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ette.cubillos\Documents\2022 lin\Septiembre\"/>
    </mc:Choice>
  </mc:AlternateContent>
  <bookViews>
    <workbookView xWindow="0" yWindow="0" windowWidth="28800" windowHeight="11730"/>
  </bookViews>
  <sheets>
    <sheet name="Conceptos OCI PAA" sheetId="1" r:id="rId1"/>
    <sheet name="Plan de acción" sheetId="2" state="hidden" r:id="rId2"/>
    <sheet name="Consolidado Riesgos" sheetId="3" r:id="rId3"/>
    <sheet name="Riesgos"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0">'Conceptos OCI PAA'!$B$1:$G$84</definedName>
  </definedNames>
  <calcPr calcId="162913"/>
  <pivotCaches>
    <pivotCache cacheId="0" r:id="rId2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P243" i="4" l="1"/>
  <c r="HO243" i="4"/>
  <c r="HL243" i="4"/>
  <c r="HK243" i="4"/>
  <c r="HJ243" i="4"/>
  <c r="HI243" i="4"/>
  <c r="HH243" i="4"/>
  <c r="FL243" i="4"/>
  <c r="FK243" i="4"/>
  <c r="FJ243" i="4"/>
  <c r="FI243" i="4"/>
  <c r="EF243" i="4"/>
  <c r="FM243" i="4" s="1"/>
  <c r="DN243" i="4"/>
  <c r="DM243" i="4"/>
  <c r="DL243" i="4"/>
  <c r="DK243" i="4"/>
  <c r="DJ243" i="4"/>
  <c r="CG243" i="4"/>
  <c r="BO243" i="4"/>
  <c r="BN243" i="4"/>
  <c r="BM243" i="4"/>
  <c r="BL243" i="4"/>
  <c r="BK243" i="4"/>
  <c r="HP242" i="4"/>
  <c r="HO242" i="4"/>
  <c r="HL242" i="4"/>
  <c r="HK242" i="4"/>
  <c r="HJ242" i="4"/>
  <c r="HI242" i="4"/>
  <c r="HH242" i="4"/>
  <c r="FM242" i="4"/>
  <c r="FL242" i="4"/>
  <c r="FK242" i="4"/>
  <c r="FJ242" i="4"/>
  <c r="FI242" i="4"/>
  <c r="DN242" i="4"/>
  <c r="DM242" i="4"/>
  <c r="DL242" i="4"/>
  <c r="DK242" i="4"/>
  <c r="DJ242" i="4"/>
  <c r="BN242" i="4"/>
  <c r="BM242" i="4"/>
  <c r="BL242" i="4"/>
  <c r="BK242" i="4"/>
  <c r="AH242" i="4"/>
  <c r="BO242" i="4" s="1"/>
  <c r="HP241" i="4"/>
  <c r="HO241" i="4"/>
  <c r="FM241" i="4"/>
  <c r="FL241" i="4"/>
  <c r="FK241" i="4"/>
  <c r="FJ241" i="4"/>
  <c r="FI241" i="4"/>
  <c r="DM241" i="4"/>
  <c r="DL241" i="4"/>
  <c r="DK241" i="4"/>
  <c r="DJ241" i="4"/>
  <c r="CG241" i="4"/>
  <c r="DN241" i="4" s="1"/>
  <c r="BO241" i="4"/>
  <c r="BN241" i="4"/>
  <c r="BM241" i="4"/>
  <c r="BL241" i="4"/>
  <c r="BK241" i="4"/>
  <c r="HP240" i="4"/>
  <c r="HO240" i="4"/>
  <c r="HL240" i="4"/>
  <c r="HK240" i="4"/>
  <c r="HJ240" i="4"/>
  <c r="HI240" i="4"/>
  <c r="HH240" i="4"/>
  <c r="FM240" i="4"/>
  <c r="FL240" i="4"/>
  <c r="FK240" i="4"/>
  <c r="FJ240" i="4"/>
  <c r="FI240" i="4"/>
  <c r="DN240" i="4"/>
  <c r="DM240" i="4"/>
  <c r="DL240" i="4"/>
  <c r="DK240" i="4"/>
  <c r="DJ240" i="4"/>
  <c r="BN240" i="4"/>
  <c r="BM240" i="4"/>
  <c r="BL240" i="4"/>
  <c r="BK240" i="4"/>
  <c r="AH240" i="4"/>
  <c r="BO240" i="4" s="1"/>
  <c r="HP239" i="4"/>
  <c r="HO239" i="4"/>
  <c r="HL239" i="4"/>
  <c r="HK239" i="4"/>
  <c r="HJ239" i="4"/>
  <c r="HI239" i="4"/>
  <c r="HH239" i="4"/>
  <c r="FM239" i="4"/>
  <c r="FL239" i="4"/>
  <c r="FK239" i="4"/>
  <c r="FJ239" i="4"/>
  <c r="FI239" i="4"/>
  <c r="DN239" i="4"/>
  <c r="DM239" i="4"/>
  <c r="DL239" i="4"/>
  <c r="DK239" i="4"/>
  <c r="DJ239" i="4"/>
  <c r="BN239" i="4"/>
  <c r="BM239" i="4"/>
  <c r="BL239" i="4"/>
  <c r="BK239" i="4"/>
  <c r="AH239" i="4"/>
  <c r="BO239" i="4" s="1"/>
  <c r="HP238" i="4"/>
  <c r="HO238" i="4"/>
  <c r="FM238" i="4"/>
  <c r="FL238" i="4"/>
  <c r="FK238" i="4"/>
  <c r="FJ238" i="4"/>
  <c r="FI238" i="4"/>
  <c r="DM238" i="4"/>
  <c r="DL238" i="4"/>
  <c r="DK238" i="4"/>
  <c r="DJ238" i="4"/>
  <c r="CG238" i="4"/>
  <c r="DN238" i="4" s="1"/>
  <c r="BO238" i="4"/>
  <c r="BN238" i="4"/>
  <c r="BM238" i="4"/>
  <c r="BL238" i="4"/>
  <c r="BK238" i="4"/>
  <c r="AH238" i="4"/>
  <c r="HP237" i="4"/>
  <c r="HO237" i="4"/>
  <c r="HL237" i="4"/>
  <c r="HK237" i="4"/>
  <c r="HJ237" i="4"/>
  <c r="HI237" i="4"/>
  <c r="HH237" i="4"/>
  <c r="FM237" i="4"/>
  <c r="FL237" i="4"/>
  <c r="FK237" i="4"/>
  <c r="FJ237" i="4"/>
  <c r="FI237" i="4"/>
  <c r="DN237" i="4"/>
  <c r="DM237" i="4"/>
  <c r="DL237" i="4"/>
  <c r="DK237" i="4"/>
  <c r="DJ237" i="4"/>
  <c r="BO237" i="4"/>
  <c r="BN237" i="4"/>
  <c r="BM237" i="4"/>
  <c r="BL237" i="4"/>
  <c r="BK237" i="4"/>
  <c r="AH237" i="4"/>
  <c r="HP236" i="4"/>
  <c r="HO236" i="4"/>
  <c r="HL236" i="4"/>
  <c r="HK236" i="4"/>
  <c r="HJ236" i="4"/>
  <c r="HI236" i="4"/>
  <c r="HH236" i="4"/>
  <c r="FM236" i="4"/>
  <c r="FL236" i="4"/>
  <c r="FK236" i="4"/>
  <c r="FJ236" i="4"/>
  <c r="FI236" i="4"/>
  <c r="DN236" i="4"/>
  <c r="DM236" i="4"/>
  <c r="DL236" i="4"/>
  <c r="DK236" i="4"/>
  <c r="DJ236" i="4"/>
  <c r="BN236" i="4"/>
  <c r="BM236" i="4"/>
  <c r="BL236" i="4"/>
  <c r="BK236" i="4"/>
  <c r="AH236" i="4"/>
  <c r="BO236" i="4" s="1"/>
  <c r="HP235" i="4"/>
  <c r="HO235" i="4"/>
  <c r="HL235" i="4"/>
  <c r="HK235" i="4"/>
  <c r="HJ235" i="4"/>
  <c r="HI235" i="4"/>
  <c r="HH235" i="4"/>
  <c r="FM235" i="4"/>
  <c r="FL235" i="4"/>
  <c r="FK235" i="4"/>
  <c r="FJ235" i="4"/>
  <c r="FI235" i="4"/>
  <c r="DN235" i="4"/>
  <c r="DM235" i="4"/>
  <c r="DL235" i="4"/>
  <c r="DK235" i="4"/>
  <c r="DJ235" i="4"/>
  <c r="BO235" i="4"/>
  <c r="BN235" i="4"/>
  <c r="BM235" i="4"/>
  <c r="BL235" i="4"/>
  <c r="BK235" i="4"/>
  <c r="AH235" i="4"/>
  <c r="HP234" i="4"/>
  <c r="HO234" i="4"/>
  <c r="HL234" i="4"/>
  <c r="HK234" i="4"/>
  <c r="HJ234" i="4"/>
  <c r="HI234" i="4"/>
  <c r="HH234" i="4"/>
  <c r="FM234" i="4"/>
  <c r="FL234" i="4"/>
  <c r="FK234" i="4"/>
  <c r="FJ234" i="4"/>
  <c r="FI234" i="4"/>
  <c r="DN234" i="4"/>
  <c r="DM234" i="4"/>
  <c r="DL234" i="4"/>
  <c r="DK234" i="4"/>
  <c r="DJ234" i="4"/>
  <c r="CG234" i="4"/>
  <c r="BO234" i="4"/>
  <c r="BN234" i="4"/>
  <c r="BM234" i="4"/>
  <c r="BL234" i="4"/>
  <c r="BK234" i="4"/>
  <c r="HP233" i="4"/>
  <c r="HO233" i="4"/>
  <c r="HL233" i="4"/>
  <c r="HK233" i="4"/>
  <c r="HJ233" i="4"/>
  <c r="HI233" i="4"/>
  <c r="HH233" i="4"/>
  <c r="FM233" i="4"/>
  <c r="FL233" i="4"/>
  <c r="FK233" i="4"/>
  <c r="FJ233" i="4"/>
  <c r="FI233" i="4"/>
  <c r="EF233" i="4"/>
  <c r="DN233" i="4"/>
  <c r="DM233" i="4"/>
  <c r="DL233" i="4"/>
  <c r="DK233" i="4"/>
  <c r="DJ233" i="4"/>
  <c r="BO233" i="4"/>
  <c r="BN233" i="4"/>
  <c r="BM233" i="4"/>
  <c r="BL233" i="4"/>
  <c r="BK233" i="4"/>
  <c r="HP232" i="4"/>
  <c r="HO232" i="4"/>
  <c r="HL232" i="4"/>
  <c r="HK232" i="4"/>
  <c r="HJ232" i="4"/>
  <c r="HI232" i="4"/>
  <c r="HH232" i="4"/>
  <c r="FL232" i="4"/>
  <c r="FK232" i="4"/>
  <c r="FJ232" i="4"/>
  <c r="FI232" i="4"/>
  <c r="EF232" i="4"/>
  <c r="FM232" i="4" s="1"/>
  <c r="DM232" i="4"/>
  <c r="DL232" i="4"/>
  <c r="DK232" i="4"/>
  <c r="DJ232" i="4"/>
  <c r="CG232" i="4"/>
  <c r="DN232" i="4" s="1"/>
  <c r="BO232" i="4"/>
  <c r="BN232" i="4"/>
  <c r="BM232" i="4"/>
  <c r="BL232" i="4"/>
  <c r="BK232" i="4"/>
  <c r="HP231" i="4"/>
  <c r="HO231" i="4"/>
  <c r="HL231" i="4"/>
  <c r="HK231" i="4"/>
  <c r="HJ231" i="4"/>
  <c r="HI231" i="4"/>
  <c r="HH231" i="4"/>
  <c r="FM231" i="4"/>
  <c r="FL231" i="4"/>
  <c r="FK231" i="4"/>
  <c r="FJ231" i="4"/>
  <c r="FI231" i="4"/>
  <c r="DN231" i="4"/>
  <c r="DM231" i="4"/>
  <c r="DL231" i="4"/>
  <c r="DK231" i="4"/>
  <c r="DJ231" i="4"/>
  <c r="BO231" i="4"/>
  <c r="BN231" i="4"/>
  <c r="BM231" i="4"/>
  <c r="BL231" i="4"/>
  <c r="BK231" i="4"/>
  <c r="AH231" i="4"/>
  <c r="HP230" i="4"/>
  <c r="HO230" i="4"/>
  <c r="FM230" i="4"/>
  <c r="FL230" i="4"/>
  <c r="FK230" i="4"/>
  <c r="FJ230" i="4"/>
  <c r="FI230" i="4"/>
  <c r="DM230" i="4"/>
  <c r="DL230" i="4"/>
  <c r="DK230" i="4"/>
  <c r="DJ230" i="4"/>
  <c r="CG230" i="4"/>
  <c r="DN230" i="4" s="1"/>
  <c r="BO230" i="4"/>
  <c r="BN230" i="4"/>
  <c r="BM230" i="4"/>
  <c r="BL230" i="4"/>
  <c r="BK230" i="4"/>
  <c r="HP229" i="4"/>
  <c r="HO229" i="4"/>
  <c r="HL229" i="4"/>
  <c r="HK229" i="4"/>
  <c r="HJ229" i="4"/>
  <c r="HI229" i="4"/>
  <c r="HH229" i="4"/>
  <c r="FM229" i="4"/>
  <c r="FL229" i="4"/>
  <c r="FK229" i="4"/>
  <c r="FJ229" i="4"/>
  <c r="FI229" i="4"/>
  <c r="DN229" i="4"/>
  <c r="DM229" i="4"/>
  <c r="DL229" i="4"/>
  <c r="DK229" i="4"/>
  <c r="DJ229" i="4"/>
  <c r="BN229" i="4"/>
  <c r="BM229" i="4"/>
  <c r="BL229" i="4"/>
  <c r="BK229" i="4"/>
  <c r="AH229" i="4"/>
  <c r="BO229" i="4" s="1"/>
  <c r="HP228" i="4"/>
  <c r="HO228" i="4"/>
  <c r="HL228" i="4"/>
  <c r="HK228" i="4"/>
  <c r="HJ228" i="4"/>
  <c r="HI228" i="4"/>
  <c r="HH228" i="4"/>
  <c r="FM228" i="4"/>
  <c r="FL228" i="4"/>
  <c r="FK228" i="4"/>
  <c r="FJ228" i="4"/>
  <c r="FI228" i="4"/>
  <c r="DN228" i="4"/>
  <c r="DM228" i="4"/>
  <c r="DL228" i="4"/>
  <c r="DK228" i="4"/>
  <c r="DJ228" i="4"/>
  <c r="BO228" i="4"/>
  <c r="BN228" i="4"/>
  <c r="BM228" i="4"/>
  <c r="BL228" i="4"/>
  <c r="BK228" i="4"/>
  <c r="AH228" i="4"/>
  <c r="HP227" i="4"/>
  <c r="HO227" i="4"/>
  <c r="FM227" i="4"/>
  <c r="FL227" i="4"/>
  <c r="FK227" i="4"/>
  <c r="FJ227" i="4"/>
  <c r="FI227" i="4"/>
  <c r="DM227" i="4"/>
  <c r="DL227" i="4"/>
  <c r="DK227" i="4"/>
  <c r="DJ227" i="4"/>
  <c r="CG227" i="4"/>
  <c r="DN227" i="4" s="1"/>
  <c r="BO227" i="4"/>
  <c r="BN227" i="4"/>
  <c r="BM227" i="4"/>
  <c r="BL227" i="4"/>
  <c r="BK227" i="4"/>
  <c r="AH227" i="4"/>
  <c r="HP226" i="4"/>
  <c r="HO226" i="4"/>
  <c r="HL226" i="4"/>
  <c r="HK226" i="4"/>
  <c r="HJ226" i="4"/>
  <c r="HI226" i="4"/>
  <c r="HH226" i="4"/>
  <c r="FM226" i="4"/>
  <c r="FL226" i="4"/>
  <c r="FK226" i="4"/>
  <c r="FJ226" i="4"/>
  <c r="FI226" i="4"/>
  <c r="DN226" i="4"/>
  <c r="DM226" i="4"/>
  <c r="DL226" i="4"/>
  <c r="DK226" i="4"/>
  <c r="DJ226" i="4"/>
  <c r="BN226" i="4"/>
  <c r="BM226" i="4"/>
  <c r="BL226" i="4"/>
  <c r="BK226" i="4"/>
  <c r="AH226" i="4"/>
  <c r="BO226" i="4" s="1"/>
  <c r="HP225" i="4"/>
  <c r="HO225" i="4"/>
  <c r="HL225" i="4"/>
  <c r="HK225" i="4"/>
  <c r="HJ225" i="4"/>
  <c r="HI225" i="4"/>
  <c r="HH225" i="4"/>
  <c r="FM225" i="4"/>
  <c r="FL225" i="4"/>
  <c r="FK225" i="4"/>
  <c r="FJ225" i="4"/>
  <c r="FI225" i="4"/>
  <c r="DN225" i="4"/>
  <c r="DM225" i="4"/>
  <c r="DL225" i="4"/>
  <c r="DK225" i="4"/>
  <c r="DJ225" i="4"/>
  <c r="BO225" i="4"/>
  <c r="BN225" i="4"/>
  <c r="BM225" i="4"/>
  <c r="BL225" i="4"/>
  <c r="BK225" i="4"/>
  <c r="AH225" i="4"/>
  <c r="HP224" i="4"/>
  <c r="HO224" i="4"/>
  <c r="HL224" i="4"/>
  <c r="HK224" i="4"/>
  <c r="HJ224" i="4"/>
  <c r="HI224" i="4"/>
  <c r="HH224" i="4"/>
  <c r="FM224" i="4"/>
  <c r="FL224" i="4"/>
  <c r="FK224" i="4"/>
  <c r="FJ224" i="4"/>
  <c r="FI224" i="4"/>
  <c r="DN224" i="4"/>
  <c r="DM224" i="4"/>
  <c r="DL224" i="4"/>
  <c r="DK224" i="4"/>
  <c r="DJ224" i="4"/>
  <c r="BO224" i="4"/>
  <c r="BN224" i="4"/>
  <c r="BM224" i="4"/>
  <c r="BL224" i="4"/>
  <c r="BK224" i="4"/>
  <c r="AH224" i="4"/>
  <c r="HP223" i="4"/>
  <c r="HO223" i="4"/>
  <c r="HL223" i="4"/>
  <c r="HK223" i="4"/>
  <c r="HJ223" i="4"/>
  <c r="HI223" i="4"/>
  <c r="HH223" i="4"/>
  <c r="FM223" i="4"/>
  <c r="FL223" i="4"/>
  <c r="FK223" i="4"/>
  <c r="FJ223" i="4"/>
  <c r="FI223" i="4"/>
  <c r="DM223" i="4"/>
  <c r="DL223" i="4"/>
  <c r="DK223" i="4"/>
  <c r="DJ223" i="4"/>
  <c r="CG223" i="4"/>
  <c r="DN223" i="4" s="1"/>
  <c r="BO223" i="4"/>
  <c r="BN223" i="4"/>
  <c r="BM223" i="4"/>
  <c r="BL223" i="4"/>
  <c r="BK223" i="4"/>
  <c r="HP222" i="4"/>
  <c r="HO222" i="4"/>
  <c r="HL222" i="4"/>
  <c r="HK222" i="4"/>
  <c r="HJ222" i="4"/>
  <c r="HI222" i="4"/>
  <c r="HH222" i="4"/>
  <c r="FL222" i="4"/>
  <c r="FK222" i="4"/>
  <c r="FJ222" i="4"/>
  <c r="FI222" i="4"/>
  <c r="EF222" i="4"/>
  <c r="FM222" i="4" s="1"/>
  <c r="DN222" i="4"/>
  <c r="DM222" i="4"/>
  <c r="DL222" i="4"/>
  <c r="DK222" i="4"/>
  <c r="DJ222" i="4"/>
  <c r="BO222" i="4"/>
  <c r="BN222" i="4"/>
  <c r="BM222" i="4"/>
  <c r="BL222" i="4"/>
  <c r="BK222" i="4"/>
  <c r="HP221" i="4"/>
  <c r="HO221" i="4"/>
  <c r="HL221" i="4"/>
  <c r="HK221" i="4"/>
  <c r="HJ221" i="4"/>
  <c r="HI221" i="4"/>
  <c r="HH221" i="4"/>
  <c r="FM221" i="4"/>
  <c r="FL221" i="4"/>
  <c r="FK221" i="4"/>
  <c r="FJ221" i="4"/>
  <c r="FI221" i="4"/>
  <c r="EF221" i="4"/>
  <c r="DN221" i="4"/>
  <c r="DM221" i="4"/>
  <c r="DL221" i="4"/>
  <c r="DK221" i="4"/>
  <c r="DJ221" i="4"/>
  <c r="CG221" i="4"/>
  <c r="BO221" i="4"/>
  <c r="BN221" i="4"/>
  <c r="BM221" i="4"/>
  <c r="BL221" i="4"/>
  <c r="BK221" i="4"/>
  <c r="HP220" i="4"/>
  <c r="HO220" i="4"/>
  <c r="HL220" i="4"/>
  <c r="HK220" i="4"/>
  <c r="HJ220" i="4"/>
  <c r="HI220" i="4"/>
  <c r="HH220" i="4"/>
  <c r="FM220" i="4"/>
  <c r="FL220" i="4"/>
  <c r="FK220" i="4"/>
  <c r="FJ220" i="4"/>
  <c r="FI220" i="4"/>
  <c r="DN220" i="4"/>
  <c r="DM220" i="4"/>
  <c r="DL220" i="4"/>
  <c r="DK220" i="4"/>
  <c r="DJ220" i="4"/>
  <c r="BN220" i="4"/>
  <c r="BM220" i="4"/>
  <c r="BL220" i="4"/>
  <c r="BK220" i="4"/>
  <c r="AH220" i="4"/>
  <c r="BO220" i="4" s="1"/>
  <c r="HP219" i="4"/>
  <c r="HO219" i="4"/>
  <c r="FM219" i="4"/>
  <c r="FL219" i="4"/>
  <c r="FK219" i="4"/>
  <c r="FJ219" i="4"/>
  <c r="FI219" i="4"/>
  <c r="DM219" i="4"/>
  <c r="DL219" i="4"/>
  <c r="DK219" i="4"/>
  <c r="DJ219" i="4"/>
  <c r="CG219" i="4"/>
  <c r="DN219" i="4" s="1"/>
  <c r="BO219" i="4"/>
  <c r="BN219" i="4"/>
  <c r="BM219" i="4"/>
  <c r="BL219" i="4"/>
  <c r="BK219" i="4"/>
  <c r="HP218" i="4"/>
  <c r="HO218" i="4"/>
  <c r="HL218" i="4"/>
  <c r="HK218" i="4"/>
  <c r="HJ218" i="4"/>
  <c r="HI218" i="4"/>
  <c r="HH218" i="4"/>
  <c r="FM218" i="4"/>
  <c r="FL218" i="4"/>
  <c r="FK218" i="4"/>
  <c r="FJ218" i="4"/>
  <c r="FI218" i="4"/>
  <c r="DN218" i="4"/>
  <c r="DM218" i="4"/>
  <c r="DL218" i="4"/>
  <c r="DK218" i="4"/>
  <c r="DJ218" i="4"/>
  <c r="BN218" i="4"/>
  <c r="BM218" i="4"/>
  <c r="BL218" i="4"/>
  <c r="BK218" i="4"/>
  <c r="AH218" i="4"/>
  <c r="BO218" i="4" s="1"/>
  <c r="HP217" i="4"/>
  <c r="HO217" i="4"/>
  <c r="HL217" i="4"/>
  <c r="HK217" i="4"/>
  <c r="HJ217" i="4"/>
  <c r="HI217" i="4"/>
  <c r="HH217" i="4"/>
  <c r="FM217" i="4"/>
  <c r="FL217" i="4"/>
  <c r="FK217" i="4"/>
  <c r="FJ217" i="4"/>
  <c r="FI217" i="4"/>
  <c r="DN217" i="4"/>
  <c r="DM217" i="4"/>
  <c r="DL217" i="4"/>
  <c r="DK217" i="4"/>
  <c r="DJ217" i="4"/>
  <c r="BN217" i="4"/>
  <c r="BM217" i="4"/>
  <c r="BL217" i="4"/>
  <c r="BK217" i="4"/>
  <c r="AH217" i="4"/>
  <c r="BO217" i="4" s="1"/>
  <c r="HP216" i="4"/>
  <c r="HO216" i="4"/>
  <c r="FM216" i="4"/>
  <c r="FL216" i="4"/>
  <c r="FK216" i="4"/>
  <c r="FJ216" i="4"/>
  <c r="FI216" i="4"/>
  <c r="DM216" i="4"/>
  <c r="DL216" i="4"/>
  <c r="DK216" i="4"/>
  <c r="DJ216" i="4"/>
  <c r="CG216" i="4"/>
  <c r="DN216" i="4" s="1"/>
  <c r="BO216" i="4"/>
  <c r="BN216" i="4"/>
  <c r="BM216" i="4"/>
  <c r="BL216" i="4"/>
  <c r="BK216" i="4"/>
  <c r="AH216" i="4"/>
  <c r="HP215" i="4"/>
  <c r="HO215" i="4"/>
  <c r="HL215" i="4"/>
  <c r="HK215" i="4"/>
  <c r="HJ215" i="4"/>
  <c r="HI215" i="4"/>
  <c r="HH215" i="4"/>
  <c r="FM215" i="4"/>
  <c r="FL215" i="4"/>
  <c r="FK215" i="4"/>
  <c r="FJ215" i="4"/>
  <c r="FI215" i="4"/>
  <c r="DN215" i="4"/>
  <c r="DM215" i="4"/>
  <c r="DL215" i="4"/>
  <c r="DK215" i="4"/>
  <c r="DJ215" i="4"/>
  <c r="BO215" i="4"/>
  <c r="BN215" i="4"/>
  <c r="BM215" i="4"/>
  <c r="BL215" i="4"/>
  <c r="BK215" i="4"/>
  <c r="AH215" i="4"/>
  <c r="HP214" i="4"/>
  <c r="HO214" i="4"/>
  <c r="HL214" i="4"/>
  <c r="HK214" i="4"/>
  <c r="HJ214" i="4"/>
  <c r="HI214" i="4"/>
  <c r="HH214" i="4"/>
  <c r="FM214" i="4"/>
  <c r="FL214" i="4"/>
  <c r="FK214" i="4"/>
  <c r="FJ214" i="4"/>
  <c r="FI214" i="4"/>
  <c r="DN214" i="4"/>
  <c r="DM214" i="4"/>
  <c r="DL214" i="4"/>
  <c r="DK214" i="4"/>
  <c r="DJ214" i="4"/>
  <c r="BN214" i="4"/>
  <c r="BM214" i="4"/>
  <c r="BL214" i="4"/>
  <c r="BK214" i="4"/>
  <c r="AH214" i="4"/>
  <c r="BO214" i="4" s="1"/>
  <c r="HP213" i="4"/>
  <c r="HO213" i="4"/>
  <c r="HL213" i="4"/>
  <c r="HK213" i="4"/>
  <c r="HJ213" i="4"/>
  <c r="HI213" i="4"/>
  <c r="HH213" i="4"/>
  <c r="FM213" i="4"/>
  <c r="FL213" i="4"/>
  <c r="FK213" i="4"/>
  <c r="FJ213" i="4"/>
  <c r="FI213" i="4"/>
  <c r="DN213" i="4"/>
  <c r="DM213" i="4"/>
  <c r="DL213" i="4"/>
  <c r="DK213" i="4"/>
  <c r="DJ213" i="4"/>
  <c r="BN213" i="4"/>
  <c r="BM213" i="4"/>
  <c r="BL213" i="4"/>
  <c r="BK213" i="4"/>
  <c r="AH213" i="4"/>
  <c r="BO213" i="4" s="1"/>
  <c r="HP212" i="4"/>
  <c r="HO212" i="4"/>
  <c r="HL212" i="4"/>
  <c r="HK212" i="4"/>
  <c r="HJ212" i="4"/>
  <c r="HI212" i="4"/>
  <c r="HH212" i="4"/>
  <c r="FM212" i="4"/>
  <c r="FL212" i="4"/>
  <c r="FK212" i="4"/>
  <c r="FJ212" i="4"/>
  <c r="FI212" i="4"/>
  <c r="DN212" i="4"/>
  <c r="DM212" i="4"/>
  <c r="DL212" i="4"/>
  <c r="DK212" i="4"/>
  <c r="DJ212" i="4"/>
  <c r="CG212" i="4"/>
  <c r="BO212" i="4"/>
  <c r="BN212" i="4"/>
  <c r="BM212" i="4"/>
  <c r="BL212" i="4"/>
  <c r="BK212" i="4"/>
  <c r="HP211" i="4"/>
  <c r="HO211" i="4"/>
  <c r="HL211" i="4"/>
  <c r="HK211" i="4"/>
  <c r="HJ211" i="4"/>
  <c r="HI211" i="4"/>
  <c r="HH211" i="4"/>
  <c r="FM211" i="4"/>
  <c r="FL211" i="4"/>
  <c r="FK211" i="4"/>
  <c r="FJ211" i="4"/>
  <c r="FI211" i="4"/>
  <c r="EF211" i="4"/>
  <c r="DN211" i="4"/>
  <c r="DM211" i="4"/>
  <c r="DL211" i="4"/>
  <c r="DK211" i="4"/>
  <c r="DJ211" i="4"/>
  <c r="BO211" i="4"/>
  <c r="BN211" i="4"/>
  <c r="BM211" i="4"/>
  <c r="BL211" i="4"/>
  <c r="BK211" i="4"/>
  <c r="HP210" i="4"/>
  <c r="HO210" i="4"/>
  <c r="HL210" i="4"/>
  <c r="HK210" i="4"/>
  <c r="HJ210" i="4"/>
  <c r="HI210" i="4"/>
  <c r="HH210" i="4"/>
  <c r="FM210" i="4"/>
  <c r="FL210" i="4"/>
  <c r="FK210" i="4"/>
  <c r="FJ210" i="4"/>
  <c r="FI210" i="4"/>
  <c r="EF210" i="4"/>
  <c r="DM210" i="4"/>
  <c r="DL210" i="4"/>
  <c r="DK210" i="4"/>
  <c r="DJ210" i="4"/>
  <c r="CG210" i="4"/>
  <c r="DN210" i="4" s="1"/>
  <c r="BO210" i="4"/>
  <c r="BN210" i="4"/>
  <c r="BM210" i="4"/>
  <c r="BL210" i="4"/>
  <c r="BK210" i="4"/>
  <c r="HP209" i="4"/>
  <c r="HO209" i="4"/>
  <c r="HL209" i="4"/>
  <c r="HK209" i="4"/>
  <c r="HJ209" i="4"/>
  <c r="HI209" i="4"/>
  <c r="HH209" i="4"/>
  <c r="FM209" i="4"/>
  <c r="FL209" i="4"/>
  <c r="FK209" i="4"/>
  <c r="FJ209" i="4"/>
  <c r="FI209" i="4"/>
  <c r="DN209" i="4"/>
  <c r="DM209" i="4"/>
  <c r="DL209" i="4"/>
  <c r="DK209" i="4"/>
  <c r="DJ209" i="4"/>
  <c r="BN209" i="4"/>
  <c r="BM209" i="4"/>
  <c r="BL209" i="4"/>
  <c r="BK209" i="4"/>
  <c r="AH209" i="4"/>
  <c r="BO209" i="4" s="1"/>
  <c r="HP208" i="4"/>
  <c r="HO208" i="4"/>
  <c r="FM208" i="4"/>
  <c r="FL208" i="4"/>
  <c r="FK208" i="4"/>
  <c r="FJ208" i="4"/>
  <c r="FI208" i="4"/>
  <c r="CG208" i="4"/>
  <c r="BO208" i="4"/>
  <c r="BN208" i="4"/>
  <c r="BM208" i="4"/>
  <c r="BL208" i="4"/>
  <c r="BK208" i="4"/>
  <c r="HP207" i="4"/>
  <c r="HO207" i="4"/>
  <c r="HL207" i="4"/>
  <c r="HK207" i="4"/>
  <c r="HJ207" i="4"/>
  <c r="HI207" i="4"/>
  <c r="HH207" i="4"/>
  <c r="FM207" i="4"/>
  <c r="FL207" i="4"/>
  <c r="FK207" i="4"/>
  <c r="FJ207" i="4"/>
  <c r="FI207" i="4"/>
  <c r="DN207" i="4"/>
  <c r="DM207" i="4"/>
  <c r="DL207" i="4"/>
  <c r="DK207" i="4"/>
  <c r="DJ207" i="4"/>
  <c r="BN207" i="4"/>
  <c r="BM207" i="4"/>
  <c r="BL207" i="4"/>
  <c r="BK207" i="4"/>
  <c r="AH207" i="4"/>
  <c r="BO207" i="4" s="1"/>
  <c r="HP206" i="4"/>
  <c r="HO206" i="4"/>
  <c r="HL206" i="4"/>
  <c r="HK206" i="4"/>
  <c r="HJ206" i="4"/>
  <c r="HI206" i="4"/>
  <c r="HH206" i="4"/>
  <c r="FM206" i="4"/>
  <c r="FL206" i="4"/>
  <c r="FK206" i="4"/>
  <c r="FJ206" i="4"/>
  <c r="FI206" i="4"/>
  <c r="DN206" i="4"/>
  <c r="DM206" i="4"/>
  <c r="DL206" i="4"/>
  <c r="DK206" i="4"/>
  <c r="DJ206" i="4"/>
  <c r="BN206" i="4"/>
  <c r="BM206" i="4"/>
  <c r="BL206" i="4"/>
  <c r="BK206" i="4"/>
  <c r="AH206" i="4"/>
  <c r="BO206" i="4" s="1"/>
  <c r="HP205" i="4"/>
  <c r="HO205" i="4"/>
  <c r="FM205" i="4"/>
  <c r="FL205" i="4"/>
  <c r="FK205" i="4"/>
  <c r="FJ205" i="4"/>
  <c r="FI205" i="4"/>
  <c r="CG205" i="4"/>
  <c r="BO205" i="4"/>
  <c r="BN205" i="4"/>
  <c r="BM205" i="4"/>
  <c r="BL205" i="4"/>
  <c r="BK205" i="4"/>
  <c r="AH205" i="4"/>
  <c r="HP204" i="4"/>
  <c r="HO204" i="4"/>
  <c r="HL204" i="4"/>
  <c r="HK204" i="4"/>
  <c r="HJ204" i="4"/>
  <c r="HI204" i="4"/>
  <c r="HH204" i="4"/>
  <c r="FM204" i="4"/>
  <c r="FL204" i="4"/>
  <c r="FK204" i="4"/>
  <c r="FJ204" i="4"/>
  <c r="FI204" i="4"/>
  <c r="DN204" i="4"/>
  <c r="DM204" i="4"/>
  <c r="DL204" i="4"/>
  <c r="DK204" i="4"/>
  <c r="DJ204" i="4"/>
  <c r="BN204" i="4"/>
  <c r="BM204" i="4"/>
  <c r="BL204" i="4"/>
  <c r="BK204" i="4"/>
  <c r="AH204" i="4"/>
  <c r="BO204" i="4" s="1"/>
  <c r="HP203" i="4"/>
  <c r="HO203" i="4"/>
  <c r="HL203" i="4"/>
  <c r="HK203" i="4"/>
  <c r="HJ203" i="4"/>
  <c r="HI203" i="4"/>
  <c r="HH203" i="4"/>
  <c r="FM203" i="4"/>
  <c r="FL203" i="4"/>
  <c r="FK203" i="4"/>
  <c r="FJ203" i="4"/>
  <c r="FI203" i="4"/>
  <c r="DN203" i="4"/>
  <c r="DM203" i="4"/>
  <c r="DL203" i="4"/>
  <c r="DK203" i="4"/>
  <c r="DJ203" i="4"/>
  <c r="BO203" i="4"/>
  <c r="BN203" i="4"/>
  <c r="BM203" i="4"/>
  <c r="BL203" i="4"/>
  <c r="BK203" i="4"/>
  <c r="AH203" i="4"/>
  <c r="HP202" i="4"/>
  <c r="HO202" i="4"/>
  <c r="HL202" i="4"/>
  <c r="HK202" i="4"/>
  <c r="HJ202" i="4"/>
  <c r="HI202" i="4"/>
  <c r="HH202" i="4"/>
  <c r="FM202" i="4"/>
  <c r="FL202" i="4"/>
  <c r="FK202" i="4"/>
  <c r="FJ202" i="4"/>
  <c r="FI202" i="4"/>
  <c r="DN202" i="4"/>
  <c r="DM202" i="4"/>
  <c r="DL202" i="4"/>
  <c r="DK202" i="4"/>
  <c r="DJ202" i="4"/>
  <c r="BO202" i="4"/>
  <c r="BN202" i="4"/>
  <c r="BM202" i="4"/>
  <c r="BL202" i="4"/>
  <c r="BK202" i="4"/>
  <c r="AH202" i="4"/>
  <c r="HP201" i="4"/>
  <c r="HO201" i="4"/>
  <c r="HL201" i="4"/>
  <c r="HK201" i="4"/>
  <c r="HJ201" i="4"/>
  <c r="HI201" i="4"/>
  <c r="HH201" i="4"/>
  <c r="FM201" i="4"/>
  <c r="FL201" i="4"/>
  <c r="FK201" i="4"/>
  <c r="FJ201" i="4"/>
  <c r="FI201" i="4"/>
  <c r="DM201" i="4"/>
  <c r="DL201" i="4"/>
  <c r="DK201" i="4"/>
  <c r="DJ201" i="4"/>
  <c r="CG201" i="4"/>
  <c r="DN201" i="4" s="1"/>
  <c r="BO201" i="4"/>
  <c r="BN201" i="4"/>
  <c r="BM201" i="4"/>
  <c r="BL201" i="4"/>
  <c r="BK201" i="4"/>
  <c r="HP200" i="4"/>
  <c r="HO200" i="4"/>
  <c r="HL200" i="4"/>
  <c r="HK200" i="4"/>
  <c r="HJ200" i="4"/>
  <c r="HI200" i="4"/>
  <c r="HH200" i="4"/>
  <c r="FL200" i="4"/>
  <c r="FK200" i="4"/>
  <c r="FJ200" i="4"/>
  <c r="FI200" i="4"/>
  <c r="EF200" i="4"/>
  <c r="FM200" i="4" s="1"/>
  <c r="DN200" i="4"/>
  <c r="DM200" i="4"/>
  <c r="DL200" i="4"/>
  <c r="DK200" i="4"/>
  <c r="DJ200" i="4"/>
  <c r="BO200" i="4"/>
  <c r="BN200" i="4"/>
  <c r="BM200" i="4"/>
  <c r="BL200" i="4"/>
  <c r="BK200" i="4"/>
  <c r="HP199" i="4"/>
  <c r="HO199" i="4"/>
  <c r="HL199" i="4"/>
  <c r="HK199" i="4"/>
  <c r="HJ199" i="4"/>
  <c r="HI199" i="4"/>
  <c r="HH199" i="4"/>
  <c r="FM199" i="4"/>
  <c r="FL199" i="4"/>
  <c r="FK199" i="4"/>
  <c r="FJ199" i="4"/>
  <c r="FI199" i="4"/>
  <c r="EF199" i="4"/>
  <c r="DN199" i="4"/>
  <c r="DM199" i="4"/>
  <c r="DL199" i="4"/>
  <c r="DK199" i="4"/>
  <c r="DJ199" i="4"/>
  <c r="CG199" i="4"/>
  <c r="BO199" i="4"/>
  <c r="BN199" i="4"/>
  <c r="BM199" i="4"/>
  <c r="BL199" i="4"/>
  <c r="BK199" i="4"/>
  <c r="HP198" i="4"/>
  <c r="HO198" i="4"/>
  <c r="HL198" i="4"/>
  <c r="HK198" i="4"/>
  <c r="HJ198" i="4"/>
  <c r="HI198" i="4"/>
  <c r="HH198" i="4"/>
  <c r="FM198" i="4"/>
  <c r="FL198" i="4"/>
  <c r="FK198" i="4"/>
  <c r="FJ198" i="4"/>
  <c r="FI198" i="4"/>
  <c r="DN198" i="4"/>
  <c r="DM198" i="4"/>
  <c r="DL198" i="4"/>
  <c r="DK198" i="4"/>
  <c r="DJ198" i="4"/>
  <c r="BN198" i="4"/>
  <c r="BM198" i="4"/>
  <c r="BL198" i="4"/>
  <c r="BK198" i="4"/>
  <c r="AH198" i="4"/>
  <c r="BO198" i="4" s="1"/>
  <c r="HP197" i="4"/>
  <c r="HO197" i="4"/>
  <c r="FM197" i="4"/>
  <c r="FL197" i="4"/>
  <c r="FK197" i="4"/>
  <c r="FJ197" i="4"/>
  <c r="FI197" i="4"/>
  <c r="DM197" i="4"/>
  <c r="DL197" i="4"/>
  <c r="DK197" i="4"/>
  <c r="DJ197" i="4"/>
  <c r="CG197" i="4"/>
  <c r="DN197" i="4" s="1"/>
  <c r="BO197" i="4"/>
  <c r="BN197" i="4"/>
  <c r="BM197" i="4"/>
  <c r="BL197" i="4"/>
  <c r="BK197" i="4"/>
  <c r="HP196" i="4"/>
  <c r="HO196" i="4"/>
  <c r="HL196" i="4"/>
  <c r="HK196" i="4"/>
  <c r="HJ196" i="4"/>
  <c r="HI196" i="4"/>
  <c r="HH196" i="4"/>
  <c r="FM196" i="4"/>
  <c r="FL196" i="4"/>
  <c r="FK196" i="4"/>
  <c r="FJ196" i="4"/>
  <c r="FI196" i="4"/>
  <c r="DN196" i="4"/>
  <c r="DM196" i="4"/>
  <c r="DL196" i="4"/>
  <c r="DK196" i="4"/>
  <c r="DJ196" i="4"/>
  <c r="BN196" i="4"/>
  <c r="BM196" i="4"/>
  <c r="BL196" i="4"/>
  <c r="BK196" i="4"/>
  <c r="AH196" i="4"/>
  <c r="BO196" i="4" s="1"/>
  <c r="HP195" i="4"/>
  <c r="HO195" i="4"/>
  <c r="HL195" i="4"/>
  <c r="HK195" i="4"/>
  <c r="HJ195" i="4"/>
  <c r="HI195" i="4"/>
  <c r="HH195" i="4"/>
  <c r="FM195" i="4"/>
  <c r="FL195" i="4"/>
  <c r="FK195" i="4"/>
  <c r="FJ195" i="4"/>
  <c r="FI195" i="4"/>
  <c r="DN195" i="4"/>
  <c r="DM195" i="4"/>
  <c r="DL195" i="4"/>
  <c r="DK195" i="4"/>
  <c r="DJ195" i="4"/>
  <c r="BN195" i="4"/>
  <c r="BM195" i="4"/>
  <c r="BL195" i="4"/>
  <c r="BK195" i="4"/>
  <c r="AH195" i="4"/>
  <c r="BO195" i="4" s="1"/>
  <c r="HP194" i="4"/>
  <c r="HO194" i="4"/>
  <c r="FM194" i="4"/>
  <c r="FL194" i="4"/>
  <c r="FK194" i="4"/>
  <c r="FJ194" i="4"/>
  <c r="FI194" i="4"/>
  <c r="DM194" i="4"/>
  <c r="DL194" i="4"/>
  <c r="DK194" i="4"/>
  <c r="DJ194" i="4"/>
  <c r="CG194" i="4"/>
  <c r="DN194" i="4" s="1"/>
  <c r="BO194" i="4"/>
  <c r="BN194" i="4"/>
  <c r="BM194" i="4"/>
  <c r="BL194" i="4"/>
  <c r="BK194" i="4"/>
  <c r="AH194" i="4"/>
  <c r="HP193" i="4"/>
  <c r="HO193" i="4"/>
  <c r="HL193" i="4"/>
  <c r="HK193" i="4"/>
  <c r="HJ193" i="4"/>
  <c r="HI193" i="4"/>
  <c r="HH193" i="4"/>
  <c r="FM193" i="4"/>
  <c r="FL193" i="4"/>
  <c r="FK193" i="4"/>
  <c r="FJ193" i="4"/>
  <c r="FI193" i="4"/>
  <c r="DN193" i="4"/>
  <c r="DM193" i="4"/>
  <c r="DL193" i="4"/>
  <c r="DK193" i="4"/>
  <c r="DJ193" i="4"/>
  <c r="BO193" i="4"/>
  <c r="BN193" i="4"/>
  <c r="BM193" i="4"/>
  <c r="BL193" i="4"/>
  <c r="BK193" i="4"/>
  <c r="AH193" i="4"/>
  <c r="HP192" i="4"/>
  <c r="HO192" i="4"/>
  <c r="HL192" i="4"/>
  <c r="HK192" i="4"/>
  <c r="HJ192" i="4"/>
  <c r="HI192" i="4"/>
  <c r="HH192" i="4"/>
  <c r="FM192" i="4"/>
  <c r="FL192" i="4"/>
  <c r="FK192" i="4"/>
  <c r="FJ192" i="4"/>
  <c r="FI192" i="4"/>
  <c r="DN192" i="4"/>
  <c r="DM192" i="4"/>
  <c r="DL192" i="4"/>
  <c r="DK192" i="4"/>
  <c r="DJ192" i="4"/>
  <c r="BN192" i="4"/>
  <c r="BM192" i="4"/>
  <c r="BL192" i="4"/>
  <c r="BK192" i="4"/>
  <c r="AH192" i="4"/>
  <c r="BO192" i="4" s="1"/>
  <c r="HP191" i="4"/>
  <c r="HO191" i="4"/>
  <c r="HL191" i="4"/>
  <c r="HK191" i="4"/>
  <c r="HJ191" i="4"/>
  <c r="HI191" i="4"/>
  <c r="HH191" i="4"/>
  <c r="FM191" i="4"/>
  <c r="FL191" i="4"/>
  <c r="FK191" i="4"/>
  <c r="FJ191" i="4"/>
  <c r="FI191" i="4"/>
  <c r="DN191" i="4"/>
  <c r="DM191" i="4"/>
  <c r="DL191" i="4"/>
  <c r="DK191" i="4"/>
  <c r="DJ191" i="4"/>
  <c r="BN191" i="4"/>
  <c r="BM191" i="4"/>
  <c r="BL191" i="4"/>
  <c r="BK191" i="4"/>
  <c r="AH191" i="4"/>
  <c r="BO191" i="4" s="1"/>
  <c r="HP190" i="4"/>
  <c r="HO190" i="4"/>
  <c r="HL190" i="4"/>
  <c r="HK190" i="4"/>
  <c r="HJ190" i="4"/>
  <c r="HI190" i="4"/>
  <c r="HH190" i="4"/>
  <c r="FM190" i="4"/>
  <c r="FL190" i="4"/>
  <c r="FK190" i="4"/>
  <c r="FJ190" i="4"/>
  <c r="FI190" i="4"/>
  <c r="DN190" i="4"/>
  <c r="DM190" i="4"/>
  <c r="DL190" i="4"/>
  <c r="DK190" i="4"/>
  <c r="DJ190" i="4"/>
  <c r="CG190" i="4"/>
  <c r="BO190" i="4"/>
  <c r="BN190" i="4"/>
  <c r="BM190" i="4"/>
  <c r="BL190" i="4"/>
  <c r="BK190" i="4"/>
  <c r="HP189" i="4"/>
  <c r="HO189" i="4"/>
  <c r="HL189" i="4"/>
  <c r="HK189" i="4"/>
  <c r="HJ189" i="4"/>
  <c r="HI189" i="4"/>
  <c r="HH189" i="4"/>
  <c r="FM189" i="4"/>
  <c r="FL189" i="4"/>
  <c r="FK189" i="4"/>
  <c r="FJ189" i="4"/>
  <c r="FI189" i="4"/>
  <c r="EF189" i="4"/>
  <c r="DN189" i="4"/>
  <c r="DM189" i="4"/>
  <c r="DL189" i="4"/>
  <c r="DK189" i="4"/>
  <c r="DJ189" i="4"/>
  <c r="BO189" i="4"/>
  <c r="BN189" i="4"/>
  <c r="BM189" i="4"/>
  <c r="BL189" i="4"/>
  <c r="BK189" i="4"/>
  <c r="HP188" i="4"/>
  <c r="HO188" i="4"/>
  <c r="HL188" i="4"/>
  <c r="HK188" i="4"/>
  <c r="HJ188" i="4"/>
  <c r="HI188" i="4"/>
  <c r="HH188" i="4"/>
  <c r="FM188" i="4"/>
  <c r="FL188" i="4"/>
  <c r="FK188" i="4"/>
  <c r="FJ188" i="4"/>
  <c r="FI188" i="4"/>
  <c r="EF188" i="4"/>
  <c r="DM188" i="4"/>
  <c r="DL188" i="4"/>
  <c r="DK188" i="4"/>
  <c r="DJ188" i="4"/>
  <c r="CG188" i="4"/>
  <c r="DN188" i="4" s="1"/>
  <c r="BO188" i="4"/>
  <c r="BN188" i="4"/>
  <c r="BM188" i="4"/>
  <c r="BL188" i="4"/>
  <c r="BK188" i="4"/>
  <c r="HP187" i="4"/>
  <c r="HO187" i="4"/>
  <c r="HL187" i="4"/>
  <c r="HK187" i="4"/>
  <c r="HJ187" i="4"/>
  <c r="HI187" i="4"/>
  <c r="HH187" i="4"/>
  <c r="FM187" i="4"/>
  <c r="FL187" i="4"/>
  <c r="FK187" i="4"/>
  <c r="FJ187" i="4"/>
  <c r="FI187" i="4"/>
  <c r="DN187" i="4"/>
  <c r="DM187" i="4"/>
  <c r="DL187" i="4"/>
  <c r="DK187" i="4"/>
  <c r="DJ187" i="4"/>
  <c r="BN187" i="4"/>
  <c r="BM187" i="4"/>
  <c r="BL187" i="4"/>
  <c r="BK187" i="4"/>
  <c r="AH187" i="4"/>
  <c r="BO187" i="4" s="1"/>
  <c r="HP186" i="4"/>
  <c r="HO186" i="4"/>
  <c r="FM186" i="4"/>
  <c r="FL186" i="4"/>
  <c r="FK186" i="4"/>
  <c r="FJ186" i="4"/>
  <c r="FI186" i="4"/>
  <c r="DM186" i="4"/>
  <c r="DL186" i="4"/>
  <c r="DK186" i="4"/>
  <c r="DJ186" i="4"/>
  <c r="CG186" i="4"/>
  <c r="DN186" i="4" s="1"/>
  <c r="BO186" i="4"/>
  <c r="BN186" i="4"/>
  <c r="BM186" i="4"/>
  <c r="BL186" i="4"/>
  <c r="BK186" i="4"/>
  <c r="HP185" i="4"/>
  <c r="HO185" i="4"/>
  <c r="HL185" i="4"/>
  <c r="HK185" i="4"/>
  <c r="HJ185" i="4"/>
  <c r="HI185" i="4"/>
  <c r="HH185" i="4"/>
  <c r="FM185" i="4"/>
  <c r="FL185" i="4"/>
  <c r="FK185" i="4"/>
  <c r="FJ185" i="4"/>
  <c r="FI185" i="4"/>
  <c r="DN185" i="4"/>
  <c r="DM185" i="4"/>
  <c r="DL185" i="4"/>
  <c r="DK185" i="4"/>
  <c r="DJ185" i="4"/>
  <c r="BO185" i="4"/>
  <c r="BN185" i="4"/>
  <c r="BM185" i="4"/>
  <c r="BL185" i="4"/>
  <c r="BK185" i="4"/>
  <c r="AH185" i="4"/>
  <c r="HP184" i="4"/>
  <c r="HO184" i="4"/>
  <c r="HL184" i="4"/>
  <c r="HK184" i="4"/>
  <c r="HJ184" i="4"/>
  <c r="HI184" i="4"/>
  <c r="HH184" i="4"/>
  <c r="FM184" i="4"/>
  <c r="FL184" i="4"/>
  <c r="FK184" i="4"/>
  <c r="FJ184" i="4"/>
  <c r="FI184" i="4"/>
  <c r="DN184" i="4"/>
  <c r="DM184" i="4"/>
  <c r="DL184" i="4"/>
  <c r="DK184" i="4"/>
  <c r="DJ184" i="4"/>
  <c r="BN184" i="4"/>
  <c r="BM184" i="4"/>
  <c r="BL184" i="4"/>
  <c r="BK184" i="4"/>
  <c r="AH184" i="4"/>
  <c r="BO184" i="4" s="1"/>
  <c r="HP183" i="4"/>
  <c r="HO183" i="4"/>
  <c r="FM183" i="4"/>
  <c r="FL183" i="4"/>
  <c r="FK183" i="4"/>
  <c r="FJ183" i="4"/>
  <c r="FI183" i="4"/>
  <c r="DM183" i="4"/>
  <c r="DL183" i="4"/>
  <c r="DK183" i="4"/>
  <c r="DJ183" i="4"/>
  <c r="CG183" i="4"/>
  <c r="DN183" i="4" s="1"/>
  <c r="BN183" i="4"/>
  <c r="BM183" i="4"/>
  <c r="BL183" i="4"/>
  <c r="BK183" i="4"/>
  <c r="AH183" i="4"/>
  <c r="BO183" i="4" s="1"/>
  <c r="HP182" i="4"/>
  <c r="HO182" i="4"/>
  <c r="HL182" i="4"/>
  <c r="HK182" i="4"/>
  <c r="HJ182" i="4"/>
  <c r="HI182" i="4"/>
  <c r="HH182" i="4"/>
  <c r="FM182" i="4"/>
  <c r="FL182" i="4"/>
  <c r="FK182" i="4"/>
  <c r="FJ182" i="4"/>
  <c r="FI182" i="4"/>
  <c r="DN182" i="4"/>
  <c r="DM182" i="4"/>
  <c r="DL182" i="4"/>
  <c r="DK182" i="4"/>
  <c r="DJ182" i="4"/>
  <c r="BN182" i="4"/>
  <c r="BM182" i="4"/>
  <c r="BL182" i="4"/>
  <c r="BK182" i="4"/>
  <c r="AH182" i="4"/>
  <c r="BO182" i="4" s="1"/>
  <c r="HP181" i="4"/>
  <c r="HO181" i="4"/>
  <c r="HL181" i="4"/>
  <c r="HK181" i="4"/>
  <c r="HJ181" i="4"/>
  <c r="HI181" i="4"/>
  <c r="HH181" i="4"/>
  <c r="FM181" i="4"/>
  <c r="FL181" i="4"/>
  <c r="FK181" i="4"/>
  <c r="FJ181" i="4"/>
  <c r="FI181" i="4"/>
  <c r="DN181" i="4"/>
  <c r="DM181" i="4"/>
  <c r="DL181" i="4"/>
  <c r="DK181" i="4"/>
  <c r="DJ181" i="4"/>
  <c r="BN181" i="4"/>
  <c r="BM181" i="4"/>
  <c r="BL181" i="4"/>
  <c r="BK181" i="4"/>
  <c r="AH181" i="4"/>
  <c r="BO181" i="4" s="1"/>
  <c r="HP180" i="4"/>
  <c r="HO180" i="4"/>
  <c r="HL180" i="4"/>
  <c r="HK180" i="4"/>
  <c r="HJ180" i="4"/>
  <c r="HI180" i="4"/>
  <c r="HH180" i="4"/>
  <c r="FM180" i="4"/>
  <c r="FL180" i="4"/>
  <c r="FK180" i="4"/>
  <c r="FJ180" i="4"/>
  <c r="FI180" i="4"/>
  <c r="DN180" i="4"/>
  <c r="DM180" i="4"/>
  <c r="DL180" i="4"/>
  <c r="DK180" i="4"/>
  <c r="DJ180" i="4"/>
  <c r="BO180" i="4"/>
  <c r="BN180" i="4"/>
  <c r="BM180" i="4"/>
  <c r="BL180" i="4"/>
  <c r="BK180" i="4"/>
  <c r="AH180" i="4"/>
  <c r="HP179" i="4"/>
  <c r="HO179" i="4"/>
  <c r="HL179" i="4"/>
  <c r="HK179" i="4"/>
  <c r="HJ179" i="4"/>
  <c r="HI179" i="4"/>
  <c r="HH179" i="4"/>
  <c r="FM179" i="4"/>
  <c r="FL179" i="4"/>
  <c r="FK179" i="4"/>
  <c r="FJ179" i="4"/>
  <c r="FI179" i="4"/>
  <c r="DM179" i="4"/>
  <c r="DL179" i="4"/>
  <c r="DK179" i="4"/>
  <c r="DJ179" i="4"/>
  <c r="CG179" i="4"/>
  <c r="DN179" i="4" s="1"/>
  <c r="BO179" i="4"/>
  <c r="BN179" i="4"/>
  <c r="BM179" i="4"/>
  <c r="BL179" i="4"/>
  <c r="BK179" i="4"/>
  <c r="HP178" i="4"/>
  <c r="HO178" i="4"/>
  <c r="HL178" i="4"/>
  <c r="HK178" i="4"/>
  <c r="HJ178" i="4"/>
  <c r="HI178" i="4"/>
  <c r="HH178" i="4"/>
  <c r="FL178" i="4"/>
  <c r="FK178" i="4"/>
  <c r="FJ178" i="4"/>
  <c r="FI178" i="4"/>
  <c r="EF178" i="4"/>
  <c r="FM178" i="4" s="1"/>
  <c r="DN178" i="4"/>
  <c r="DM178" i="4"/>
  <c r="DL178" i="4"/>
  <c r="DK178" i="4"/>
  <c r="DJ178" i="4"/>
  <c r="BO178" i="4"/>
  <c r="BN178" i="4"/>
  <c r="BM178" i="4"/>
  <c r="BL178" i="4"/>
  <c r="BK178" i="4"/>
  <c r="HP177" i="4"/>
  <c r="HO177" i="4"/>
  <c r="HL177" i="4"/>
  <c r="HK177" i="4"/>
  <c r="HJ177" i="4"/>
  <c r="HI177" i="4"/>
  <c r="HH177" i="4"/>
  <c r="FL177" i="4"/>
  <c r="FK177" i="4"/>
  <c r="FJ177" i="4"/>
  <c r="FI177" i="4"/>
  <c r="EF177" i="4"/>
  <c r="FM177" i="4" s="1"/>
  <c r="DN177" i="4"/>
  <c r="DM177" i="4"/>
  <c r="DL177" i="4"/>
  <c r="DK177" i="4"/>
  <c r="DJ177" i="4"/>
  <c r="CG177" i="4"/>
  <c r="BO177" i="4"/>
  <c r="BN177" i="4"/>
  <c r="BM177" i="4"/>
  <c r="BL177" i="4"/>
  <c r="BK177" i="4"/>
  <c r="HP176" i="4"/>
  <c r="HO176" i="4"/>
  <c r="HL176" i="4"/>
  <c r="HK176" i="4"/>
  <c r="HJ176" i="4"/>
  <c r="HI176" i="4"/>
  <c r="HH176" i="4"/>
  <c r="FM176" i="4"/>
  <c r="FL176" i="4"/>
  <c r="FK176" i="4"/>
  <c r="FJ176" i="4"/>
  <c r="FI176" i="4"/>
  <c r="DN176" i="4"/>
  <c r="DM176" i="4"/>
  <c r="DL176" i="4"/>
  <c r="DK176" i="4"/>
  <c r="DJ176" i="4"/>
  <c r="BO176" i="4"/>
  <c r="BN176" i="4"/>
  <c r="BM176" i="4"/>
  <c r="BL176" i="4"/>
  <c r="BK176" i="4"/>
  <c r="AH176" i="4"/>
  <c r="HP175" i="4"/>
  <c r="HO175" i="4"/>
  <c r="FM175" i="4"/>
  <c r="FL175" i="4"/>
  <c r="FK175" i="4"/>
  <c r="FJ175" i="4"/>
  <c r="FI175" i="4"/>
  <c r="DM175" i="4"/>
  <c r="DL175" i="4"/>
  <c r="DK175" i="4"/>
  <c r="DJ175" i="4"/>
  <c r="CG175" i="4"/>
  <c r="DN175" i="4" s="1"/>
  <c r="BO175" i="4"/>
  <c r="BN175" i="4"/>
  <c r="BM175" i="4"/>
  <c r="BL175" i="4"/>
  <c r="BK175" i="4"/>
  <c r="HP174" i="4"/>
  <c r="HO174" i="4"/>
  <c r="HL174" i="4"/>
  <c r="HK174" i="4"/>
  <c r="HJ174" i="4"/>
  <c r="HI174" i="4"/>
  <c r="HH174" i="4"/>
  <c r="FM174" i="4"/>
  <c r="FL174" i="4"/>
  <c r="FK174" i="4"/>
  <c r="FJ174" i="4"/>
  <c r="FI174" i="4"/>
  <c r="DN174" i="4"/>
  <c r="DM174" i="4"/>
  <c r="DL174" i="4"/>
  <c r="DK174" i="4"/>
  <c r="DJ174" i="4"/>
  <c r="BO174" i="4"/>
  <c r="BN174" i="4"/>
  <c r="BM174" i="4"/>
  <c r="BL174" i="4"/>
  <c r="BK174" i="4"/>
  <c r="AH174" i="4"/>
  <c r="HP173" i="4"/>
  <c r="HO173" i="4"/>
  <c r="HL173" i="4"/>
  <c r="HK173" i="4"/>
  <c r="HJ173" i="4"/>
  <c r="HI173" i="4"/>
  <c r="HH173" i="4"/>
  <c r="FM173" i="4"/>
  <c r="FL173" i="4"/>
  <c r="FK173" i="4"/>
  <c r="FJ173" i="4"/>
  <c r="FI173" i="4"/>
  <c r="DN173" i="4"/>
  <c r="DM173" i="4"/>
  <c r="DL173" i="4"/>
  <c r="DK173" i="4"/>
  <c r="DJ173" i="4"/>
  <c r="BO173" i="4"/>
  <c r="BN173" i="4"/>
  <c r="BM173" i="4"/>
  <c r="BL173" i="4"/>
  <c r="BK173" i="4"/>
  <c r="AH173" i="4"/>
  <c r="HP172" i="4"/>
  <c r="HO172" i="4"/>
  <c r="FM172" i="4"/>
  <c r="FL172" i="4"/>
  <c r="FK172" i="4"/>
  <c r="FJ172" i="4"/>
  <c r="FI172" i="4"/>
  <c r="DM172" i="4"/>
  <c r="DL172" i="4"/>
  <c r="DK172" i="4"/>
  <c r="DJ172" i="4"/>
  <c r="CG172" i="4"/>
  <c r="DN172" i="4" s="1"/>
  <c r="BO172" i="4"/>
  <c r="BN172" i="4"/>
  <c r="BM172" i="4"/>
  <c r="BL172" i="4"/>
  <c r="BK172" i="4"/>
  <c r="AH172" i="4"/>
  <c r="HP171" i="4"/>
  <c r="HO171" i="4"/>
  <c r="HL171" i="4"/>
  <c r="HK171" i="4"/>
  <c r="HJ171" i="4"/>
  <c r="HI171" i="4"/>
  <c r="HH171" i="4"/>
  <c r="FM171" i="4"/>
  <c r="FL171" i="4"/>
  <c r="FK171" i="4"/>
  <c r="FJ171" i="4"/>
  <c r="FI171" i="4"/>
  <c r="DN171" i="4"/>
  <c r="DM171" i="4"/>
  <c r="DL171" i="4"/>
  <c r="DK171" i="4"/>
  <c r="DJ171" i="4"/>
  <c r="BO171" i="4"/>
  <c r="BN171" i="4"/>
  <c r="BM171" i="4"/>
  <c r="BL171" i="4"/>
  <c r="BK171" i="4"/>
  <c r="AH171" i="4"/>
  <c r="HP170" i="4"/>
  <c r="HO170" i="4"/>
  <c r="HL170" i="4"/>
  <c r="HK170" i="4"/>
  <c r="HJ170" i="4"/>
  <c r="HI170" i="4"/>
  <c r="HH170" i="4"/>
  <c r="FM170" i="4"/>
  <c r="FL170" i="4"/>
  <c r="FK170" i="4"/>
  <c r="FJ170" i="4"/>
  <c r="FI170" i="4"/>
  <c r="DN170" i="4"/>
  <c r="DM170" i="4"/>
  <c r="DL170" i="4"/>
  <c r="DK170" i="4"/>
  <c r="DJ170" i="4"/>
  <c r="BO170" i="4"/>
  <c r="BN170" i="4"/>
  <c r="BM170" i="4"/>
  <c r="BL170" i="4"/>
  <c r="BK170" i="4"/>
  <c r="AH170" i="4"/>
  <c r="HP169" i="4"/>
  <c r="HO169" i="4"/>
  <c r="HL169" i="4"/>
  <c r="HK169" i="4"/>
  <c r="HJ169" i="4"/>
  <c r="HI169" i="4"/>
  <c r="HH169" i="4"/>
  <c r="FM169" i="4"/>
  <c r="FL169" i="4"/>
  <c r="FK169" i="4"/>
  <c r="FJ169" i="4"/>
  <c r="FI169" i="4"/>
  <c r="DN169" i="4"/>
  <c r="DM169" i="4"/>
  <c r="DL169" i="4"/>
  <c r="DK169" i="4"/>
  <c r="DJ169" i="4"/>
  <c r="BN169" i="4"/>
  <c r="BM169" i="4"/>
  <c r="BL169" i="4"/>
  <c r="BK169" i="4"/>
  <c r="AH169" i="4"/>
  <c r="BO169" i="4" s="1"/>
  <c r="HP168" i="4"/>
  <c r="HO168" i="4"/>
  <c r="HL168" i="4"/>
  <c r="HK168" i="4"/>
  <c r="HJ168" i="4"/>
  <c r="HI168" i="4"/>
  <c r="HH168" i="4"/>
  <c r="FM168" i="4"/>
  <c r="FL168" i="4"/>
  <c r="FK168" i="4"/>
  <c r="FJ168" i="4"/>
  <c r="FI168" i="4"/>
  <c r="DN168" i="4"/>
  <c r="DM168" i="4"/>
  <c r="DL168" i="4"/>
  <c r="DK168" i="4"/>
  <c r="DJ168" i="4"/>
  <c r="CG168" i="4"/>
  <c r="BO168" i="4"/>
  <c r="BN168" i="4"/>
  <c r="BM168" i="4"/>
  <c r="BL168" i="4"/>
  <c r="BK168" i="4"/>
  <c r="HP167" i="4"/>
  <c r="HO167" i="4"/>
  <c r="HL167" i="4"/>
  <c r="HK167" i="4"/>
  <c r="HJ167" i="4"/>
  <c r="HI167" i="4"/>
  <c r="HH167" i="4"/>
  <c r="FL167" i="4"/>
  <c r="FK167" i="4"/>
  <c r="FJ167" i="4"/>
  <c r="FI167" i="4"/>
  <c r="EF167" i="4"/>
  <c r="FM167" i="4" s="1"/>
  <c r="DN167" i="4"/>
  <c r="DM167" i="4"/>
  <c r="DL167" i="4"/>
  <c r="DK167" i="4"/>
  <c r="DJ167" i="4"/>
  <c r="BO167" i="4"/>
  <c r="BN167" i="4"/>
  <c r="BM167" i="4"/>
  <c r="BL167" i="4"/>
  <c r="BK167" i="4"/>
  <c r="HP166" i="4"/>
  <c r="HO166" i="4"/>
  <c r="HL166" i="4"/>
  <c r="HK166" i="4"/>
  <c r="HJ166" i="4"/>
  <c r="HI166" i="4"/>
  <c r="HH166" i="4"/>
  <c r="FM166" i="4"/>
  <c r="FL166" i="4"/>
  <c r="FK166" i="4"/>
  <c r="FJ166" i="4"/>
  <c r="FI166" i="4"/>
  <c r="EF166" i="4"/>
  <c r="DN166" i="4"/>
  <c r="DM166" i="4"/>
  <c r="DL166" i="4"/>
  <c r="DK166" i="4"/>
  <c r="DJ166" i="4"/>
  <c r="CG166" i="4"/>
  <c r="BO166" i="4"/>
  <c r="BN166" i="4"/>
  <c r="BM166" i="4"/>
  <c r="BL166" i="4"/>
  <c r="BK166" i="4"/>
  <c r="HP165" i="4"/>
  <c r="HO165" i="4"/>
  <c r="HL165" i="4"/>
  <c r="HK165" i="4"/>
  <c r="HJ165" i="4"/>
  <c r="HI165" i="4"/>
  <c r="HH165" i="4"/>
  <c r="FM165" i="4"/>
  <c r="FL165" i="4"/>
  <c r="FK165" i="4"/>
  <c r="FJ165" i="4"/>
  <c r="FI165" i="4"/>
  <c r="DN165" i="4"/>
  <c r="DM165" i="4"/>
  <c r="DL165" i="4"/>
  <c r="DK165" i="4"/>
  <c r="DJ165" i="4"/>
  <c r="BN165" i="4"/>
  <c r="BM165" i="4"/>
  <c r="BL165" i="4"/>
  <c r="BK165" i="4"/>
  <c r="AH165" i="4"/>
  <c r="BO165" i="4" s="1"/>
  <c r="HP164" i="4"/>
  <c r="HO164" i="4"/>
  <c r="FM164" i="4"/>
  <c r="FL164" i="4"/>
  <c r="FK164" i="4"/>
  <c r="FJ164" i="4"/>
  <c r="FI164" i="4"/>
  <c r="DN164" i="4"/>
  <c r="DM164" i="4"/>
  <c r="DL164" i="4"/>
  <c r="DK164" i="4"/>
  <c r="DJ164" i="4"/>
  <c r="CG164" i="4"/>
  <c r="BO164" i="4"/>
  <c r="BN164" i="4"/>
  <c r="BM164" i="4"/>
  <c r="BL164" i="4"/>
  <c r="BK164" i="4"/>
  <c r="HP163" i="4"/>
  <c r="HO163" i="4"/>
  <c r="HL163" i="4"/>
  <c r="HK163" i="4"/>
  <c r="HJ163" i="4"/>
  <c r="HI163" i="4"/>
  <c r="HH163" i="4"/>
  <c r="FM163" i="4"/>
  <c r="FL163" i="4"/>
  <c r="FK163" i="4"/>
  <c r="FJ163" i="4"/>
  <c r="FI163" i="4"/>
  <c r="DN163" i="4"/>
  <c r="DM163" i="4"/>
  <c r="DL163" i="4"/>
  <c r="DK163" i="4"/>
  <c r="DJ163" i="4"/>
  <c r="BN163" i="4"/>
  <c r="BM163" i="4"/>
  <c r="BL163" i="4"/>
  <c r="BK163" i="4"/>
  <c r="AH163" i="4"/>
  <c r="BO163" i="4" s="1"/>
  <c r="HP162" i="4"/>
  <c r="HO162" i="4"/>
  <c r="HL162" i="4"/>
  <c r="HK162" i="4"/>
  <c r="HJ162" i="4"/>
  <c r="HI162" i="4"/>
  <c r="HH162" i="4"/>
  <c r="FM162" i="4"/>
  <c r="FL162" i="4"/>
  <c r="FK162" i="4"/>
  <c r="FJ162" i="4"/>
  <c r="FI162" i="4"/>
  <c r="DN162" i="4"/>
  <c r="DM162" i="4"/>
  <c r="DL162" i="4"/>
  <c r="DK162" i="4"/>
  <c r="DJ162" i="4"/>
  <c r="BN162" i="4"/>
  <c r="BM162" i="4"/>
  <c r="BL162" i="4"/>
  <c r="BK162" i="4"/>
  <c r="AH162" i="4"/>
  <c r="BO162" i="4" s="1"/>
  <c r="HP161" i="4"/>
  <c r="HO161" i="4"/>
  <c r="FM161" i="4"/>
  <c r="FL161" i="4"/>
  <c r="FK161" i="4"/>
  <c r="FJ161" i="4"/>
  <c r="FI161" i="4"/>
  <c r="DN161" i="4"/>
  <c r="DM161" i="4"/>
  <c r="DL161" i="4"/>
  <c r="DK161" i="4"/>
  <c r="DJ161" i="4"/>
  <c r="CG161" i="4"/>
  <c r="BN161" i="4"/>
  <c r="BM161" i="4"/>
  <c r="BL161" i="4"/>
  <c r="BK161" i="4"/>
  <c r="AH161" i="4"/>
  <c r="BO161" i="4" s="1"/>
  <c r="HP160" i="4"/>
  <c r="HO160" i="4"/>
  <c r="HL160" i="4"/>
  <c r="HK160" i="4"/>
  <c r="HJ160" i="4"/>
  <c r="HI160" i="4"/>
  <c r="HH160" i="4"/>
  <c r="FM160" i="4"/>
  <c r="FL160" i="4"/>
  <c r="FK160" i="4"/>
  <c r="FJ160" i="4"/>
  <c r="FI160" i="4"/>
  <c r="DN160" i="4"/>
  <c r="DM160" i="4"/>
  <c r="DL160" i="4"/>
  <c r="DK160" i="4"/>
  <c r="DJ160" i="4"/>
  <c r="BN160" i="4"/>
  <c r="BM160" i="4"/>
  <c r="BL160" i="4"/>
  <c r="BK160" i="4"/>
  <c r="AH160" i="4"/>
  <c r="BO160" i="4" s="1"/>
  <c r="HP159" i="4"/>
  <c r="HO159" i="4"/>
  <c r="HL159" i="4"/>
  <c r="HK159" i="4"/>
  <c r="HJ159" i="4"/>
  <c r="HI159" i="4"/>
  <c r="HH159" i="4"/>
  <c r="FM159" i="4"/>
  <c r="FL159" i="4"/>
  <c r="FK159" i="4"/>
  <c r="FJ159" i="4"/>
  <c r="FI159" i="4"/>
  <c r="DN159" i="4"/>
  <c r="DM159" i="4"/>
  <c r="DL159" i="4"/>
  <c r="DK159" i="4"/>
  <c r="DJ159" i="4"/>
  <c r="BN159" i="4"/>
  <c r="BM159" i="4"/>
  <c r="BL159" i="4"/>
  <c r="BK159" i="4"/>
  <c r="AH159" i="4"/>
  <c r="BO159" i="4" s="1"/>
  <c r="HP158" i="4"/>
  <c r="HO158" i="4"/>
  <c r="HL158" i="4"/>
  <c r="HK158" i="4"/>
  <c r="HJ158" i="4"/>
  <c r="HI158" i="4"/>
  <c r="HH158" i="4"/>
  <c r="FM158" i="4"/>
  <c r="FL158" i="4"/>
  <c r="FK158" i="4"/>
  <c r="FJ158" i="4"/>
  <c r="FI158" i="4"/>
  <c r="DN158" i="4"/>
  <c r="DM158" i="4"/>
  <c r="DL158" i="4"/>
  <c r="DK158" i="4"/>
  <c r="DJ158" i="4"/>
  <c r="BN158" i="4"/>
  <c r="BM158" i="4"/>
  <c r="BL158" i="4"/>
  <c r="BK158" i="4"/>
  <c r="AH158" i="4"/>
  <c r="BO158" i="4" s="1"/>
  <c r="HP157" i="4"/>
  <c r="HO157" i="4"/>
  <c r="HL157" i="4"/>
  <c r="HK157" i="4"/>
  <c r="HJ157" i="4"/>
  <c r="HI157" i="4"/>
  <c r="HH157" i="4"/>
  <c r="FM157" i="4"/>
  <c r="FL157" i="4"/>
  <c r="FK157" i="4"/>
  <c r="FJ157" i="4"/>
  <c r="FI157" i="4"/>
  <c r="DM157" i="4"/>
  <c r="DL157" i="4"/>
  <c r="DK157" i="4"/>
  <c r="DJ157" i="4"/>
  <c r="CG157" i="4"/>
  <c r="DN157" i="4" s="1"/>
  <c r="BO157" i="4"/>
  <c r="BN157" i="4"/>
  <c r="BM157" i="4"/>
  <c r="BL157" i="4"/>
  <c r="BK157" i="4"/>
  <c r="HP156" i="4"/>
  <c r="HO156" i="4"/>
  <c r="HL156" i="4"/>
  <c r="HK156" i="4"/>
  <c r="HJ156" i="4"/>
  <c r="HI156" i="4"/>
  <c r="HH156" i="4"/>
  <c r="FM156" i="4"/>
  <c r="FL156" i="4"/>
  <c r="FK156" i="4"/>
  <c r="FJ156" i="4"/>
  <c r="FI156" i="4"/>
  <c r="EF156" i="4"/>
  <c r="DN156" i="4"/>
  <c r="DM156" i="4"/>
  <c r="DL156" i="4"/>
  <c r="DK156" i="4"/>
  <c r="DJ156" i="4"/>
  <c r="BO156" i="4"/>
  <c r="BN156" i="4"/>
  <c r="BM156" i="4"/>
  <c r="BL156" i="4"/>
  <c r="BK156" i="4"/>
  <c r="HP155" i="4"/>
  <c r="HO155" i="4"/>
  <c r="HL155" i="4"/>
  <c r="HK155" i="4"/>
  <c r="HJ155" i="4"/>
  <c r="HI155" i="4"/>
  <c r="HH155" i="4"/>
  <c r="FL155" i="4"/>
  <c r="FK155" i="4"/>
  <c r="FJ155" i="4"/>
  <c r="FI155" i="4"/>
  <c r="EF155" i="4"/>
  <c r="FM155" i="4" s="1"/>
  <c r="DM155" i="4"/>
  <c r="DL155" i="4"/>
  <c r="DK155" i="4"/>
  <c r="DJ155" i="4"/>
  <c r="CG155" i="4"/>
  <c r="DN155" i="4" s="1"/>
  <c r="BO155" i="4"/>
  <c r="BN155" i="4"/>
  <c r="BM155" i="4"/>
  <c r="BL155" i="4"/>
  <c r="BK155" i="4"/>
  <c r="HP154" i="4"/>
  <c r="HO154" i="4"/>
  <c r="HL154" i="4"/>
  <c r="HK154" i="4"/>
  <c r="HJ154" i="4"/>
  <c r="HI154" i="4"/>
  <c r="HH154" i="4"/>
  <c r="FM154" i="4"/>
  <c r="FL154" i="4"/>
  <c r="FK154" i="4"/>
  <c r="FJ154" i="4"/>
  <c r="FI154" i="4"/>
  <c r="DN154" i="4"/>
  <c r="DM154" i="4"/>
  <c r="DL154" i="4"/>
  <c r="DK154" i="4"/>
  <c r="DJ154" i="4"/>
  <c r="BO154" i="4"/>
  <c r="BN154" i="4"/>
  <c r="BM154" i="4"/>
  <c r="BL154" i="4"/>
  <c r="BK154" i="4"/>
  <c r="AH154" i="4"/>
  <c r="HP153" i="4"/>
  <c r="HO153" i="4"/>
  <c r="FM153" i="4"/>
  <c r="FL153" i="4"/>
  <c r="FK153" i="4"/>
  <c r="FJ153" i="4"/>
  <c r="FI153" i="4"/>
  <c r="DM153" i="4"/>
  <c r="DL153" i="4"/>
  <c r="DK153" i="4"/>
  <c r="DJ153" i="4"/>
  <c r="CG153" i="4"/>
  <c r="DN153" i="4" s="1"/>
  <c r="BO153" i="4"/>
  <c r="BN153" i="4"/>
  <c r="BM153" i="4"/>
  <c r="BL153" i="4"/>
  <c r="BK153" i="4"/>
  <c r="HP152" i="4"/>
  <c r="HO152" i="4"/>
  <c r="HL152" i="4"/>
  <c r="HK152" i="4"/>
  <c r="HJ152" i="4"/>
  <c r="HI152" i="4"/>
  <c r="HH152" i="4"/>
  <c r="FM152" i="4"/>
  <c r="FL152" i="4"/>
  <c r="FK152" i="4"/>
  <c r="FJ152" i="4"/>
  <c r="FI152" i="4"/>
  <c r="DN152" i="4"/>
  <c r="DM152" i="4"/>
  <c r="DL152" i="4"/>
  <c r="DK152" i="4"/>
  <c r="DJ152" i="4"/>
  <c r="BO152" i="4"/>
  <c r="BN152" i="4"/>
  <c r="BM152" i="4"/>
  <c r="BL152" i="4"/>
  <c r="BK152" i="4"/>
  <c r="AH152" i="4"/>
  <c r="HP151" i="4"/>
  <c r="HO151" i="4"/>
  <c r="HL151" i="4"/>
  <c r="HK151" i="4"/>
  <c r="HJ151" i="4"/>
  <c r="HI151" i="4"/>
  <c r="HH151" i="4"/>
  <c r="FM151" i="4"/>
  <c r="FL151" i="4"/>
  <c r="FK151" i="4"/>
  <c r="FJ151" i="4"/>
  <c r="FI151" i="4"/>
  <c r="DN151" i="4"/>
  <c r="DM151" i="4"/>
  <c r="DL151" i="4"/>
  <c r="DK151" i="4"/>
  <c r="DJ151" i="4"/>
  <c r="BO151" i="4"/>
  <c r="BN151" i="4"/>
  <c r="BM151" i="4"/>
  <c r="BL151" i="4"/>
  <c r="BK151" i="4"/>
  <c r="AH151" i="4"/>
  <c r="HP150" i="4"/>
  <c r="HO150" i="4"/>
  <c r="FM150" i="4"/>
  <c r="FL150" i="4"/>
  <c r="FK150" i="4"/>
  <c r="FJ150" i="4"/>
  <c r="FI150" i="4"/>
  <c r="DM150" i="4"/>
  <c r="DL150" i="4"/>
  <c r="DK150" i="4"/>
  <c r="DJ150" i="4"/>
  <c r="CG150" i="4"/>
  <c r="DN150" i="4" s="1"/>
  <c r="BN150" i="4"/>
  <c r="BM150" i="4"/>
  <c r="BL150" i="4"/>
  <c r="BK150" i="4"/>
  <c r="AH150" i="4"/>
  <c r="BO150" i="4" s="1"/>
  <c r="HP149" i="4"/>
  <c r="HO149" i="4"/>
  <c r="HL149" i="4"/>
  <c r="HK149" i="4"/>
  <c r="HJ149" i="4"/>
  <c r="HI149" i="4"/>
  <c r="HH149" i="4"/>
  <c r="FM149" i="4"/>
  <c r="FL149" i="4"/>
  <c r="FK149" i="4"/>
  <c r="FJ149" i="4"/>
  <c r="FI149" i="4"/>
  <c r="DN149" i="4"/>
  <c r="DM149" i="4"/>
  <c r="DL149" i="4"/>
  <c r="DK149" i="4"/>
  <c r="DJ149" i="4"/>
  <c r="BO149" i="4"/>
  <c r="BN149" i="4"/>
  <c r="BM149" i="4"/>
  <c r="BL149" i="4"/>
  <c r="BK149" i="4"/>
  <c r="AH149" i="4"/>
  <c r="HP148" i="4"/>
  <c r="HO148" i="4"/>
  <c r="HL148" i="4"/>
  <c r="HK148" i="4"/>
  <c r="HJ148" i="4"/>
  <c r="HI148" i="4"/>
  <c r="HH148" i="4"/>
  <c r="FM148" i="4"/>
  <c r="FL148" i="4"/>
  <c r="FK148" i="4"/>
  <c r="FJ148" i="4"/>
  <c r="FI148" i="4"/>
  <c r="DN148" i="4"/>
  <c r="DM148" i="4"/>
  <c r="DL148" i="4"/>
  <c r="DK148" i="4"/>
  <c r="DJ148" i="4"/>
  <c r="BN148" i="4"/>
  <c r="BM148" i="4"/>
  <c r="BL148" i="4"/>
  <c r="BK148" i="4"/>
  <c r="AH148" i="4"/>
  <c r="BO148" i="4" s="1"/>
  <c r="HP147" i="4"/>
  <c r="HO147" i="4"/>
  <c r="HL147" i="4"/>
  <c r="HK147" i="4"/>
  <c r="HJ147" i="4"/>
  <c r="HI147" i="4"/>
  <c r="HH147" i="4"/>
  <c r="FM147" i="4"/>
  <c r="FL147" i="4"/>
  <c r="FK147" i="4"/>
  <c r="FJ147" i="4"/>
  <c r="FI147" i="4"/>
  <c r="DN147" i="4"/>
  <c r="DM147" i="4"/>
  <c r="DL147" i="4"/>
  <c r="DK147" i="4"/>
  <c r="DJ147" i="4"/>
  <c r="BO147" i="4"/>
  <c r="BN147" i="4"/>
  <c r="BM147" i="4"/>
  <c r="BL147" i="4"/>
  <c r="BK147" i="4"/>
  <c r="AH147" i="4"/>
  <c r="HP146" i="4"/>
  <c r="HO146" i="4"/>
  <c r="HL146" i="4"/>
  <c r="HK146" i="4"/>
  <c r="HJ146" i="4"/>
  <c r="HI146" i="4"/>
  <c r="HH146" i="4"/>
  <c r="FM146" i="4"/>
  <c r="FL146" i="4"/>
  <c r="FK146" i="4"/>
  <c r="FJ146" i="4"/>
  <c r="FI146" i="4"/>
  <c r="DN146" i="4"/>
  <c r="DM146" i="4"/>
  <c r="DL146" i="4"/>
  <c r="DK146" i="4"/>
  <c r="DJ146" i="4"/>
  <c r="CG146" i="4"/>
  <c r="BO146" i="4"/>
  <c r="BN146" i="4"/>
  <c r="BM146" i="4"/>
  <c r="BL146" i="4"/>
  <c r="BK146" i="4"/>
  <c r="HP145" i="4"/>
  <c r="HO145" i="4"/>
  <c r="HL145" i="4"/>
  <c r="HK145" i="4"/>
  <c r="HJ145" i="4"/>
  <c r="HI145" i="4"/>
  <c r="HH145" i="4"/>
  <c r="FL145" i="4"/>
  <c r="FK145" i="4"/>
  <c r="FJ145" i="4"/>
  <c r="FI145" i="4"/>
  <c r="EF145" i="4"/>
  <c r="FM145" i="4" s="1"/>
  <c r="DN145" i="4"/>
  <c r="DM145" i="4"/>
  <c r="DL145" i="4"/>
  <c r="DK145" i="4"/>
  <c r="DJ145" i="4"/>
  <c r="BO145" i="4"/>
  <c r="BN145" i="4"/>
  <c r="BM145" i="4"/>
  <c r="BL145" i="4"/>
  <c r="BK145" i="4"/>
  <c r="HP144" i="4"/>
  <c r="HO144" i="4"/>
  <c r="HL144" i="4"/>
  <c r="HK144" i="4"/>
  <c r="HJ144" i="4"/>
  <c r="HI144" i="4"/>
  <c r="HH144" i="4"/>
  <c r="FL144" i="4"/>
  <c r="FK144" i="4"/>
  <c r="FJ144" i="4"/>
  <c r="FI144" i="4"/>
  <c r="EF144" i="4"/>
  <c r="FM144" i="4" s="1"/>
  <c r="DN144" i="4"/>
  <c r="DM144" i="4"/>
  <c r="DL144" i="4"/>
  <c r="DK144" i="4"/>
  <c r="DJ144" i="4"/>
  <c r="CG144" i="4"/>
  <c r="BO144" i="4"/>
  <c r="BN144" i="4"/>
  <c r="BM144" i="4"/>
  <c r="BL144" i="4"/>
  <c r="BK144" i="4"/>
  <c r="HP143" i="4"/>
  <c r="HO143" i="4"/>
  <c r="HL143" i="4"/>
  <c r="HK143" i="4"/>
  <c r="HJ143" i="4"/>
  <c r="HI143" i="4"/>
  <c r="HH143" i="4"/>
  <c r="FM143" i="4"/>
  <c r="FL143" i="4"/>
  <c r="FK143" i="4"/>
  <c r="FJ143" i="4"/>
  <c r="FI143" i="4"/>
  <c r="DN143" i="4"/>
  <c r="DM143" i="4"/>
  <c r="DL143" i="4"/>
  <c r="DK143" i="4"/>
  <c r="DJ143" i="4"/>
  <c r="BN143" i="4"/>
  <c r="BM143" i="4"/>
  <c r="BL143" i="4"/>
  <c r="BK143" i="4"/>
  <c r="AH143" i="4"/>
  <c r="BO143" i="4" s="1"/>
  <c r="HP142" i="4"/>
  <c r="HO142" i="4"/>
  <c r="FM142" i="4"/>
  <c r="FL142" i="4"/>
  <c r="FK142" i="4"/>
  <c r="FJ142" i="4"/>
  <c r="FI142" i="4"/>
  <c r="DM142" i="4"/>
  <c r="DL142" i="4"/>
  <c r="DK142" i="4"/>
  <c r="DJ142" i="4"/>
  <c r="CG142" i="4"/>
  <c r="DN142" i="4" s="1"/>
  <c r="BO142" i="4"/>
  <c r="BN142" i="4"/>
  <c r="BM142" i="4"/>
  <c r="BL142" i="4"/>
  <c r="BK142" i="4"/>
  <c r="HP141" i="4"/>
  <c r="HO141" i="4"/>
  <c r="HL141" i="4"/>
  <c r="HK141" i="4"/>
  <c r="HJ141" i="4"/>
  <c r="HI141" i="4"/>
  <c r="HH141" i="4"/>
  <c r="FM141" i="4"/>
  <c r="FL141" i="4"/>
  <c r="FK141" i="4"/>
  <c r="FJ141" i="4"/>
  <c r="FI141" i="4"/>
  <c r="DN141" i="4"/>
  <c r="DM141" i="4"/>
  <c r="DL141" i="4"/>
  <c r="DK141" i="4"/>
  <c r="DJ141" i="4"/>
  <c r="BN141" i="4"/>
  <c r="BM141" i="4"/>
  <c r="BL141" i="4"/>
  <c r="BK141" i="4"/>
  <c r="AH141" i="4"/>
  <c r="BO141" i="4" s="1"/>
  <c r="HP140" i="4"/>
  <c r="HO140" i="4"/>
  <c r="HL140" i="4"/>
  <c r="HK140" i="4"/>
  <c r="HJ140" i="4"/>
  <c r="HI140" i="4"/>
  <c r="HH140" i="4"/>
  <c r="FM140" i="4"/>
  <c r="FL140" i="4"/>
  <c r="FK140" i="4"/>
  <c r="FJ140" i="4"/>
  <c r="FI140" i="4"/>
  <c r="DN140" i="4"/>
  <c r="DM140" i="4"/>
  <c r="DL140" i="4"/>
  <c r="DK140" i="4"/>
  <c r="DJ140" i="4"/>
  <c r="BN140" i="4"/>
  <c r="BM140" i="4"/>
  <c r="BL140" i="4"/>
  <c r="BK140" i="4"/>
  <c r="AH140" i="4"/>
  <c r="BO140" i="4" s="1"/>
  <c r="HP139" i="4"/>
  <c r="HO139" i="4"/>
  <c r="FM139" i="4"/>
  <c r="FL139" i="4"/>
  <c r="FK139" i="4"/>
  <c r="FJ139" i="4"/>
  <c r="FI139" i="4"/>
  <c r="DM139" i="4"/>
  <c r="DL139" i="4"/>
  <c r="DK139" i="4"/>
  <c r="DJ139" i="4"/>
  <c r="CG139" i="4"/>
  <c r="DN139" i="4" s="1"/>
  <c r="BO139" i="4"/>
  <c r="BN139" i="4"/>
  <c r="BM139" i="4"/>
  <c r="BL139" i="4"/>
  <c r="BK139" i="4"/>
  <c r="AH139" i="4"/>
  <c r="HP138" i="4"/>
  <c r="HO138" i="4"/>
  <c r="HL138" i="4"/>
  <c r="HK138" i="4"/>
  <c r="HJ138" i="4"/>
  <c r="HI138" i="4"/>
  <c r="HH138" i="4"/>
  <c r="FM138" i="4"/>
  <c r="FL138" i="4"/>
  <c r="FK138" i="4"/>
  <c r="FJ138" i="4"/>
  <c r="FI138" i="4"/>
  <c r="DN138" i="4"/>
  <c r="DM138" i="4"/>
  <c r="DL138" i="4"/>
  <c r="DK138" i="4"/>
  <c r="DJ138" i="4"/>
  <c r="BO138" i="4"/>
  <c r="BN138" i="4"/>
  <c r="BM138" i="4"/>
  <c r="BL138" i="4"/>
  <c r="BK138" i="4"/>
  <c r="AH138" i="4"/>
  <c r="HP137" i="4"/>
  <c r="HO137" i="4"/>
  <c r="HL137" i="4"/>
  <c r="HK137" i="4"/>
  <c r="HJ137" i="4"/>
  <c r="HI137" i="4"/>
  <c r="HH137" i="4"/>
  <c r="FM137" i="4"/>
  <c r="FL137" i="4"/>
  <c r="FK137" i="4"/>
  <c r="FJ137" i="4"/>
  <c r="FI137" i="4"/>
  <c r="DN137" i="4"/>
  <c r="DM137" i="4"/>
  <c r="DL137" i="4"/>
  <c r="DK137" i="4"/>
  <c r="DJ137" i="4"/>
  <c r="BO137" i="4"/>
  <c r="BN137" i="4"/>
  <c r="BM137" i="4"/>
  <c r="BL137" i="4"/>
  <c r="BK137" i="4"/>
  <c r="AH137" i="4"/>
  <c r="HP136" i="4"/>
  <c r="HO136" i="4"/>
  <c r="HL136" i="4"/>
  <c r="HK136" i="4"/>
  <c r="HJ136" i="4"/>
  <c r="HI136" i="4"/>
  <c r="HH136" i="4"/>
  <c r="FM136" i="4"/>
  <c r="FL136" i="4"/>
  <c r="FK136" i="4"/>
  <c r="FJ136" i="4"/>
  <c r="FI136" i="4"/>
  <c r="DN136" i="4"/>
  <c r="DM136" i="4"/>
  <c r="DL136" i="4"/>
  <c r="DK136" i="4"/>
  <c r="DJ136" i="4"/>
  <c r="BN136" i="4"/>
  <c r="BM136" i="4"/>
  <c r="BL136" i="4"/>
  <c r="BK136" i="4"/>
  <c r="AH136" i="4"/>
  <c r="BO136" i="4" s="1"/>
  <c r="HP135" i="4"/>
  <c r="HO135" i="4"/>
  <c r="HL135" i="4"/>
  <c r="HK135" i="4"/>
  <c r="HJ135" i="4"/>
  <c r="HI135" i="4"/>
  <c r="HH135" i="4"/>
  <c r="FM135" i="4"/>
  <c r="FL135" i="4"/>
  <c r="FK135" i="4"/>
  <c r="FJ135" i="4"/>
  <c r="FI135" i="4"/>
  <c r="DN135" i="4"/>
  <c r="DM135" i="4"/>
  <c r="DL135" i="4"/>
  <c r="DK135" i="4"/>
  <c r="DJ135" i="4"/>
  <c r="CG135" i="4"/>
  <c r="BO135" i="4"/>
  <c r="BN135" i="4"/>
  <c r="BM135" i="4"/>
  <c r="BL135" i="4"/>
  <c r="BK135" i="4"/>
  <c r="HP134" i="4"/>
  <c r="HO134" i="4"/>
  <c r="HL134" i="4"/>
  <c r="HK134" i="4"/>
  <c r="HJ134" i="4"/>
  <c r="HI134" i="4"/>
  <c r="HH134" i="4"/>
  <c r="FL134" i="4"/>
  <c r="FK134" i="4"/>
  <c r="FJ134" i="4"/>
  <c r="FI134" i="4"/>
  <c r="EF134" i="4"/>
  <c r="FM134" i="4" s="1"/>
  <c r="DN134" i="4"/>
  <c r="DM134" i="4"/>
  <c r="DL134" i="4"/>
  <c r="DK134" i="4"/>
  <c r="DJ134" i="4"/>
  <c r="BO134" i="4"/>
  <c r="BN134" i="4"/>
  <c r="BM134" i="4"/>
  <c r="BL134" i="4"/>
  <c r="BK134" i="4"/>
  <c r="HP133" i="4"/>
  <c r="HO133" i="4"/>
  <c r="HL133" i="4"/>
  <c r="HK133" i="4"/>
  <c r="HJ133" i="4"/>
  <c r="HI133" i="4"/>
  <c r="HH133" i="4"/>
  <c r="FM133" i="4"/>
  <c r="FL133" i="4"/>
  <c r="FK133" i="4"/>
  <c r="FJ133" i="4"/>
  <c r="FI133" i="4"/>
  <c r="EF133" i="4"/>
  <c r="DM133" i="4"/>
  <c r="DL133" i="4"/>
  <c r="DK133" i="4"/>
  <c r="DJ133" i="4"/>
  <c r="CG133" i="4"/>
  <c r="DN133" i="4" s="1"/>
  <c r="BO133" i="4"/>
  <c r="BN133" i="4"/>
  <c r="BM133" i="4"/>
  <c r="BL133" i="4"/>
  <c r="BK133" i="4"/>
  <c r="HP132" i="4"/>
  <c r="HO132" i="4"/>
  <c r="HL132" i="4"/>
  <c r="HK132" i="4"/>
  <c r="HJ132" i="4"/>
  <c r="HI132" i="4"/>
  <c r="HH132" i="4"/>
  <c r="FM132" i="4"/>
  <c r="FL132" i="4"/>
  <c r="FK132" i="4"/>
  <c r="FJ132" i="4"/>
  <c r="FI132" i="4"/>
  <c r="DN132" i="4"/>
  <c r="DM132" i="4"/>
  <c r="DL132" i="4"/>
  <c r="DK132" i="4"/>
  <c r="DJ132" i="4"/>
  <c r="BO132" i="4"/>
  <c r="BN132" i="4"/>
  <c r="BM132" i="4"/>
  <c r="BL132" i="4"/>
  <c r="BK132" i="4"/>
  <c r="AH132" i="4"/>
  <c r="HP131" i="4"/>
  <c r="HO131" i="4"/>
  <c r="FM131" i="4"/>
  <c r="FL131" i="4"/>
  <c r="FK131" i="4"/>
  <c r="FJ131" i="4"/>
  <c r="FI131" i="4"/>
  <c r="DN131" i="4"/>
  <c r="DM131" i="4"/>
  <c r="DL131" i="4"/>
  <c r="DK131" i="4"/>
  <c r="DJ131" i="4"/>
  <c r="CG131" i="4"/>
  <c r="BO131" i="4"/>
  <c r="BN131" i="4"/>
  <c r="BM131" i="4"/>
  <c r="BL131" i="4"/>
  <c r="BK131" i="4"/>
  <c r="HP130" i="4"/>
  <c r="HO130" i="4"/>
  <c r="HL130" i="4"/>
  <c r="HK130" i="4"/>
  <c r="HJ130" i="4"/>
  <c r="HI130" i="4"/>
  <c r="HH130" i="4"/>
  <c r="FM130" i="4"/>
  <c r="FL130" i="4"/>
  <c r="FK130" i="4"/>
  <c r="FJ130" i="4"/>
  <c r="FI130" i="4"/>
  <c r="DN130" i="4"/>
  <c r="DM130" i="4"/>
  <c r="DL130" i="4"/>
  <c r="DK130" i="4"/>
  <c r="DJ130" i="4"/>
  <c r="BN130" i="4"/>
  <c r="BM130" i="4"/>
  <c r="BL130" i="4"/>
  <c r="BK130" i="4"/>
  <c r="AH130" i="4"/>
  <c r="BO130" i="4" s="1"/>
  <c r="HP129" i="4"/>
  <c r="HO129" i="4"/>
  <c r="HL129" i="4"/>
  <c r="HK129" i="4"/>
  <c r="HJ129" i="4"/>
  <c r="HI129" i="4"/>
  <c r="HH129" i="4"/>
  <c r="FM129" i="4"/>
  <c r="FL129" i="4"/>
  <c r="FK129" i="4"/>
  <c r="FJ129" i="4"/>
  <c r="FI129" i="4"/>
  <c r="DN129" i="4"/>
  <c r="DM129" i="4"/>
  <c r="DL129" i="4"/>
  <c r="DK129" i="4"/>
  <c r="DJ129" i="4"/>
  <c r="BO129" i="4"/>
  <c r="BN129" i="4"/>
  <c r="BM129" i="4"/>
  <c r="BL129" i="4"/>
  <c r="BK129" i="4"/>
  <c r="AH129" i="4"/>
  <c r="HP128" i="4"/>
  <c r="HO128" i="4"/>
  <c r="FM128" i="4"/>
  <c r="FL128" i="4"/>
  <c r="FK128" i="4"/>
  <c r="FJ128" i="4"/>
  <c r="FI128" i="4"/>
  <c r="DN128" i="4"/>
  <c r="DM128" i="4"/>
  <c r="DL128" i="4"/>
  <c r="DK128" i="4"/>
  <c r="DJ128" i="4"/>
  <c r="CG128" i="4"/>
  <c r="BN128" i="4"/>
  <c r="BM128" i="4"/>
  <c r="BL128" i="4"/>
  <c r="BK128" i="4"/>
  <c r="AH128" i="4"/>
  <c r="BO128" i="4" s="1"/>
  <c r="HP127" i="4"/>
  <c r="HO127" i="4"/>
  <c r="HL127" i="4"/>
  <c r="HK127" i="4"/>
  <c r="HJ127" i="4"/>
  <c r="HI127" i="4"/>
  <c r="HH127" i="4"/>
  <c r="FM127" i="4"/>
  <c r="FL127" i="4"/>
  <c r="FK127" i="4"/>
  <c r="FJ127" i="4"/>
  <c r="FI127" i="4"/>
  <c r="DN127" i="4"/>
  <c r="DM127" i="4"/>
  <c r="DL127" i="4"/>
  <c r="DK127" i="4"/>
  <c r="DJ127" i="4"/>
  <c r="BN127" i="4"/>
  <c r="BM127" i="4"/>
  <c r="BL127" i="4"/>
  <c r="BK127" i="4"/>
  <c r="AH127" i="4"/>
  <c r="BO127" i="4" s="1"/>
  <c r="HP126" i="4"/>
  <c r="HO126" i="4"/>
  <c r="HL126" i="4"/>
  <c r="HK126" i="4"/>
  <c r="HJ126" i="4"/>
  <c r="HI126" i="4"/>
  <c r="HH126" i="4"/>
  <c r="FM126" i="4"/>
  <c r="FL126" i="4"/>
  <c r="FK126" i="4"/>
  <c r="FJ126" i="4"/>
  <c r="FI126" i="4"/>
  <c r="DN126" i="4"/>
  <c r="DM126" i="4"/>
  <c r="DL126" i="4"/>
  <c r="DK126" i="4"/>
  <c r="DJ126" i="4"/>
  <c r="BN126" i="4"/>
  <c r="BM126" i="4"/>
  <c r="BL126" i="4"/>
  <c r="BK126" i="4"/>
  <c r="AH126" i="4"/>
  <c r="BO126" i="4" s="1"/>
  <c r="HP125" i="4"/>
  <c r="HO125" i="4"/>
  <c r="HL125" i="4"/>
  <c r="HK125" i="4"/>
  <c r="HJ125" i="4"/>
  <c r="HI125" i="4"/>
  <c r="HH125" i="4"/>
  <c r="FM125" i="4"/>
  <c r="FL125" i="4"/>
  <c r="FK125" i="4"/>
  <c r="FJ125" i="4"/>
  <c r="FI125" i="4"/>
  <c r="DN125" i="4"/>
  <c r="DM125" i="4"/>
  <c r="DL125" i="4"/>
  <c r="DK125" i="4"/>
  <c r="DJ125" i="4"/>
  <c r="BN125" i="4"/>
  <c r="BM125" i="4"/>
  <c r="BL125" i="4"/>
  <c r="BK125" i="4"/>
  <c r="AH125" i="4"/>
  <c r="BO125" i="4" s="1"/>
  <c r="HP124" i="4"/>
  <c r="HO124" i="4"/>
  <c r="HL124" i="4"/>
  <c r="HK124" i="4"/>
  <c r="HJ124" i="4"/>
  <c r="HI124" i="4"/>
  <c r="HH124" i="4"/>
  <c r="FM124" i="4"/>
  <c r="FL124" i="4"/>
  <c r="FK124" i="4"/>
  <c r="FJ124" i="4"/>
  <c r="FI124" i="4"/>
  <c r="DM124" i="4"/>
  <c r="DL124" i="4"/>
  <c r="DK124" i="4"/>
  <c r="DJ124" i="4"/>
  <c r="CG124" i="4"/>
  <c r="DN124" i="4" s="1"/>
  <c r="BO124" i="4"/>
  <c r="BN124" i="4"/>
  <c r="BM124" i="4"/>
  <c r="BL124" i="4"/>
  <c r="BK124" i="4"/>
  <c r="HP123" i="4"/>
  <c r="HO123" i="4"/>
  <c r="HL123" i="4"/>
  <c r="HK123" i="4"/>
  <c r="HJ123" i="4"/>
  <c r="HI123" i="4"/>
  <c r="HH123" i="4"/>
  <c r="FM123" i="4"/>
  <c r="FL123" i="4"/>
  <c r="FK123" i="4"/>
  <c r="FJ123" i="4"/>
  <c r="FI123" i="4"/>
  <c r="EF123" i="4"/>
  <c r="DN123" i="4"/>
  <c r="DM123" i="4"/>
  <c r="DL123" i="4"/>
  <c r="DK123" i="4"/>
  <c r="DJ123" i="4"/>
  <c r="BO123" i="4"/>
  <c r="BN123" i="4"/>
  <c r="BM123" i="4"/>
  <c r="BL123" i="4"/>
  <c r="BK123" i="4"/>
  <c r="HP122" i="4"/>
  <c r="HO122" i="4"/>
  <c r="HL122" i="4"/>
  <c r="HK122" i="4"/>
  <c r="HJ122" i="4"/>
  <c r="HI122" i="4"/>
  <c r="HH122" i="4"/>
  <c r="FL122" i="4"/>
  <c r="FK122" i="4"/>
  <c r="FJ122" i="4"/>
  <c r="FI122" i="4"/>
  <c r="EF122" i="4"/>
  <c r="FM122" i="4" s="1"/>
  <c r="DM122" i="4"/>
  <c r="DL122" i="4"/>
  <c r="DK122" i="4"/>
  <c r="DJ122" i="4"/>
  <c r="CG122" i="4"/>
  <c r="DN122" i="4" s="1"/>
  <c r="BO122" i="4"/>
  <c r="BN122" i="4"/>
  <c r="BM122" i="4"/>
  <c r="BL122" i="4"/>
  <c r="BK122" i="4"/>
  <c r="HP121" i="4"/>
  <c r="HO121" i="4"/>
  <c r="HL121" i="4"/>
  <c r="HK121" i="4"/>
  <c r="HJ121" i="4"/>
  <c r="HI121" i="4"/>
  <c r="HH121" i="4"/>
  <c r="FM121" i="4"/>
  <c r="FL121" i="4"/>
  <c r="FK121" i="4"/>
  <c r="FJ121" i="4"/>
  <c r="FI121" i="4"/>
  <c r="DN121" i="4"/>
  <c r="DM121" i="4"/>
  <c r="DL121" i="4"/>
  <c r="DK121" i="4"/>
  <c r="DJ121" i="4"/>
  <c r="BO121" i="4"/>
  <c r="BN121" i="4"/>
  <c r="BM121" i="4"/>
  <c r="BL121" i="4"/>
  <c r="BK121" i="4"/>
  <c r="AH121" i="4"/>
  <c r="HP120" i="4"/>
  <c r="HO120" i="4"/>
  <c r="FM120" i="4"/>
  <c r="FL120" i="4"/>
  <c r="FK120" i="4"/>
  <c r="FJ120" i="4"/>
  <c r="FI120" i="4"/>
  <c r="DM120" i="4"/>
  <c r="DL120" i="4"/>
  <c r="DK120" i="4"/>
  <c r="DJ120" i="4"/>
  <c r="CG120" i="4"/>
  <c r="DN120" i="4" s="1"/>
  <c r="BO120" i="4"/>
  <c r="BN120" i="4"/>
  <c r="BM120" i="4"/>
  <c r="BL120" i="4"/>
  <c r="BK120" i="4"/>
  <c r="HP119" i="4"/>
  <c r="HO119" i="4"/>
  <c r="HL119" i="4"/>
  <c r="HK119" i="4"/>
  <c r="HJ119" i="4"/>
  <c r="HI119" i="4"/>
  <c r="HH119" i="4"/>
  <c r="FM119" i="4"/>
  <c r="FL119" i="4"/>
  <c r="FK119" i="4"/>
  <c r="FJ119" i="4"/>
  <c r="FI119" i="4"/>
  <c r="DN119" i="4"/>
  <c r="DM119" i="4"/>
  <c r="DL119" i="4"/>
  <c r="DK119" i="4"/>
  <c r="DJ119" i="4"/>
  <c r="BO119" i="4"/>
  <c r="BN119" i="4"/>
  <c r="BM119" i="4"/>
  <c r="BL119" i="4"/>
  <c r="BK119" i="4"/>
  <c r="AH119" i="4"/>
  <c r="HP118" i="4"/>
  <c r="HO118" i="4"/>
  <c r="HL118" i="4"/>
  <c r="HK118" i="4"/>
  <c r="HJ118" i="4"/>
  <c r="HI118" i="4"/>
  <c r="HH118" i="4"/>
  <c r="FM118" i="4"/>
  <c r="FL118" i="4"/>
  <c r="FK118" i="4"/>
  <c r="FJ118" i="4"/>
  <c r="FI118" i="4"/>
  <c r="DN118" i="4"/>
  <c r="DM118" i="4"/>
  <c r="DL118" i="4"/>
  <c r="DK118" i="4"/>
  <c r="DJ118" i="4"/>
  <c r="BO118" i="4"/>
  <c r="BN118" i="4"/>
  <c r="BM118" i="4"/>
  <c r="BL118" i="4"/>
  <c r="BK118" i="4"/>
  <c r="AH118" i="4"/>
  <c r="HP117" i="4"/>
  <c r="HO117" i="4"/>
  <c r="FM117" i="4"/>
  <c r="FL117" i="4"/>
  <c r="FK117" i="4"/>
  <c r="FJ117" i="4"/>
  <c r="FI117" i="4"/>
  <c r="DM117" i="4"/>
  <c r="DL117" i="4"/>
  <c r="DK117" i="4"/>
  <c r="DJ117" i="4"/>
  <c r="CG117" i="4"/>
  <c r="DN117" i="4" s="1"/>
  <c r="BN117" i="4"/>
  <c r="BM117" i="4"/>
  <c r="BL117" i="4"/>
  <c r="BK117" i="4"/>
  <c r="AH117" i="4"/>
  <c r="BO117" i="4" s="1"/>
  <c r="HP116" i="4"/>
  <c r="HO116" i="4"/>
  <c r="HL116" i="4"/>
  <c r="HK116" i="4"/>
  <c r="HJ116" i="4"/>
  <c r="HI116" i="4"/>
  <c r="HH116" i="4"/>
  <c r="FM116" i="4"/>
  <c r="FL116" i="4"/>
  <c r="FK116" i="4"/>
  <c r="FJ116" i="4"/>
  <c r="FI116" i="4"/>
  <c r="DN116" i="4"/>
  <c r="DM116" i="4"/>
  <c r="DL116" i="4"/>
  <c r="DK116" i="4"/>
  <c r="DJ116" i="4"/>
  <c r="BO116" i="4"/>
  <c r="BN116" i="4"/>
  <c r="BM116" i="4"/>
  <c r="BL116" i="4"/>
  <c r="BK116" i="4"/>
  <c r="AH116" i="4"/>
  <c r="HP115" i="4"/>
  <c r="HO115" i="4"/>
  <c r="HL115" i="4"/>
  <c r="HK115" i="4"/>
  <c r="HJ115" i="4"/>
  <c r="HI115" i="4"/>
  <c r="HH115" i="4"/>
  <c r="FM115" i="4"/>
  <c r="FL115" i="4"/>
  <c r="FK115" i="4"/>
  <c r="FJ115" i="4"/>
  <c r="FI115" i="4"/>
  <c r="DN115" i="4"/>
  <c r="DM115" i="4"/>
  <c r="DL115" i="4"/>
  <c r="DK115" i="4"/>
  <c r="DJ115" i="4"/>
  <c r="BO115" i="4"/>
  <c r="BN115" i="4"/>
  <c r="BM115" i="4"/>
  <c r="BL115" i="4"/>
  <c r="BK115" i="4"/>
  <c r="AH115" i="4"/>
  <c r="HP114" i="4"/>
  <c r="HO114" i="4"/>
  <c r="HL114" i="4"/>
  <c r="HK114" i="4"/>
  <c r="HJ114" i="4"/>
  <c r="HI114" i="4"/>
  <c r="HH114" i="4"/>
  <c r="FM114" i="4"/>
  <c r="FL114" i="4"/>
  <c r="FK114" i="4"/>
  <c r="FJ114" i="4"/>
  <c r="FI114" i="4"/>
  <c r="DN114" i="4"/>
  <c r="DM114" i="4"/>
  <c r="DL114" i="4"/>
  <c r="DK114" i="4"/>
  <c r="DJ114" i="4"/>
  <c r="BO114" i="4"/>
  <c r="BN114" i="4"/>
  <c r="BM114" i="4"/>
  <c r="BL114" i="4"/>
  <c r="BK114" i="4"/>
  <c r="AH114" i="4"/>
  <c r="HP113" i="4"/>
  <c r="HO113" i="4"/>
  <c r="HL113" i="4"/>
  <c r="HK113" i="4"/>
  <c r="HJ113" i="4"/>
  <c r="HI113" i="4"/>
  <c r="HH113" i="4"/>
  <c r="FM113" i="4"/>
  <c r="FL113" i="4"/>
  <c r="FK113" i="4"/>
  <c r="FJ113" i="4"/>
  <c r="FI113" i="4"/>
  <c r="DN113" i="4"/>
  <c r="DM113" i="4"/>
  <c r="DL113" i="4"/>
  <c r="DK113" i="4"/>
  <c r="DJ113" i="4"/>
  <c r="CG113" i="4"/>
  <c r="BO113" i="4"/>
  <c r="BN113" i="4"/>
  <c r="BM113" i="4"/>
  <c r="BL113" i="4"/>
  <c r="BK113" i="4"/>
  <c r="HP112" i="4"/>
  <c r="HO112" i="4"/>
  <c r="HL112" i="4"/>
  <c r="HK112" i="4"/>
  <c r="HJ112" i="4"/>
  <c r="HI112" i="4"/>
  <c r="HH112" i="4"/>
  <c r="FL112" i="4"/>
  <c r="FK112" i="4"/>
  <c r="FJ112" i="4"/>
  <c r="FI112" i="4"/>
  <c r="EF112" i="4"/>
  <c r="FM112" i="4" s="1"/>
  <c r="DN112" i="4"/>
  <c r="DM112" i="4"/>
  <c r="DL112" i="4"/>
  <c r="DK112" i="4"/>
  <c r="DJ112" i="4"/>
  <c r="BO112" i="4"/>
  <c r="BN112" i="4"/>
  <c r="BM112" i="4"/>
  <c r="BL112" i="4"/>
  <c r="BK112" i="4"/>
  <c r="HP111" i="4"/>
  <c r="HO111" i="4"/>
  <c r="HL111" i="4"/>
  <c r="HK111" i="4"/>
  <c r="HJ111" i="4"/>
  <c r="HI111" i="4"/>
  <c r="HH111" i="4"/>
  <c r="FL111" i="4"/>
  <c r="FK111" i="4"/>
  <c r="FJ111" i="4"/>
  <c r="FI111" i="4"/>
  <c r="EF111" i="4"/>
  <c r="FM111" i="4" s="1"/>
  <c r="DN111" i="4"/>
  <c r="DM111" i="4"/>
  <c r="DL111" i="4"/>
  <c r="DK111" i="4"/>
  <c r="DJ111" i="4"/>
  <c r="CG111" i="4"/>
  <c r="BO111" i="4"/>
  <c r="BN111" i="4"/>
  <c r="BM111" i="4"/>
  <c r="BL111" i="4"/>
  <c r="BK111" i="4"/>
  <c r="HP110" i="4"/>
  <c r="HO110" i="4"/>
  <c r="HL110" i="4"/>
  <c r="HK110" i="4"/>
  <c r="HJ110" i="4"/>
  <c r="HI110" i="4"/>
  <c r="HH110" i="4"/>
  <c r="FM110" i="4"/>
  <c r="FL110" i="4"/>
  <c r="FK110" i="4"/>
  <c r="FJ110" i="4"/>
  <c r="FI110" i="4"/>
  <c r="DN110" i="4"/>
  <c r="DM110" i="4"/>
  <c r="DL110" i="4"/>
  <c r="DK110" i="4"/>
  <c r="DJ110" i="4"/>
  <c r="BN110" i="4"/>
  <c r="BM110" i="4"/>
  <c r="BL110" i="4"/>
  <c r="BK110" i="4"/>
  <c r="AH110" i="4"/>
  <c r="BO110" i="4" s="1"/>
  <c r="HP109" i="4"/>
  <c r="HO109" i="4"/>
  <c r="FM109" i="4"/>
  <c r="FL109" i="4"/>
  <c r="FK109" i="4"/>
  <c r="FJ109" i="4"/>
  <c r="FI109" i="4"/>
  <c r="DN109" i="4"/>
  <c r="DM109" i="4"/>
  <c r="DL109" i="4"/>
  <c r="DK109" i="4"/>
  <c r="DJ109" i="4"/>
  <c r="CG109" i="4"/>
  <c r="BO109" i="4"/>
  <c r="BN109" i="4"/>
  <c r="BM109" i="4"/>
  <c r="BL109" i="4"/>
  <c r="BK109" i="4"/>
  <c r="HP108" i="4"/>
  <c r="HO108" i="4"/>
  <c r="HL108" i="4"/>
  <c r="HK108" i="4"/>
  <c r="HJ108" i="4"/>
  <c r="HI108" i="4"/>
  <c r="HH108" i="4"/>
  <c r="FM108" i="4"/>
  <c r="FL108" i="4"/>
  <c r="FK108" i="4"/>
  <c r="FJ108" i="4"/>
  <c r="FI108" i="4"/>
  <c r="DN108" i="4"/>
  <c r="DM108" i="4"/>
  <c r="DL108" i="4"/>
  <c r="DK108" i="4"/>
  <c r="DJ108" i="4"/>
  <c r="BN108" i="4"/>
  <c r="BM108" i="4"/>
  <c r="BL108" i="4"/>
  <c r="BK108" i="4"/>
  <c r="AH108" i="4"/>
  <c r="BO108" i="4" s="1"/>
  <c r="HP107" i="4"/>
  <c r="HO107" i="4"/>
  <c r="HL107" i="4"/>
  <c r="HK107" i="4"/>
  <c r="HJ107" i="4"/>
  <c r="HI107" i="4"/>
  <c r="HH107" i="4"/>
  <c r="FM107" i="4"/>
  <c r="FL107" i="4"/>
  <c r="FK107" i="4"/>
  <c r="FJ107" i="4"/>
  <c r="FI107" i="4"/>
  <c r="DN107" i="4"/>
  <c r="DM107" i="4"/>
  <c r="DL107" i="4"/>
  <c r="DK107" i="4"/>
  <c r="DJ107" i="4"/>
  <c r="BN107" i="4"/>
  <c r="BM107" i="4"/>
  <c r="BL107" i="4"/>
  <c r="BK107" i="4"/>
  <c r="AH107" i="4"/>
  <c r="BO107" i="4" s="1"/>
  <c r="HP106" i="4"/>
  <c r="HO106" i="4"/>
  <c r="FM106" i="4"/>
  <c r="FL106" i="4"/>
  <c r="FK106" i="4"/>
  <c r="FJ106" i="4"/>
  <c r="FI106" i="4"/>
  <c r="DN106" i="4"/>
  <c r="DM106" i="4"/>
  <c r="DL106" i="4"/>
  <c r="DK106" i="4"/>
  <c r="DJ106" i="4"/>
  <c r="CG106" i="4"/>
  <c r="BO106" i="4"/>
  <c r="BN106" i="4"/>
  <c r="BM106" i="4"/>
  <c r="BL106" i="4"/>
  <c r="BK106" i="4"/>
  <c r="AH106" i="4"/>
  <c r="HP105" i="4"/>
  <c r="HO105" i="4"/>
  <c r="HL105" i="4"/>
  <c r="HK105" i="4"/>
  <c r="HJ105" i="4"/>
  <c r="HI105" i="4"/>
  <c r="HH105" i="4"/>
  <c r="FM105" i="4"/>
  <c r="FL105" i="4"/>
  <c r="FK105" i="4"/>
  <c r="FJ105" i="4"/>
  <c r="FI105" i="4"/>
  <c r="DN105" i="4"/>
  <c r="DM105" i="4"/>
  <c r="DL105" i="4"/>
  <c r="DK105" i="4"/>
  <c r="DJ105" i="4"/>
  <c r="BN105" i="4"/>
  <c r="BM105" i="4"/>
  <c r="BL105" i="4"/>
  <c r="BK105" i="4"/>
  <c r="AH105" i="4"/>
  <c r="BO105" i="4" s="1"/>
  <c r="HP104" i="4"/>
  <c r="HO104" i="4"/>
  <c r="HL104" i="4"/>
  <c r="HK104" i="4"/>
  <c r="HJ104" i="4"/>
  <c r="HI104" i="4"/>
  <c r="HH104" i="4"/>
  <c r="FM104" i="4"/>
  <c r="FL104" i="4"/>
  <c r="FK104" i="4"/>
  <c r="FJ104" i="4"/>
  <c r="FI104" i="4"/>
  <c r="DN104" i="4"/>
  <c r="DM104" i="4"/>
  <c r="DL104" i="4"/>
  <c r="DK104" i="4"/>
  <c r="DJ104" i="4"/>
  <c r="BN104" i="4"/>
  <c r="BM104" i="4"/>
  <c r="BL104" i="4"/>
  <c r="BK104" i="4"/>
  <c r="AH104" i="4"/>
  <c r="BO104" i="4" s="1"/>
  <c r="HP103" i="4"/>
  <c r="HO103" i="4"/>
  <c r="HL103" i="4"/>
  <c r="HK103" i="4"/>
  <c r="HJ103" i="4"/>
  <c r="HI103" i="4"/>
  <c r="HH103" i="4"/>
  <c r="FM103" i="4"/>
  <c r="FL103" i="4"/>
  <c r="FK103" i="4"/>
  <c r="FJ103" i="4"/>
  <c r="FI103" i="4"/>
  <c r="DN103" i="4"/>
  <c r="DM103" i="4"/>
  <c r="DL103" i="4"/>
  <c r="DK103" i="4"/>
  <c r="DJ103" i="4"/>
  <c r="BN103" i="4"/>
  <c r="BM103" i="4"/>
  <c r="BL103" i="4"/>
  <c r="BK103" i="4"/>
  <c r="AH103" i="4"/>
  <c r="BO103" i="4" s="1"/>
  <c r="HP102" i="4"/>
  <c r="HO102" i="4"/>
  <c r="HL102" i="4"/>
  <c r="HK102" i="4"/>
  <c r="HJ102" i="4"/>
  <c r="HI102" i="4"/>
  <c r="HH102" i="4"/>
  <c r="FM102" i="4"/>
  <c r="FL102" i="4"/>
  <c r="FK102" i="4"/>
  <c r="FJ102" i="4"/>
  <c r="FI102" i="4"/>
  <c r="DM102" i="4"/>
  <c r="DL102" i="4"/>
  <c r="DK102" i="4"/>
  <c r="DJ102" i="4"/>
  <c r="CG102" i="4"/>
  <c r="DN102" i="4" s="1"/>
  <c r="BO102" i="4"/>
  <c r="BN102" i="4"/>
  <c r="BM102" i="4"/>
  <c r="BL102" i="4"/>
  <c r="BK102" i="4"/>
  <c r="HP101" i="4"/>
  <c r="HO101" i="4"/>
  <c r="HL101" i="4"/>
  <c r="HK101" i="4"/>
  <c r="HJ101" i="4"/>
  <c r="HI101" i="4"/>
  <c r="HH101" i="4"/>
  <c r="FM101" i="4"/>
  <c r="FL101" i="4"/>
  <c r="FK101" i="4"/>
  <c r="FJ101" i="4"/>
  <c r="FI101" i="4"/>
  <c r="EF101" i="4"/>
  <c r="DN101" i="4"/>
  <c r="DM101" i="4"/>
  <c r="DL101" i="4"/>
  <c r="DK101" i="4"/>
  <c r="DJ101" i="4"/>
  <c r="BO101" i="4"/>
  <c r="BN101" i="4"/>
  <c r="BM101" i="4"/>
  <c r="BL101" i="4"/>
  <c r="BK101" i="4"/>
  <c r="HP100" i="4"/>
  <c r="HO100" i="4"/>
  <c r="HL100" i="4"/>
  <c r="HK100" i="4"/>
  <c r="HJ100" i="4"/>
  <c r="HI100" i="4"/>
  <c r="HH100" i="4"/>
  <c r="FM100" i="4"/>
  <c r="FL100" i="4"/>
  <c r="FK100" i="4"/>
  <c r="FJ100" i="4"/>
  <c r="FI100" i="4"/>
  <c r="EF100" i="4"/>
  <c r="DM100" i="4"/>
  <c r="DL100" i="4"/>
  <c r="DK100" i="4"/>
  <c r="DJ100" i="4"/>
  <c r="CG100" i="4"/>
  <c r="DN100" i="4" s="1"/>
  <c r="BO100" i="4"/>
  <c r="BN100" i="4"/>
  <c r="BM100" i="4"/>
  <c r="BL100" i="4"/>
  <c r="BK100" i="4"/>
  <c r="HP99" i="4"/>
  <c r="HO99" i="4"/>
  <c r="HL99" i="4"/>
  <c r="HK99" i="4"/>
  <c r="HJ99" i="4"/>
  <c r="HI99" i="4"/>
  <c r="HH99" i="4"/>
  <c r="FM99" i="4"/>
  <c r="FL99" i="4"/>
  <c r="FK99" i="4"/>
  <c r="FJ99" i="4"/>
  <c r="FI99" i="4"/>
  <c r="DN99" i="4"/>
  <c r="DM99" i="4"/>
  <c r="DL99" i="4"/>
  <c r="DK99" i="4"/>
  <c r="DJ99" i="4"/>
  <c r="BO99" i="4"/>
  <c r="BN99" i="4"/>
  <c r="BM99" i="4"/>
  <c r="BL99" i="4"/>
  <c r="BK99" i="4"/>
  <c r="AH99" i="4"/>
  <c r="HP98" i="4"/>
  <c r="HO98" i="4"/>
  <c r="FM98" i="4"/>
  <c r="FL98" i="4"/>
  <c r="FK98" i="4"/>
  <c r="FJ98" i="4"/>
  <c r="FI98" i="4"/>
  <c r="DN98" i="4"/>
  <c r="DM98" i="4"/>
  <c r="DL98" i="4"/>
  <c r="DK98" i="4"/>
  <c r="DJ98" i="4"/>
  <c r="CG98" i="4"/>
  <c r="BO98" i="4"/>
  <c r="BN98" i="4"/>
  <c r="BM98" i="4"/>
  <c r="BL98" i="4"/>
  <c r="BK98" i="4"/>
  <c r="HP97" i="4"/>
  <c r="HO97" i="4"/>
  <c r="HL97" i="4"/>
  <c r="HK97" i="4"/>
  <c r="HJ97" i="4"/>
  <c r="HI97" i="4"/>
  <c r="HH97" i="4"/>
  <c r="FM97" i="4"/>
  <c r="FL97" i="4"/>
  <c r="FK97" i="4"/>
  <c r="FJ97" i="4"/>
  <c r="FI97" i="4"/>
  <c r="DN97" i="4"/>
  <c r="DM97" i="4"/>
  <c r="DL97" i="4"/>
  <c r="DK97" i="4"/>
  <c r="DJ97" i="4"/>
  <c r="BN97" i="4"/>
  <c r="BM97" i="4"/>
  <c r="BL97" i="4"/>
  <c r="BK97" i="4"/>
  <c r="AH97" i="4"/>
  <c r="BO97" i="4" s="1"/>
  <c r="HP96" i="4"/>
  <c r="HO96" i="4"/>
  <c r="HL96" i="4"/>
  <c r="HK96" i="4"/>
  <c r="HJ96" i="4"/>
  <c r="HI96" i="4"/>
  <c r="HH96" i="4"/>
  <c r="FM96" i="4"/>
  <c r="FL96" i="4"/>
  <c r="FK96" i="4"/>
  <c r="FJ96" i="4"/>
  <c r="FI96" i="4"/>
  <c r="DN96" i="4"/>
  <c r="DM96" i="4"/>
  <c r="DL96" i="4"/>
  <c r="DK96" i="4"/>
  <c r="DJ96" i="4"/>
  <c r="BO96" i="4"/>
  <c r="BN96" i="4"/>
  <c r="BM96" i="4"/>
  <c r="BL96" i="4"/>
  <c r="BK96" i="4"/>
  <c r="AH96" i="4"/>
  <c r="HP95" i="4"/>
  <c r="HO95" i="4"/>
  <c r="FM95" i="4"/>
  <c r="FL95" i="4"/>
  <c r="FK95" i="4"/>
  <c r="FJ95" i="4"/>
  <c r="FI95" i="4"/>
  <c r="DN95" i="4"/>
  <c r="DM95" i="4"/>
  <c r="DL95" i="4"/>
  <c r="DK95" i="4"/>
  <c r="DJ95" i="4"/>
  <c r="CG95" i="4"/>
  <c r="BN95" i="4"/>
  <c r="BM95" i="4"/>
  <c r="BL95" i="4"/>
  <c r="BK95" i="4"/>
  <c r="AH95" i="4"/>
  <c r="BO95" i="4" s="1"/>
  <c r="HP94" i="4"/>
  <c r="HO94" i="4"/>
  <c r="HL94" i="4"/>
  <c r="HK94" i="4"/>
  <c r="HJ94" i="4"/>
  <c r="HI94" i="4"/>
  <c r="HH94" i="4"/>
  <c r="FM94" i="4"/>
  <c r="FL94" i="4"/>
  <c r="FK94" i="4"/>
  <c r="FJ94" i="4"/>
  <c r="FI94" i="4"/>
  <c r="DN94" i="4"/>
  <c r="DM94" i="4"/>
  <c r="DL94" i="4"/>
  <c r="DK94" i="4"/>
  <c r="DJ94" i="4"/>
  <c r="BN94" i="4"/>
  <c r="BM94" i="4"/>
  <c r="BL94" i="4"/>
  <c r="BK94" i="4"/>
  <c r="AH94" i="4"/>
  <c r="BO94" i="4" s="1"/>
  <c r="HP93" i="4"/>
  <c r="HO93" i="4"/>
  <c r="HL93" i="4"/>
  <c r="HK93" i="4"/>
  <c r="HJ93" i="4"/>
  <c r="HI93" i="4"/>
  <c r="HH93" i="4"/>
  <c r="FM93" i="4"/>
  <c r="FL93" i="4"/>
  <c r="FK93" i="4"/>
  <c r="FJ93" i="4"/>
  <c r="FI93" i="4"/>
  <c r="DN93" i="4"/>
  <c r="DM93" i="4"/>
  <c r="DL93" i="4"/>
  <c r="DK93" i="4"/>
  <c r="DJ93" i="4"/>
  <c r="BO93" i="4"/>
  <c r="BN93" i="4"/>
  <c r="BM93" i="4"/>
  <c r="BL93" i="4"/>
  <c r="BK93" i="4"/>
  <c r="AH93" i="4"/>
  <c r="HP92" i="4"/>
  <c r="HO92" i="4"/>
  <c r="HL92" i="4"/>
  <c r="HK92" i="4"/>
  <c r="HJ92" i="4"/>
  <c r="HI92" i="4"/>
  <c r="HH92" i="4"/>
  <c r="FM92" i="4"/>
  <c r="FL92" i="4"/>
  <c r="FK92" i="4"/>
  <c r="FJ92" i="4"/>
  <c r="FI92" i="4"/>
  <c r="DN92" i="4"/>
  <c r="DM92" i="4"/>
  <c r="DL92" i="4"/>
  <c r="DK92" i="4"/>
  <c r="DJ92" i="4"/>
  <c r="BO92" i="4"/>
  <c r="BN92" i="4"/>
  <c r="BM92" i="4"/>
  <c r="BL92" i="4"/>
  <c r="BK92" i="4"/>
  <c r="AH92" i="4"/>
  <c r="HP91" i="4"/>
  <c r="HO91" i="4"/>
  <c r="HL91" i="4"/>
  <c r="HK91" i="4"/>
  <c r="HJ91" i="4"/>
  <c r="HI91" i="4"/>
  <c r="HH91" i="4"/>
  <c r="FM91" i="4"/>
  <c r="FL91" i="4"/>
  <c r="FK91" i="4"/>
  <c r="FJ91" i="4"/>
  <c r="FI91" i="4"/>
  <c r="DM91" i="4"/>
  <c r="DL91" i="4"/>
  <c r="DK91" i="4"/>
  <c r="DJ91" i="4"/>
  <c r="CG91" i="4"/>
  <c r="DN91" i="4" s="1"/>
  <c r="BO91" i="4"/>
  <c r="BN91" i="4"/>
  <c r="BM91" i="4"/>
  <c r="BL91" i="4"/>
  <c r="BK91" i="4"/>
  <c r="HP90" i="4"/>
  <c r="HO90" i="4"/>
  <c r="HL90" i="4"/>
  <c r="HK90" i="4"/>
  <c r="HJ90" i="4"/>
  <c r="HI90" i="4"/>
  <c r="HH90" i="4"/>
  <c r="FL90" i="4"/>
  <c r="FK90" i="4"/>
  <c r="FJ90" i="4"/>
  <c r="FI90" i="4"/>
  <c r="EF90" i="4"/>
  <c r="FM90" i="4" s="1"/>
  <c r="DN90" i="4"/>
  <c r="DM90" i="4"/>
  <c r="DL90" i="4"/>
  <c r="DK90" i="4"/>
  <c r="DJ90" i="4"/>
  <c r="BO90" i="4"/>
  <c r="BN90" i="4"/>
  <c r="BM90" i="4"/>
  <c r="BL90" i="4"/>
  <c r="BK90" i="4"/>
  <c r="HP89" i="4"/>
  <c r="HO89" i="4"/>
  <c r="HL89" i="4"/>
  <c r="HK89" i="4"/>
  <c r="HJ89" i="4"/>
  <c r="HI89" i="4"/>
  <c r="HH89" i="4"/>
  <c r="FL89" i="4"/>
  <c r="FK89" i="4"/>
  <c r="FJ89" i="4"/>
  <c r="FI89" i="4"/>
  <c r="EF89" i="4"/>
  <c r="FM89" i="4" s="1"/>
  <c r="DM89" i="4"/>
  <c r="DL89" i="4"/>
  <c r="DK89" i="4"/>
  <c r="DJ89" i="4"/>
  <c r="CG89" i="4"/>
  <c r="DN89" i="4" s="1"/>
  <c r="BO89" i="4"/>
  <c r="BN89" i="4"/>
  <c r="BM89" i="4"/>
  <c r="BL89" i="4"/>
  <c r="BK89" i="4"/>
  <c r="HP88" i="4"/>
  <c r="HO88" i="4"/>
  <c r="HL88" i="4"/>
  <c r="HK88" i="4"/>
  <c r="HJ88" i="4"/>
  <c r="HI88" i="4"/>
  <c r="HH88" i="4"/>
  <c r="FM88" i="4"/>
  <c r="FL88" i="4"/>
  <c r="FK88" i="4"/>
  <c r="FJ88" i="4"/>
  <c r="FI88" i="4"/>
  <c r="DN88" i="4"/>
  <c r="DM88" i="4"/>
  <c r="DL88" i="4"/>
  <c r="DK88" i="4"/>
  <c r="DJ88" i="4"/>
  <c r="BN88" i="4"/>
  <c r="BM88" i="4"/>
  <c r="BL88" i="4"/>
  <c r="BK88" i="4"/>
  <c r="AH88" i="4"/>
  <c r="BO88" i="4" s="1"/>
  <c r="HP87" i="4"/>
  <c r="HO87" i="4"/>
  <c r="FM87" i="4"/>
  <c r="FL87" i="4"/>
  <c r="FK87" i="4"/>
  <c r="FJ87" i="4"/>
  <c r="FI87" i="4"/>
  <c r="DM87" i="4"/>
  <c r="DL87" i="4"/>
  <c r="DK87" i="4"/>
  <c r="DJ87" i="4"/>
  <c r="CG87" i="4"/>
  <c r="DN87" i="4" s="1"/>
  <c r="BO87" i="4"/>
  <c r="BN87" i="4"/>
  <c r="BM87" i="4"/>
  <c r="BL87" i="4"/>
  <c r="BK87" i="4"/>
  <c r="HP86" i="4"/>
  <c r="HO86" i="4"/>
  <c r="HL86" i="4"/>
  <c r="HK86" i="4"/>
  <c r="HJ86" i="4"/>
  <c r="HI86" i="4"/>
  <c r="HH86" i="4"/>
  <c r="FM86" i="4"/>
  <c r="FL86" i="4"/>
  <c r="FK86" i="4"/>
  <c r="FJ86" i="4"/>
  <c r="FI86" i="4"/>
  <c r="DN86" i="4"/>
  <c r="DM86" i="4"/>
  <c r="DL86" i="4"/>
  <c r="DK86" i="4"/>
  <c r="DJ86" i="4"/>
  <c r="BO86" i="4"/>
  <c r="BN86" i="4"/>
  <c r="BM86" i="4"/>
  <c r="BL86" i="4"/>
  <c r="BK86" i="4"/>
  <c r="AH86" i="4"/>
  <c r="HP85" i="4"/>
  <c r="HO85" i="4"/>
  <c r="HL85" i="4"/>
  <c r="HK85" i="4"/>
  <c r="HJ85" i="4"/>
  <c r="HI85" i="4"/>
  <c r="HH85" i="4"/>
  <c r="FM85" i="4"/>
  <c r="FL85" i="4"/>
  <c r="FK85" i="4"/>
  <c r="FJ85" i="4"/>
  <c r="FI85" i="4"/>
  <c r="DN85" i="4"/>
  <c r="DM85" i="4"/>
  <c r="DL85" i="4"/>
  <c r="DK85" i="4"/>
  <c r="DJ85" i="4"/>
  <c r="BN85" i="4"/>
  <c r="BM85" i="4"/>
  <c r="BL85" i="4"/>
  <c r="BK85" i="4"/>
  <c r="AH85" i="4"/>
  <c r="BO85" i="4" s="1"/>
  <c r="HP84" i="4"/>
  <c r="HO84" i="4"/>
  <c r="FM84" i="4"/>
  <c r="FL84" i="4"/>
  <c r="FK84" i="4"/>
  <c r="FJ84" i="4"/>
  <c r="FI84" i="4"/>
  <c r="DM84" i="4"/>
  <c r="DL84" i="4"/>
  <c r="DK84" i="4"/>
  <c r="DJ84" i="4"/>
  <c r="CG84" i="4"/>
  <c r="DN84" i="4" s="1"/>
  <c r="BO84" i="4"/>
  <c r="BN84" i="4"/>
  <c r="BM84" i="4"/>
  <c r="BL84" i="4"/>
  <c r="BK84" i="4"/>
  <c r="AH84" i="4"/>
  <c r="HP83" i="4"/>
  <c r="HO83" i="4"/>
  <c r="HL83" i="4"/>
  <c r="HK83" i="4"/>
  <c r="HJ83" i="4"/>
  <c r="HI83" i="4"/>
  <c r="HH83" i="4"/>
  <c r="FM83" i="4"/>
  <c r="FL83" i="4"/>
  <c r="FK83" i="4"/>
  <c r="FJ83" i="4"/>
  <c r="FI83" i="4"/>
  <c r="DN83" i="4"/>
  <c r="DM83" i="4"/>
  <c r="DL83" i="4"/>
  <c r="DK83" i="4"/>
  <c r="DJ83" i="4"/>
  <c r="BO83" i="4"/>
  <c r="BN83" i="4"/>
  <c r="BM83" i="4"/>
  <c r="BL83" i="4"/>
  <c r="BK83" i="4"/>
  <c r="AH83" i="4"/>
  <c r="HP82" i="4"/>
  <c r="HO82" i="4"/>
  <c r="HL82" i="4"/>
  <c r="HK82" i="4"/>
  <c r="HJ82" i="4"/>
  <c r="HI82" i="4"/>
  <c r="HH82" i="4"/>
  <c r="FM82" i="4"/>
  <c r="FL82" i="4"/>
  <c r="FK82" i="4"/>
  <c r="FJ82" i="4"/>
  <c r="FI82" i="4"/>
  <c r="DN82" i="4"/>
  <c r="DM82" i="4"/>
  <c r="DL82" i="4"/>
  <c r="DK82" i="4"/>
  <c r="DJ82" i="4"/>
  <c r="BO82" i="4"/>
  <c r="BN82" i="4"/>
  <c r="BM82" i="4"/>
  <c r="BL82" i="4"/>
  <c r="BK82" i="4"/>
  <c r="AH82" i="4"/>
  <c r="HP81" i="4"/>
  <c r="HO81" i="4"/>
  <c r="HL81" i="4"/>
  <c r="HK81" i="4"/>
  <c r="HJ81" i="4"/>
  <c r="HI81" i="4"/>
  <c r="HH81" i="4"/>
  <c r="FM81" i="4"/>
  <c r="FL81" i="4"/>
  <c r="FK81" i="4"/>
  <c r="FJ81" i="4"/>
  <c r="FI81" i="4"/>
  <c r="DN81" i="4"/>
  <c r="DM81" i="4"/>
  <c r="DL81" i="4"/>
  <c r="DK81" i="4"/>
  <c r="DJ81" i="4"/>
  <c r="BO81" i="4"/>
  <c r="BN81" i="4"/>
  <c r="BM81" i="4"/>
  <c r="BL81" i="4"/>
  <c r="BK81" i="4"/>
  <c r="AH81" i="4"/>
  <c r="HP80" i="4"/>
  <c r="HO80" i="4"/>
  <c r="HL80" i="4"/>
  <c r="HK80" i="4"/>
  <c r="HJ80" i="4"/>
  <c r="HI80" i="4"/>
  <c r="HH80" i="4"/>
  <c r="FM80" i="4"/>
  <c r="FL80" i="4"/>
  <c r="FK80" i="4"/>
  <c r="FJ80" i="4"/>
  <c r="FI80" i="4"/>
  <c r="DN80" i="4"/>
  <c r="DM80" i="4"/>
  <c r="DL80" i="4"/>
  <c r="DK80" i="4"/>
  <c r="DJ80" i="4"/>
  <c r="CG80" i="4"/>
  <c r="BO80" i="4"/>
  <c r="BN80" i="4"/>
  <c r="BM80" i="4"/>
  <c r="BL80" i="4"/>
  <c r="BK80" i="4"/>
  <c r="HP79" i="4"/>
  <c r="HO79" i="4"/>
  <c r="HL79" i="4"/>
  <c r="HK79" i="4"/>
  <c r="HJ79" i="4"/>
  <c r="HI79" i="4"/>
  <c r="HH79" i="4"/>
  <c r="FL79" i="4"/>
  <c r="FK79" i="4"/>
  <c r="FJ79" i="4"/>
  <c r="FI79" i="4"/>
  <c r="EF79" i="4"/>
  <c r="FM79" i="4" s="1"/>
  <c r="DN79" i="4"/>
  <c r="DM79" i="4"/>
  <c r="DL79" i="4"/>
  <c r="DK79" i="4"/>
  <c r="DJ79" i="4"/>
  <c r="BO79" i="4"/>
  <c r="BN79" i="4"/>
  <c r="BM79" i="4"/>
  <c r="BL79" i="4"/>
  <c r="BK79" i="4"/>
  <c r="HP78" i="4"/>
  <c r="HO78" i="4"/>
  <c r="HL78" i="4"/>
  <c r="HK78" i="4"/>
  <c r="HJ78" i="4"/>
  <c r="HI78" i="4"/>
  <c r="HH78" i="4"/>
  <c r="FM78" i="4"/>
  <c r="FL78" i="4"/>
  <c r="FK78" i="4"/>
  <c r="FJ78" i="4"/>
  <c r="FI78" i="4"/>
  <c r="EF78" i="4"/>
  <c r="DN78" i="4"/>
  <c r="DM78" i="4"/>
  <c r="DL78" i="4"/>
  <c r="DK78" i="4"/>
  <c r="DJ78" i="4"/>
  <c r="CG78" i="4"/>
  <c r="BO78" i="4"/>
  <c r="BN78" i="4"/>
  <c r="BM78" i="4"/>
  <c r="BL78" i="4"/>
  <c r="BK78" i="4"/>
  <c r="HP77" i="4"/>
  <c r="HO77" i="4"/>
  <c r="HL77" i="4"/>
  <c r="HK77" i="4"/>
  <c r="HJ77" i="4"/>
  <c r="HI77" i="4"/>
  <c r="HH77" i="4"/>
  <c r="FM77" i="4"/>
  <c r="FL77" i="4"/>
  <c r="FK77" i="4"/>
  <c r="FJ77" i="4"/>
  <c r="FI77" i="4"/>
  <c r="DN77" i="4"/>
  <c r="DM77" i="4"/>
  <c r="DL77" i="4"/>
  <c r="DK77" i="4"/>
  <c r="DJ77" i="4"/>
  <c r="BN77" i="4"/>
  <c r="BM77" i="4"/>
  <c r="BL77" i="4"/>
  <c r="BK77" i="4"/>
  <c r="AH77" i="4"/>
  <c r="BO77" i="4" s="1"/>
  <c r="HP76" i="4"/>
  <c r="HO76" i="4"/>
  <c r="FM76" i="4"/>
  <c r="FL76" i="4"/>
  <c r="FK76" i="4"/>
  <c r="FJ76" i="4"/>
  <c r="FI76" i="4"/>
  <c r="DN76" i="4"/>
  <c r="DM76" i="4"/>
  <c r="DL76" i="4"/>
  <c r="DK76" i="4"/>
  <c r="DJ76" i="4"/>
  <c r="CG76" i="4"/>
  <c r="BO76" i="4"/>
  <c r="BN76" i="4"/>
  <c r="BM76" i="4"/>
  <c r="BL76" i="4"/>
  <c r="BK76" i="4"/>
  <c r="HP75" i="4"/>
  <c r="HO75" i="4"/>
  <c r="HL75" i="4"/>
  <c r="HK75" i="4"/>
  <c r="HJ75" i="4"/>
  <c r="HI75" i="4"/>
  <c r="HH75" i="4"/>
  <c r="FM75" i="4"/>
  <c r="FL75" i="4"/>
  <c r="FK75" i="4"/>
  <c r="FJ75" i="4"/>
  <c r="FI75" i="4"/>
  <c r="DN75" i="4"/>
  <c r="DM75" i="4"/>
  <c r="DL75" i="4"/>
  <c r="DK75" i="4"/>
  <c r="DJ75" i="4"/>
  <c r="BN75" i="4"/>
  <c r="BM75" i="4"/>
  <c r="BL75" i="4"/>
  <c r="BK75" i="4"/>
  <c r="AH75" i="4"/>
  <c r="BO75" i="4" s="1"/>
  <c r="HP74" i="4"/>
  <c r="HO74" i="4"/>
  <c r="HL74" i="4"/>
  <c r="HK74" i="4"/>
  <c r="HJ74" i="4"/>
  <c r="HI74" i="4"/>
  <c r="HH74" i="4"/>
  <c r="FM74" i="4"/>
  <c r="FL74" i="4"/>
  <c r="FK74" i="4"/>
  <c r="FJ74" i="4"/>
  <c r="FI74" i="4"/>
  <c r="DN74" i="4"/>
  <c r="DM74" i="4"/>
  <c r="DL74" i="4"/>
  <c r="DK74" i="4"/>
  <c r="DJ74" i="4"/>
  <c r="BN74" i="4"/>
  <c r="BM74" i="4"/>
  <c r="BL74" i="4"/>
  <c r="BK74" i="4"/>
  <c r="AH74" i="4"/>
  <c r="BO74" i="4" s="1"/>
  <c r="HP73" i="4"/>
  <c r="HO73" i="4"/>
  <c r="FM73" i="4"/>
  <c r="FL73" i="4"/>
  <c r="FK73" i="4"/>
  <c r="FJ73" i="4"/>
  <c r="FI73" i="4"/>
  <c r="DN73" i="4"/>
  <c r="DM73" i="4"/>
  <c r="DL73" i="4"/>
  <c r="DK73" i="4"/>
  <c r="DJ73" i="4"/>
  <c r="CG73" i="4"/>
  <c r="BO73" i="4"/>
  <c r="BN73" i="4"/>
  <c r="BM73" i="4"/>
  <c r="BL73" i="4"/>
  <c r="BK73" i="4"/>
  <c r="AH73" i="4"/>
  <c r="HP72" i="4"/>
  <c r="HO72" i="4"/>
  <c r="HL72" i="4"/>
  <c r="HK72" i="4"/>
  <c r="HJ72" i="4"/>
  <c r="HI72" i="4"/>
  <c r="HH72" i="4"/>
  <c r="FM72" i="4"/>
  <c r="FL72" i="4"/>
  <c r="FK72" i="4"/>
  <c r="FJ72" i="4"/>
  <c r="FI72" i="4"/>
  <c r="DN72" i="4"/>
  <c r="DM72" i="4"/>
  <c r="DL72" i="4"/>
  <c r="DK72" i="4"/>
  <c r="DJ72" i="4"/>
  <c r="BN72" i="4"/>
  <c r="BM72" i="4"/>
  <c r="BL72" i="4"/>
  <c r="BK72" i="4"/>
  <c r="AH72" i="4"/>
  <c r="BO72" i="4" s="1"/>
  <c r="HP71" i="4"/>
  <c r="HO71" i="4"/>
  <c r="HL71" i="4"/>
  <c r="HK71" i="4"/>
  <c r="HJ71" i="4"/>
  <c r="HI71" i="4"/>
  <c r="HH71" i="4"/>
  <c r="FM71" i="4"/>
  <c r="FL71" i="4"/>
  <c r="FK71" i="4"/>
  <c r="FJ71" i="4"/>
  <c r="FI71" i="4"/>
  <c r="DN71" i="4"/>
  <c r="DM71" i="4"/>
  <c r="DL71" i="4"/>
  <c r="DK71" i="4"/>
  <c r="DJ71" i="4"/>
  <c r="BN71" i="4"/>
  <c r="BM71" i="4"/>
  <c r="BL71" i="4"/>
  <c r="BK71" i="4"/>
  <c r="AH71" i="4"/>
  <c r="BO71" i="4" s="1"/>
  <c r="HP70" i="4"/>
  <c r="HO70" i="4"/>
  <c r="HL70" i="4"/>
  <c r="HK70" i="4"/>
  <c r="HJ70" i="4"/>
  <c r="HI70" i="4"/>
  <c r="HH70" i="4"/>
  <c r="FM70" i="4"/>
  <c r="FL70" i="4"/>
  <c r="FK70" i="4"/>
  <c r="FJ70" i="4"/>
  <c r="FI70" i="4"/>
  <c r="DN70" i="4"/>
  <c r="DM70" i="4"/>
  <c r="DL70" i="4"/>
  <c r="DK70" i="4"/>
  <c r="DJ70" i="4"/>
  <c r="BN70" i="4"/>
  <c r="BM70" i="4"/>
  <c r="BL70" i="4"/>
  <c r="BK70" i="4"/>
  <c r="AH70" i="4"/>
  <c r="BO70" i="4" s="1"/>
  <c r="HP69" i="4"/>
  <c r="HO69" i="4"/>
  <c r="HL69" i="4"/>
  <c r="HK69" i="4"/>
  <c r="HJ69" i="4"/>
  <c r="HI69" i="4"/>
  <c r="HH69" i="4"/>
  <c r="FM69" i="4"/>
  <c r="FL69" i="4"/>
  <c r="FK69" i="4"/>
  <c r="FJ69" i="4"/>
  <c r="FI69" i="4"/>
  <c r="DM69" i="4"/>
  <c r="DL69" i="4"/>
  <c r="DK69" i="4"/>
  <c r="DJ69" i="4"/>
  <c r="CG69" i="4"/>
  <c r="DN69" i="4" s="1"/>
  <c r="BO69" i="4"/>
  <c r="BN69" i="4"/>
  <c r="BM69" i="4"/>
  <c r="BL69" i="4"/>
  <c r="BK69" i="4"/>
  <c r="HP68" i="4"/>
  <c r="HO68" i="4"/>
  <c r="HL68" i="4"/>
  <c r="HK68" i="4"/>
  <c r="HJ68" i="4"/>
  <c r="HI68" i="4"/>
  <c r="HH68" i="4"/>
  <c r="FM68" i="4"/>
  <c r="FL68" i="4"/>
  <c r="FK68" i="4"/>
  <c r="FJ68" i="4"/>
  <c r="FI68" i="4"/>
  <c r="EF68" i="4"/>
  <c r="DN68" i="4"/>
  <c r="DM68" i="4"/>
  <c r="DL68" i="4"/>
  <c r="DK68" i="4"/>
  <c r="DJ68" i="4"/>
  <c r="BO68" i="4"/>
  <c r="BN68" i="4"/>
  <c r="BM68" i="4"/>
  <c r="BL68" i="4"/>
  <c r="BK68" i="4"/>
  <c r="HP67" i="4"/>
  <c r="HO67" i="4"/>
  <c r="HL67" i="4"/>
  <c r="HK67" i="4"/>
  <c r="HJ67" i="4"/>
  <c r="HI67" i="4"/>
  <c r="HH67" i="4"/>
  <c r="FM67" i="4"/>
  <c r="FL67" i="4"/>
  <c r="FK67" i="4"/>
  <c r="FJ67" i="4"/>
  <c r="FI67" i="4"/>
  <c r="EF67" i="4"/>
  <c r="DM67" i="4"/>
  <c r="DL67" i="4"/>
  <c r="DK67" i="4"/>
  <c r="DJ67" i="4"/>
  <c r="CG67" i="4"/>
  <c r="DN67" i="4" s="1"/>
  <c r="BO67" i="4"/>
  <c r="BN67" i="4"/>
  <c r="BM67" i="4"/>
  <c r="BL67" i="4"/>
  <c r="BK67" i="4"/>
  <c r="HP66" i="4"/>
  <c r="HO66" i="4"/>
  <c r="HL66" i="4"/>
  <c r="HK66" i="4"/>
  <c r="HJ66" i="4"/>
  <c r="HI66" i="4"/>
  <c r="HH66" i="4"/>
  <c r="FM66" i="4"/>
  <c r="FL66" i="4"/>
  <c r="FK66" i="4"/>
  <c r="FJ66" i="4"/>
  <c r="FI66" i="4"/>
  <c r="DN66" i="4"/>
  <c r="DM66" i="4"/>
  <c r="DL66" i="4"/>
  <c r="DK66" i="4"/>
  <c r="DJ66" i="4"/>
  <c r="BO66" i="4"/>
  <c r="BN66" i="4"/>
  <c r="BM66" i="4"/>
  <c r="BL66" i="4"/>
  <c r="BK66" i="4"/>
  <c r="AH66" i="4"/>
  <c r="HP65" i="4"/>
  <c r="HO65" i="4"/>
  <c r="FM65" i="4"/>
  <c r="FL65" i="4"/>
  <c r="FK65" i="4"/>
  <c r="FJ65" i="4"/>
  <c r="FI65" i="4"/>
  <c r="DM65" i="4"/>
  <c r="DL65" i="4"/>
  <c r="DK65" i="4"/>
  <c r="DJ65" i="4"/>
  <c r="CG65" i="4"/>
  <c r="DN65" i="4" s="1"/>
  <c r="BO65" i="4"/>
  <c r="BN65" i="4"/>
  <c r="BM65" i="4"/>
  <c r="BL65" i="4"/>
  <c r="BK65" i="4"/>
  <c r="HP64" i="4"/>
  <c r="HO64" i="4"/>
  <c r="HL64" i="4"/>
  <c r="HK64" i="4"/>
  <c r="HJ64" i="4"/>
  <c r="HI64" i="4"/>
  <c r="HH64" i="4"/>
  <c r="FM64" i="4"/>
  <c r="FL64" i="4"/>
  <c r="FK64" i="4"/>
  <c r="FJ64" i="4"/>
  <c r="FI64" i="4"/>
  <c r="DN64" i="4"/>
  <c r="DM64" i="4"/>
  <c r="DL64" i="4"/>
  <c r="DK64" i="4"/>
  <c r="DJ64" i="4"/>
  <c r="BO64" i="4"/>
  <c r="BN64" i="4"/>
  <c r="BM64" i="4"/>
  <c r="BL64" i="4"/>
  <c r="BK64" i="4"/>
  <c r="AH64" i="4"/>
  <c r="HP63" i="4"/>
  <c r="HO63" i="4"/>
  <c r="HL63" i="4"/>
  <c r="HK63" i="4"/>
  <c r="HJ63" i="4"/>
  <c r="HI63" i="4"/>
  <c r="HH63" i="4"/>
  <c r="FM63" i="4"/>
  <c r="FL63" i="4"/>
  <c r="FK63" i="4"/>
  <c r="FJ63" i="4"/>
  <c r="FI63" i="4"/>
  <c r="DN63" i="4"/>
  <c r="DM63" i="4"/>
  <c r="DL63" i="4"/>
  <c r="DK63" i="4"/>
  <c r="DJ63" i="4"/>
  <c r="BO63" i="4"/>
  <c r="BN63" i="4"/>
  <c r="BM63" i="4"/>
  <c r="BL63" i="4"/>
  <c r="BK63" i="4"/>
  <c r="AH63" i="4"/>
  <c r="HP62" i="4"/>
  <c r="HO62" i="4"/>
  <c r="FM62" i="4"/>
  <c r="FL62" i="4"/>
  <c r="FK62" i="4"/>
  <c r="FJ62" i="4"/>
  <c r="FI62" i="4"/>
  <c r="DM62" i="4"/>
  <c r="DL62" i="4"/>
  <c r="DK62" i="4"/>
  <c r="DJ62" i="4"/>
  <c r="CG62" i="4"/>
  <c r="DN62" i="4" s="1"/>
  <c r="BN62" i="4"/>
  <c r="BM62" i="4"/>
  <c r="BL62" i="4"/>
  <c r="BK62" i="4"/>
  <c r="AH62" i="4"/>
  <c r="BO62" i="4" s="1"/>
  <c r="HP61" i="4"/>
  <c r="HO61" i="4"/>
  <c r="HL61" i="4"/>
  <c r="HK61" i="4"/>
  <c r="HJ61" i="4"/>
  <c r="HI61" i="4"/>
  <c r="HH61" i="4"/>
  <c r="FM61" i="4"/>
  <c r="FL61" i="4"/>
  <c r="FK61" i="4"/>
  <c r="FJ61" i="4"/>
  <c r="FI61" i="4"/>
  <c r="DN61" i="4"/>
  <c r="DM61" i="4"/>
  <c r="DL61" i="4"/>
  <c r="DK61" i="4"/>
  <c r="DJ61" i="4"/>
  <c r="BN61" i="4"/>
  <c r="BM61" i="4"/>
  <c r="BL61" i="4"/>
  <c r="BK61" i="4"/>
  <c r="AH61" i="4"/>
  <c r="BO61" i="4" s="1"/>
  <c r="HP60" i="4"/>
  <c r="HO60" i="4"/>
  <c r="HL60" i="4"/>
  <c r="HK60" i="4"/>
  <c r="HJ60" i="4"/>
  <c r="HI60" i="4"/>
  <c r="HH60" i="4"/>
  <c r="FM60" i="4"/>
  <c r="FL60" i="4"/>
  <c r="FK60" i="4"/>
  <c r="FJ60" i="4"/>
  <c r="FI60" i="4"/>
  <c r="DN60" i="4"/>
  <c r="DM60" i="4"/>
  <c r="DL60" i="4"/>
  <c r="DK60" i="4"/>
  <c r="DJ60" i="4"/>
  <c r="BO60" i="4"/>
  <c r="BN60" i="4"/>
  <c r="BM60" i="4"/>
  <c r="BL60" i="4"/>
  <c r="BK60" i="4"/>
  <c r="AH60" i="4"/>
  <c r="HP59" i="4"/>
  <c r="HO59" i="4"/>
  <c r="HL59" i="4"/>
  <c r="HK59" i="4"/>
  <c r="HJ59" i="4"/>
  <c r="HI59" i="4"/>
  <c r="HH59" i="4"/>
  <c r="FM59" i="4"/>
  <c r="FL59" i="4"/>
  <c r="FK59" i="4"/>
  <c r="FJ59" i="4"/>
  <c r="FI59" i="4"/>
  <c r="DN59" i="4"/>
  <c r="DM59" i="4"/>
  <c r="DL59" i="4"/>
  <c r="DK59" i="4"/>
  <c r="DJ59" i="4"/>
  <c r="BO59" i="4"/>
  <c r="BN59" i="4"/>
  <c r="BM59" i="4"/>
  <c r="BL59" i="4"/>
  <c r="BK59" i="4"/>
  <c r="AH59" i="4"/>
  <c r="HP58" i="4"/>
  <c r="HO58" i="4"/>
  <c r="HL58" i="4"/>
  <c r="HK58" i="4"/>
  <c r="HJ58" i="4"/>
  <c r="HI58" i="4"/>
  <c r="HH58" i="4"/>
  <c r="FM58" i="4"/>
  <c r="FL58" i="4"/>
  <c r="FK58" i="4"/>
  <c r="FJ58" i="4"/>
  <c r="FI58" i="4"/>
  <c r="DM58" i="4"/>
  <c r="DL58" i="4"/>
  <c r="DK58" i="4"/>
  <c r="DJ58" i="4"/>
  <c r="CG58" i="4"/>
  <c r="DN58" i="4" s="1"/>
  <c r="BO58" i="4"/>
  <c r="BN58" i="4"/>
  <c r="BM58" i="4"/>
  <c r="BL58" i="4"/>
  <c r="BK58" i="4"/>
  <c r="HP57" i="4"/>
  <c r="HO57" i="4"/>
  <c r="HL57" i="4"/>
  <c r="HK57" i="4"/>
  <c r="HJ57" i="4"/>
  <c r="HI57" i="4"/>
  <c r="HH57" i="4"/>
  <c r="FL57" i="4"/>
  <c r="FK57" i="4"/>
  <c r="FJ57" i="4"/>
  <c r="FI57" i="4"/>
  <c r="EF57" i="4"/>
  <c r="FM57" i="4" s="1"/>
  <c r="DN57" i="4"/>
  <c r="DM57" i="4"/>
  <c r="DL57" i="4"/>
  <c r="DK57" i="4"/>
  <c r="DJ57" i="4"/>
  <c r="BO57" i="4"/>
  <c r="BN57" i="4"/>
  <c r="BM57" i="4"/>
  <c r="BL57" i="4"/>
  <c r="BK57" i="4"/>
  <c r="HP56" i="4"/>
  <c r="HO56" i="4"/>
  <c r="HL56" i="4"/>
  <c r="HK56" i="4"/>
  <c r="HJ56" i="4"/>
  <c r="HI56" i="4"/>
  <c r="HH56" i="4"/>
  <c r="FL56" i="4"/>
  <c r="FK56" i="4"/>
  <c r="FJ56" i="4"/>
  <c r="FI56" i="4"/>
  <c r="EF56" i="4"/>
  <c r="FM56" i="4" s="1"/>
  <c r="DN56" i="4"/>
  <c r="DM56" i="4"/>
  <c r="DL56" i="4"/>
  <c r="DK56" i="4"/>
  <c r="DJ56" i="4"/>
  <c r="CG56" i="4"/>
  <c r="BO56" i="4"/>
  <c r="BN56" i="4"/>
  <c r="BM56" i="4"/>
  <c r="BL56" i="4"/>
  <c r="BK56" i="4"/>
  <c r="HP55" i="4"/>
  <c r="HO55" i="4"/>
  <c r="HL55" i="4"/>
  <c r="HK55" i="4"/>
  <c r="HJ55" i="4"/>
  <c r="HI55" i="4"/>
  <c r="HH55" i="4"/>
  <c r="FM55" i="4"/>
  <c r="FL55" i="4"/>
  <c r="FK55" i="4"/>
  <c r="FJ55" i="4"/>
  <c r="FI55" i="4"/>
  <c r="DN55" i="4"/>
  <c r="DM55" i="4"/>
  <c r="DL55" i="4"/>
  <c r="DK55" i="4"/>
  <c r="DJ55" i="4"/>
  <c r="BN55" i="4"/>
  <c r="BM55" i="4"/>
  <c r="BL55" i="4"/>
  <c r="BK55" i="4"/>
  <c r="AH55" i="4"/>
  <c r="BO55" i="4" s="1"/>
  <c r="HP54" i="4"/>
  <c r="HO54" i="4"/>
  <c r="FM54" i="4"/>
  <c r="FL54" i="4"/>
  <c r="FK54" i="4"/>
  <c r="FJ54" i="4"/>
  <c r="FI54" i="4"/>
  <c r="DM54" i="4"/>
  <c r="DL54" i="4"/>
  <c r="DK54" i="4"/>
  <c r="DJ54" i="4"/>
  <c r="CG54" i="4"/>
  <c r="DN54" i="4" s="1"/>
  <c r="BO54" i="4"/>
  <c r="BN54" i="4"/>
  <c r="BM54" i="4"/>
  <c r="BL54" i="4"/>
  <c r="BK54" i="4"/>
  <c r="HP53" i="4"/>
  <c r="HO53" i="4"/>
  <c r="HL53" i="4"/>
  <c r="HK53" i="4"/>
  <c r="HJ53" i="4"/>
  <c r="HI53" i="4"/>
  <c r="HH53" i="4"/>
  <c r="FM53" i="4"/>
  <c r="FL53" i="4"/>
  <c r="FK53" i="4"/>
  <c r="FJ53" i="4"/>
  <c r="FI53" i="4"/>
  <c r="DN53" i="4"/>
  <c r="DM53" i="4"/>
  <c r="DL53" i="4"/>
  <c r="DK53" i="4"/>
  <c r="DJ53" i="4"/>
  <c r="BO53" i="4"/>
  <c r="BN53" i="4"/>
  <c r="BM53" i="4"/>
  <c r="BL53" i="4"/>
  <c r="BK53" i="4"/>
  <c r="AH53" i="4"/>
  <c r="HP52" i="4"/>
  <c r="HO52" i="4"/>
  <c r="HL52" i="4"/>
  <c r="HK52" i="4"/>
  <c r="HJ52" i="4"/>
  <c r="HI52" i="4"/>
  <c r="HH52" i="4"/>
  <c r="FM52" i="4"/>
  <c r="FL52" i="4"/>
  <c r="FK52" i="4"/>
  <c r="FJ52" i="4"/>
  <c r="FI52" i="4"/>
  <c r="DN52" i="4"/>
  <c r="DM52" i="4"/>
  <c r="DL52" i="4"/>
  <c r="DK52" i="4"/>
  <c r="DJ52" i="4"/>
  <c r="BN52" i="4"/>
  <c r="BM52" i="4"/>
  <c r="BL52" i="4"/>
  <c r="BK52" i="4"/>
  <c r="AH52" i="4"/>
  <c r="BO52" i="4" s="1"/>
  <c r="HP51" i="4"/>
  <c r="HO51" i="4"/>
  <c r="FM51" i="4"/>
  <c r="FL51" i="4"/>
  <c r="FK51" i="4"/>
  <c r="FJ51" i="4"/>
  <c r="FI51" i="4"/>
  <c r="DM51" i="4"/>
  <c r="DL51" i="4"/>
  <c r="DK51" i="4"/>
  <c r="DJ51" i="4"/>
  <c r="CG51" i="4"/>
  <c r="DN51" i="4" s="1"/>
  <c r="BO51" i="4"/>
  <c r="BN51" i="4"/>
  <c r="BM51" i="4"/>
  <c r="BL51" i="4"/>
  <c r="BK51" i="4"/>
  <c r="AH51" i="4"/>
  <c r="HP50" i="4"/>
  <c r="HO50" i="4"/>
  <c r="HL50" i="4"/>
  <c r="HK50" i="4"/>
  <c r="HJ50" i="4"/>
  <c r="HI50" i="4"/>
  <c r="HH50" i="4"/>
  <c r="FM50" i="4"/>
  <c r="FL50" i="4"/>
  <c r="FK50" i="4"/>
  <c r="FJ50" i="4"/>
  <c r="FI50" i="4"/>
  <c r="DN50" i="4"/>
  <c r="DM50" i="4"/>
  <c r="DL50" i="4"/>
  <c r="DK50" i="4"/>
  <c r="DJ50" i="4"/>
  <c r="BO50" i="4"/>
  <c r="BN50" i="4"/>
  <c r="BM50" i="4"/>
  <c r="BL50" i="4"/>
  <c r="BK50" i="4"/>
  <c r="AH50" i="4"/>
  <c r="HP49" i="4"/>
  <c r="HO49" i="4"/>
  <c r="HL49" i="4"/>
  <c r="HK49" i="4"/>
  <c r="HJ49" i="4"/>
  <c r="HI49" i="4"/>
  <c r="HH49" i="4"/>
  <c r="FM49" i="4"/>
  <c r="FL49" i="4"/>
  <c r="FK49" i="4"/>
  <c r="FJ49" i="4"/>
  <c r="FI49" i="4"/>
  <c r="DN49" i="4"/>
  <c r="DM49" i="4"/>
  <c r="DL49" i="4"/>
  <c r="DK49" i="4"/>
  <c r="DJ49" i="4"/>
  <c r="BN49" i="4"/>
  <c r="BM49" i="4"/>
  <c r="BL49" i="4"/>
  <c r="BK49" i="4"/>
  <c r="AH49" i="4"/>
  <c r="BO49" i="4" s="1"/>
  <c r="HP48" i="4"/>
  <c r="HO48" i="4"/>
  <c r="HL48" i="4"/>
  <c r="HK48" i="4"/>
  <c r="HJ48" i="4"/>
  <c r="HI48" i="4"/>
  <c r="HH48" i="4"/>
  <c r="FM48" i="4"/>
  <c r="FL48" i="4"/>
  <c r="FK48" i="4"/>
  <c r="FJ48" i="4"/>
  <c r="FI48" i="4"/>
  <c r="DN48" i="4"/>
  <c r="DM48" i="4"/>
  <c r="DL48" i="4"/>
  <c r="DK48" i="4"/>
  <c r="DJ48" i="4"/>
  <c r="BN48" i="4"/>
  <c r="BM48" i="4"/>
  <c r="BL48" i="4"/>
  <c r="BK48" i="4"/>
  <c r="AH48" i="4"/>
  <c r="BO48" i="4" s="1"/>
  <c r="HP47" i="4"/>
  <c r="HO47" i="4"/>
  <c r="HL47" i="4"/>
  <c r="HK47" i="4"/>
  <c r="HJ47" i="4"/>
  <c r="HI47" i="4"/>
  <c r="HH47" i="4"/>
  <c r="FM47" i="4"/>
  <c r="FL47" i="4"/>
  <c r="FK47" i="4"/>
  <c r="FJ47" i="4"/>
  <c r="FI47" i="4"/>
  <c r="DN47" i="4"/>
  <c r="DM47" i="4"/>
  <c r="DL47" i="4"/>
  <c r="DK47" i="4"/>
  <c r="DJ47" i="4"/>
  <c r="CG47" i="4"/>
  <c r="BO47" i="4"/>
  <c r="BN47" i="4"/>
  <c r="BM47" i="4"/>
  <c r="BL47" i="4"/>
  <c r="BK47" i="4"/>
  <c r="HP46" i="4"/>
  <c r="HO46" i="4"/>
  <c r="HL46" i="4"/>
  <c r="HK46" i="4"/>
  <c r="HJ46" i="4"/>
  <c r="HI46" i="4"/>
  <c r="HH46" i="4"/>
  <c r="FM46" i="4"/>
  <c r="FL46" i="4"/>
  <c r="FK46" i="4"/>
  <c r="FJ46" i="4"/>
  <c r="FI46" i="4"/>
  <c r="EF46" i="4"/>
  <c r="DN46" i="4"/>
  <c r="DM46" i="4"/>
  <c r="DL46" i="4"/>
  <c r="DK46" i="4"/>
  <c r="DJ46" i="4"/>
  <c r="BO46" i="4"/>
  <c r="BN46" i="4"/>
  <c r="BM46" i="4"/>
  <c r="BL46" i="4"/>
  <c r="BK46" i="4"/>
  <c r="HP45" i="4"/>
  <c r="HO45" i="4"/>
  <c r="HL45" i="4"/>
  <c r="HK45" i="4"/>
  <c r="HJ45" i="4"/>
  <c r="HI45" i="4"/>
  <c r="HH45" i="4"/>
  <c r="FM45" i="4"/>
  <c r="FL45" i="4"/>
  <c r="FK45" i="4"/>
  <c r="FJ45" i="4"/>
  <c r="FI45" i="4"/>
  <c r="EF45" i="4"/>
  <c r="DN45" i="4"/>
  <c r="DM45" i="4"/>
  <c r="DL45" i="4"/>
  <c r="DK45" i="4"/>
  <c r="DJ45" i="4"/>
  <c r="CG45" i="4"/>
  <c r="BO45" i="4"/>
  <c r="BN45" i="4"/>
  <c r="BM45" i="4"/>
  <c r="BL45" i="4"/>
  <c r="BK45" i="4"/>
  <c r="HP44" i="4"/>
  <c r="HO44" i="4"/>
  <c r="HL44" i="4"/>
  <c r="HK44" i="4"/>
  <c r="HJ44" i="4"/>
  <c r="HI44" i="4"/>
  <c r="HH44" i="4"/>
  <c r="FM44" i="4"/>
  <c r="FL44" i="4"/>
  <c r="FK44" i="4"/>
  <c r="FJ44" i="4"/>
  <c r="FI44" i="4"/>
  <c r="DN44" i="4"/>
  <c r="DM44" i="4"/>
  <c r="DL44" i="4"/>
  <c r="DK44" i="4"/>
  <c r="DJ44" i="4"/>
  <c r="BN44" i="4"/>
  <c r="BM44" i="4"/>
  <c r="BL44" i="4"/>
  <c r="BK44" i="4"/>
  <c r="AH44" i="4"/>
  <c r="BO44" i="4" s="1"/>
  <c r="HP43" i="4"/>
  <c r="HO43" i="4"/>
  <c r="FM43" i="4"/>
  <c r="FL43" i="4"/>
  <c r="FK43" i="4"/>
  <c r="FJ43" i="4"/>
  <c r="FI43" i="4"/>
  <c r="DN43" i="4"/>
  <c r="DM43" i="4"/>
  <c r="DL43" i="4"/>
  <c r="DK43" i="4"/>
  <c r="DJ43" i="4"/>
  <c r="CG43" i="4"/>
  <c r="BO43" i="4"/>
  <c r="BN43" i="4"/>
  <c r="BM43" i="4"/>
  <c r="BL43" i="4"/>
  <c r="BK43" i="4"/>
  <c r="HP42" i="4"/>
  <c r="HO42" i="4"/>
  <c r="HL42" i="4"/>
  <c r="HK42" i="4"/>
  <c r="HJ42" i="4"/>
  <c r="HI42" i="4"/>
  <c r="HH42" i="4"/>
  <c r="FM42" i="4"/>
  <c r="FL42" i="4"/>
  <c r="FK42" i="4"/>
  <c r="FJ42" i="4"/>
  <c r="FI42" i="4"/>
  <c r="DN42" i="4"/>
  <c r="DM42" i="4"/>
  <c r="DL42" i="4"/>
  <c r="DK42" i="4"/>
  <c r="DJ42" i="4"/>
  <c r="BN42" i="4"/>
  <c r="BM42" i="4"/>
  <c r="BL42" i="4"/>
  <c r="BK42" i="4"/>
  <c r="AH42" i="4"/>
  <c r="BO42" i="4" s="1"/>
  <c r="HP41" i="4"/>
  <c r="HO41" i="4"/>
  <c r="HL41" i="4"/>
  <c r="HK41" i="4"/>
  <c r="HJ41" i="4"/>
  <c r="HI41" i="4"/>
  <c r="HH41" i="4"/>
  <c r="FM41" i="4"/>
  <c r="FL41" i="4"/>
  <c r="FK41" i="4"/>
  <c r="FJ41" i="4"/>
  <c r="FI41" i="4"/>
  <c r="DN41" i="4"/>
  <c r="DM41" i="4"/>
  <c r="DL41" i="4"/>
  <c r="DK41" i="4"/>
  <c r="DJ41" i="4"/>
  <c r="BN41" i="4"/>
  <c r="BM41" i="4"/>
  <c r="BL41" i="4"/>
  <c r="BK41" i="4"/>
  <c r="AH41" i="4"/>
  <c r="BO41" i="4" s="1"/>
  <c r="HP40" i="4"/>
  <c r="HO40" i="4"/>
  <c r="FM40" i="4"/>
  <c r="FL40" i="4"/>
  <c r="FK40" i="4"/>
  <c r="FJ40" i="4"/>
  <c r="FI40" i="4"/>
  <c r="DN40" i="4"/>
  <c r="DM40" i="4"/>
  <c r="DL40" i="4"/>
  <c r="DK40" i="4"/>
  <c r="DJ40" i="4"/>
  <c r="CG40" i="4"/>
  <c r="BN40" i="4"/>
  <c r="BM40" i="4"/>
  <c r="BL40" i="4"/>
  <c r="BK40" i="4"/>
  <c r="AH40" i="4"/>
  <c r="BO40" i="4" s="1"/>
  <c r="HP39" i="4"/>
  <c r="HO39" i="4"/>
  <c r="HL39" i="4"/>
  <c r="HK39" i="4"/>
  <c r="HJ39" i="4"/>
  <c r="HI39" i="4"/>
  <c r="HH39" i="4"/>
  <c r="FM39" i="4"/>
  <c r="FL39" i="4"/>
  <c r="FK39" i="4"/>
  <c r="FJ39" i="4"/>
  <c r="FI39" i="4"/>
  <c r="DN39" i="4"/>
  <c r="DM39" i="4"/>
  <c r="DL39" i="4"/>
  <c r="DK39" i="4"/>
  <c r="DJ39" i="4"/>
  <c r="BN39" i="4"/>
  <c r="BM39" i="4"/>
  <c r="BL39" i="4"/>
  <c r="BK39" i="4"/>
  <c r="AH39" i="4"/>
  <c r="BO39" i="4" s="1"/>
  <c r="HP38" i="4"/>
  <c r="HO38" i="4"/>
  <c r="HL38" i="4"/>
  <c r="HK38" i="4"/>
  <c r="HJ38" i="4"/>
  <c r="HI38" i="4"/>
  <c r="HH38" i="4"/>
  <c r="FM38" i="4"/>
  <c r="FL38" i="4"/>
  <c r="FK38" i="4"/>
  <c r="FJ38" i="4"/>
  <c r="FI38" i="4"/>
  <c r="DN38" i="4"/>
  <c r="DM38" i="4"/>
  <c r="DL38" i="4"/>
  <c r="DK38" i="4"/>
  <c r="DJ38" i="4"/>
  <c r="BN38" i="4"/>
  <c r="BM38" i="4"/>
  <c r="BL38" i="4"/>
  <c r="BK38" i="4"/>
  <c r="AH38" i="4"/>
  <c r="BO38" i="4" s="1"/>
  <c r="HP37" i="4"/>
  <c r="HO37" i="4"/>
  <c r="HL37" i="4"/>
  <c r="HK37" i="4"/>
  <c r="HJ37" i="4"/>
  <c r="HI37" i="4"/>
  <c r="HH37" i="4"/>
  <c r="FM37" i="4"/>
  <c r="FL37" i="4"/>
  <c r="FK37" i="4"/>
  <c r="FJ37" i="4"/>
  <c r="FI37" i="4"/>
  <c r="DN37" i="4"/>
  <c r="DM37" i="4"/>
  <c r="DL37" i="4"/>
  <c r="DK37" i="4"/>
  <c r="DJ37" i="4"/>
  <c r="BN37" i="4"/>
  <c r="BM37" i="4"/>
  <c r="BL37" i="4"/>
  <c r="BK37" i="4"/>
  <c r="AH37" i="4"/>
  <c r="BO37" i="4" s="1"/>
  <c r="HP36" i="4"/>
  <c r="HO36" i="4"/>
  <c r="HL36" i="4"/>
  <c r="HK36" i="4"/>
  <c r="HJ36" i="4"/>
  <c r="HI36" i="4"/>
  <c r="HH36" i="4"/>
  <c r="FM36" i="4"/>
  <c r="FL36" i="4"/>
  <c r="FK36" i="4"/>
  <c r="FJ36" i="4"/>
  <c r="FI36" i="4"/>
  <c r="DM36" i="4"/>
  <c r="DL36" i="4"/>
  <c r="DK36" i="4"/>
  <c r="DJ36" i="4"/>
  <c r="CG36" i="4"/>
  <c r="DN36" i="4" s="1"/>
  <c r="BO36" i="4"/>
  <c r="BN36" i="4"/>
  <c r="BM36" i="4"/>
  <c r="BL36" i="4"/>
  <c r="BK36" i="4"/>
  <c r="HP35" i="4"/>
  <c r="HO35" i="4"/>
  <c r="HL35" i="4"/>
  <c r="HK35" i="4"/>
  <c r="HJ35" i="4"/>
  <c r="HI35" i="4"/>
  <c r="HH35" i="4"/>
  <c r="FL35" i="4"/>
  <c r="FK35" i="4"/>
  <c r="FJ35" i="4"/>
  <c r="FI35" i="4"/>
  <c r="EF35" i="4"/>
  <c r="FM35" i="4" s="1"/>
  <c r="DN35" i="4"/>
  <c r="DM35" i="4"/>
  <c r="DL35" i="4"/>
  <c r="DK35" i="4"/>
  <c r="DJ35" i="4"/>
  <c r="BO35" i="4"/>
  <c r="BN35" i="4"/>
  <c r="BM35" i="4"/>
  <c r="BL35" i="4"/>
  <c r="BK35" i="4"/>
  <c r="HP34" i="4"/>
  <c r="HO34" i="4"/>
  <c r="HL34" i="4"/>
  <c r="HK34" i="4"/>
  <c r="HJ34" i="4"/>
  <c r="HI34" i="4"/>
  <c r="HH34" i="4"/>
  <c r="FL34" i="4"/>
  <c r="FK34" i="4"/>
  <c r="FJ34" i="4"/>
  <c r="FI34" i="4"/>
  <c r="EF34" i="4"/>
  <c r="FM34" i="4" s="1"/>
  <c r="DM34" i="4"/>
  <c r="DL34" i="4"/>
  <c r="DK34" i="4"/>
  <c r="DJ34" i="4"/>
  <c r="CG34" i="4"/>
  <c r="DN34" i="4" s="1"/>
  <c r="BO34" i="4"/>
  <c r="BN34" i="4"/>
  <c r="BM34" i="4"/>
  <c r="BL34" i="4"/>
  <c r="BK34" i="4"/>
  <c r="HP33" i="4"/>
  <c r="HO33" i="4"/>
  <c r="HL33" i="4"/>
  <c r="HK33" i="4"/>
  <c r="HJ33" i="4"/>
  <c r="HI33" i="4"/>
  <c r="HH33" i="4"/>
  <c r="FM33" i="4"/>
  <c r="FL33" i="4"/>
  <c r="FK33" i="4"/>
  <c r="FJ33" i="4"/>
  <c r="FI33" i="4"/>
  <c r="DN33" i="4"/>
  <c r="DM33" i="4"/>
  <c r="DL33" i="4"/>
  <c r="DK33" i="4"/>
  <c r="DJ33" i="4"/>
  <c r="BO33" i="4"/>
  <c r="BN33" i="4"/>
  <c r="BM33" i="4"/>
  <c r="BL33" i="4"/>
  <c r="BK33" i="4"/>
  <c r="AH33" i="4"/>
  <c r="HP32" i="4"/>
  <c r="HO32" i="4"/>
  <c r="HL32" i="4"/>
  <c r="HK32" i="4"/>
  <c r="HJ32" i="4"/>
  <c r="HI32" i="4"/>
  <c r="HH32" i="4"/>
  <c r="FM32" i="4"/>
  <c r="FL32" i="4"/>
  <c r="FK32" i="4"/>
  <c r="FJ32" i="4"/>
  <c r="FI32" i="4"/>
  <c r="DN32" i="4"/>
  <c r="DM32" i="4"/>
  <c r="DL32" i="4"/>
  <c r="DK32" i="4"/>
  <c r="DJ32" i="4"/>
  <c r="CG32" i="4"/>
  <c r="BO32" i="4"/>
  <c r="BN32" i="4"/>
  <c r="BM32" i="4"/>
  <c r="BL32" i="4"/>
  <c r="BK32" i="4"/>
  <c r="HP31" i="4"/>
  <c r="HO31" i="4"/>
  <c r="HL31" i="4"/>
  <c r="HK31" i="4"/>
  <c r="HJ31" i="4"/>
  <c r="HI31" i="4"/>
  <c r="HH31" i="4"/>
  <c r="FM31" i="4"/>
  <c r="FL31" i="4"/>
  <c r="FK31" i="4"/>
  <c r="FJ31" i="4"/>
  <c r="FI31" i="4"/>
  <c r="DN31" i="4"/>
  <c r="DM31" i="4"/>
  <c r="DL31" i="4"/>
  <c r="DK31" i="4"/>
  <c r="DJ31" i="4"/>
  <c r="BN31" i="4"/>
  <c r="BM31" i="4"/>
  <c r="BL31" i="4"/>
  <c r="BK31" i="4"/>
  <c r="AH31" i="4"/>
  <c r="BO31" i="4" s="1"/>
  <c r="HP30" i="4"/>
  <c r="HO30" i="4"/>
  <c r="HL30" i="4"/>
  <c r="HK30" i="4"/>
  <c r="HJ30" i="4"/>
  <c r="HI30" i="4"/>
  <c r="HH30" i="4"/>
  <c r="FM30" i="4"/>
  <c r="FL30" i="4"/>
  <c r="FK30" i="4"/>
  <c r="FJ30" i="4"/>
  <c r="FI30" i="4"/>
  <c r="DN30" i="4"/>
  <c r="DM30" i="4"/>
  <c r="DL30" i="4"/>
  <c r="DK30" i="4"/>
  <c r="DJ30" i="4"/>
  <c r="BN30" i="4"/>
  <c r="BM30" i="4"/>
  <c r="BL30" i="4"/>
  <c r="BK30" i="4"/>
  <c r="AH30" i="4"/>
  <c r="BO30" i="4" s="1"/>
  <c r="HP29" i="4"/>
  <c r="HO29" i="4"/>
  <c r="HL29" i="4"/>
  <c r="HK29" i="4"/>
  <c r="HJ29" i="4"/>
  <c r="HI29" i="4"/>
  <c r="HH29" i="4"/>
  <c r="FM29" i="4"/>
  <c r="FL29" i="4"/>
  <c r="FK29" i="4"/>
  <c r="FJ29" i="4"/>
  <c r="FI29" i="4"/>
  <c r="DM29" i="4"/>
  <c r="DL29" i="4"/>
  <c r="DK29" i="4"/>
  <c r="DJ29" i="4"/>
  <c r="CG29" i="4"/>
  <c r="DN29" i="4" s="1"/>
  <c r="BN29" i="4"/>
  <c r="BM29" i="4"/>
  <c r="BL29" i="4"/>
  <c r="BK29" i="4"/>
  <c r="AH29" i="4"/>
  <c r="BO29" i="4" s="1"/>
  <c r="HP28" i="4"/>
  <c r="HO28" i="4"/>
  <c r="HL28" i="4"/>
  <c r="HK28" i="4"/>
  <c r="HJ28" i="4"/>
  <c r="HI28" i="4"/>
  <c r="HH28" i="4"/>
  <c r="FM28" i="4"/>
  <c r="FL28" i="4"/>
  <c r="FK28" i="4"/>
  <c r="FJ28" i="4"/>
  <c r="FI28" i="4"/>
  <c r="DN28" i="4"/>
  <c r="DM28" i="4"/>
  <c r="DL28" i="4"/>
  <c r="DK28" i="4"/>
  <c r="DJ28" i="4"/>
  <c r="BN28" i="4"/>
  <c r="BM28" i="4"/>
  <c r="BL28" i="4"/>
  <c r="BK28" i="4"/>
  <c r="AH28" i="4"/>
  <c r="BO28" i="4" s="1"/>
  <c r="HP27" i="4"/>
  <c r="HO27" i="4"/>
  <c r="HL27" i="4"/>
  <c r="HK27" i="4"/>
  <c r="HJ27" i="4"/>
  <c r="HI27" i="4"/>
  <c r="HH27" i="4"/>
  <c r="FM27" i="4"/>
  <c r="FL27" i="4"/>
  <c r="FK27" i="4"/>
  <c r="FJ27" i="4"/>
  <c r="FI27" i="4"/>
  <c r="DN27" i="4"/>
  <c r="DM27" i="4"/>
  <c r="DL27" i="4"/>
  <c r="DK27" i="4"/>
  <c r="DJ27" i="4"/>
  <c r="BN27" i="4"/>
  <c r="BM27" i="4"/>
  <c r="BL27" i="4"/>
  <c r="BK27" i="4"/>
  <c r="AH27" i="4"/>
  <c r="BO27" i="4" s="1"/>
  <c r="HP26" i="4"/>
  <c r="HO26" i="4"/>
  <c r="HL26" i="4"/>
  <c r="HK26" i="4"/>
  <c r="HJ26" i="4"/>
  <c r="HI26" i="4"/>
  <c r="HH26" i="4"/>
  <c r="FM26" i="4"/>
  <c r="FL26" i="4"/>
  <c r="FK26" i="4"/>
  <c r="FJ26" i="4"/>
  <c r="FI26" i="4"/>
  <c r="DN26" i="4"/>
  <c r="DM26" i="4"/>
  <c r="DL26" i="4"/>
  <c r="DK26" i="4"/>
  <c r="DJ26" i="4"/>
  <c r="BO26" i="4"/>
  <c r="BN26" i="4"/>
  <c r="BM26" i="4"/>
  <c r="BL26" i="4"/>
  <c r="BK26" i="4"/>
  <c r="AH26" i="4"/>
  <c r="HP25" i="4"/>
  <c r="HO25" i="4"/>
  <c r="HL25" i="4"/>
  <c r="HK25" i="4"/>
  <c r="HJ25" i="4"/>
  <c r="HI25" i="4"/>
  <c r="HH25" i="4"/>
  <c r="FM25" i="4"/>
  <c r="FL25" i="4"/>
  <c r="FK25" i="4"/>
  <c r="FJ25" i="4"/>
  <c r="FI25" i="4"/>
  <c r="DM25" i="4"/>
  <c r="DL25" i="4"/>
  <c r="DK25" i="4"/>
  <c r="DJ25" i="4"/>
  <c r="CG25" i="4"/>
  <c r="DN25" i="4" s="1"/>
  <c r="BO25" i="4"/>
  <c r="BN25" i="4"/>
  <c r="BM25" i="4"/>
  <c r="BL25" i="4"/>
  <c r="BK25" i="4"/>
  <c r="HP24" i="4"/>
  <c r="HO24" i="4"/>
  <c r="HL24" i="4"/>
  <c r="HK24" i="4"/>
  <c r="HJ24" i="4"/>
  <c r="HI24" i="4"/>
  <c r="HH24" i="4"/>
  <c r="FL24" i="4"/>
  <c r="FK24" i="4"/>
  <c r="FJ24" i="4"/>
  <c r="FI24" i="4"/>
  <c r="EF24" i="4"/>
  <c r="FM24" i="4" s="1"/>
  <c r="DN24" i="4"/>
  <c r="DM24" i="4"/>
  <c r="DL24" i="4"/>
  <c r="DK24" i="4"/>
  <c r="DJ24" i="4"/>
  <c r="BO24" i="4"/>
  <c r="BN24" i="4"/>
  <c r="BM24" i="4"/>
  <c r="BL24" i="4"/>
  <c r="BK24" i="4"/>
  <c r="HP23" i="4"/>
  <c r="HO23" i="4"/>
  <c r="HL23" i="4"/>
  <c r="HK23" i="4"/>
  <c r="HJ23" i="4"/>
  <c r="HI23" i="4"/>
  <c r="HH23" i="4"/>
  <c r="FL23" i="4"/>
  <c r="FK23" i="4"/>
  <c r="FJ23" i="4"/>
  <c r="FI23" i="4"/>
  <c r="EF23" i="4"/>
  <c r="FM23" i="4" s="1"/>
  <c r="DM23" i="4"/>
  <c r="DL23" i="4"/>
  <c r="DK23" i="4"/>
  <c r="DJ23" i="4"/>
  <c r="CG23" i="4"/>
  <c r="DN23" i="4" s="1"/>
  <c r="BO23" i="4"/>
  <c r="BN23" i="4"/>
  <c r="BM23" i="4"/>
  <c r="BL23" i="4"/>
  <c r="BK23" i="4"/>
  <c r="HP22" i="4"/>
  <c r="HO22" i="4"/>
  <c r="HL22" i="4"/>
  <c r="HK22" i="4"/>
  <c r="HJ22" i="4"/>
  <c r="HI22" i="4"/>
  <c r="HH22" i="4"/>
  <c r="FM22" i="4"/>
  <c r="FL22" i="4"/>
  <c r="FK22" i="4"/>
  <c r="FJ22" i="4"/>
  <c r="FI22" i="4"/>
  <c r="DN22" i="4"/>
  <c r="DM22" i="4"/>
  <c r="DL22" i="4"/>
  <c r="DK22" i="4"/>
  <c r="DJ22" i="4"/>
  <c r="BO22" i="4"/>
  <c r="BN22" i="4"/>
  <c r="BM22" i="4"/>
  <c r="BL22" i="4"/>
  <c r="BK22" i="4"/>
  <c r="AH22" i="4"/>
  <c r="HP21" i="4"/>
  <c r="HO21" i="4"/>
  <c r="FM21" i="4"/>
  <c r="FL21" i="4"/>
  <c r="FK21" i="4"/>
  <c r="FJ21" i="4"/>
  <c r="FI21" i="4"/>
  <c r="DM21" i="4"/>
  <c r="DL21" i="4"/>
  <c r="DK21" i="4"/>
  <c r="DJ21" i="4"/>
  <c r="CG21" i="4"/>
  <c r="DN21" i="4" s="1"/>
  <c r="BO21" i="4"/>
  <c r="BN21" i="4"/>
  <c r="BM21" i="4"/>
  <c r="BL21" i="4"/>
  <c r="BK21" i="4"/>
  <c r="HP20" i="4"/>
  <c r="HO20" i="4"/>
  <c r="HL20" i="4"/>
  <c r="HK20" i="4"/>
  <c r="HJ20" i="4"/>
  <c r="HI20" i="4"/>
  <c r="HH20" i="4"/>
  <c r="FM20" i="4"/>
  <c r="FL20" i="4"/>
  <c r="FK20" i="4"/>
  <c r="FJ20" i="4"/>
  <c r="FI20" i="4"/>
  <c r="DN20" i="4"/>
  <c r="DM20" i="4"/>
  <c r="DL20" i="4"/>
  <c r="DK20" i="4"/>
  <c r="DJ20" i="4"/>
  <c r="BO20" i="4"/>
  <c r="BN20" i="4"/>
  <c r="BM20" i="4"/>
  <c r="BL20" i="4"/>
  <c r="BK20" i="4"/>
  <c r="AH20" i="4"/>
  <c r="HP19" i="4"/>
  <c r="HO19" i="4"/>
  <c r="HL19" i="4"/>
  <c r="HK19" i="4"/>
  <c r="HJ19" i="4"/>
  <c r="HI19" i="4"/>
  <c r="HH19" i="4"/>
  <c r="FM19" i="4"/>
  <c r="FL19" i="4"/>
  <c r="FK19" i="4"/>
  <c r="FJ19" i="4"/>
  <c r="FI19" i="4"/>
  <c r="DN19" i="4"/>
  <c r="DM19" i="4"/>
  <c r="DL19" i="4"/>
  <c r="DK19" i="4"/>
  <c r="DJ19" i="4"/>
  <c r="BO19" i="4"/>
  <c r="BN19" i="4"/>
  <c r="BM19" i="4"/>
  <c r="BL19" i="4"/>
  <c r="BK19" i="4"/>
  <c r="AH19" i="4"/>
  <c r="HP18" i="4"/>
  <c r="HO18" i="4"/>
  <c r="FM18" i="4"/>
  <c r="FL18" i="4"/>
  <c r="FK18" i="4"/>
  <c r="FJ18" i="4"/>
  <c r="FI18" i="4"/>
  <c r="DM18" i="4"/>
  <c r="DL18" i="4"/>
  <c r="DK18" i="4"/>
  <c r="DJ18" i="4"/>
  <c r="CG18" i="4"/>
  <c r="DN18" i="4" s="1"/>
  <c r="BO18" i="4"/>
  <c r="BN18" i="4"/>
  <c r="BM18" i="4"/>
  <c r="BL18" i="4"/>
  <c r="BK18" i="4"/>
  <c r="AH18" i="4"/>
  <c r="HP17" i="4"/>
  <c r="HO17" i="4"/>
  <c r="HL17" i="4"/>
  <c r="HK17" i="4"/>
  <c r="HJ17" i="4"/>
  <c r="HI17" i="4"/>
  <c r="HH17" i="4"/>
  <c r="FM17" i="4"/>
  <c r="FL17" i="4"/>
  <c r="FK17" i="4"/>
  <c r="FJ17" i="4"/>
  <c r="FI17" i="4"/>
  <c r="DN17" i="4"/>
  <c r="DM17" i="4"/>
  <c r="DL17" i="4"/>
  <c r="DK17" i="4"/>
  <c r="DJ17" i="4"/>
  <c r="BO17" i="4"/>
  <c r="BN17" i="4"/>
  <c r="BM17" i="4"/>
  <c r="BL17" i="4"/>
  <c r="BK17" i="4"/>
  <c r="AH17" i="4"/>
  <c r="HP16" i="4"/>
  <c r="HO16" i="4"/>
  <c r="HL16" i="4"/>
  <c r="HK16" i="4"/>
  <c r="HJ16" i="4"/>
  <c r="HI16" i="4"/>
  <c r="HH16" i="4"/>
  <c r="FM16" i="4"/>
  <c r="FL16" i="4"/>
  <c r="FK16" i="4"/>
  <c r="FJ16" i="4"/>
  <c r="FI16" i="4"/>
  <c r="DN16" i="4"/>
  <c r="DM16" i="4"/>
  <c r="DL16" i="4"/>
  <c r="DK16" i="4"/>
  <c r="DJ16" i="4"/>
  <c r="BO16" i="4"/>
  <c r="BN16" i="4"/>
  <c r="BM16" i="4"/>
  <c r="BL16" i="4"/>
  <c r="BK16" i="4"/>
  <c r="AH16" i="4"/>
  <c r="HP15" i="4"/>
  <c r="HO15" i="4"/>
  <c r="HL15" i="4"/>
  <c r="HK15" i="4"/>
  <c r="HJ15" i="4"/>
  <c r="HI15" i="4"/>
  <c r="HH15" i="4"/>
  <c r="FM15" i="4"/>
  <c r="FL15" i="4"/>
  <c r="FK15" i="4"/>
  <c r="FJ15" i="4"/>
  <c r="FI15" i="4"/>
  <c r="DN15" i="4"/>
  <c r="DM15" i="4"/>
  <c r="DL15" i="4"/>
  <c r="DK15" i="4"/>
  <c r="DJ15" i="4"/>
  <c r="BN15" i="4"/>
  <c r="BM15" i="4"/>
  <c r="BL15" i="4"/>
  <c r="BK15" i="4"/>
  <c r="AH15" i="4"/>
  <c r="BO15" i="4" s="1"/>
  <c r="HP14" i="4"/>
  <c r="HO14" i="4"/>
  <c r="HL14" i="4"/>
  <c r="HK14" i="4"/>
  <c r="HJ14" i="4"/>
  <c r="HI14" i="4"/>
  <c r="HH14" i="4"/>
  <c r="FM14" i="4"/>
  <c r="FL14" i="4"/>
  <c r="FK14" i="4"/>
  <c r="FJ14" i="4"/>
  <c r="FI14" i="4"/>
  <c r="DN14" i="4"/>
  <c r="DM14" i="4"/>
  <c r="DL14" i="4"/>
  <c r="DK14" i="4"/>
  <c r="DJ14" i="4"/>
  <c r="CG14" i="4"/>
  <c r="BO14" i="4"/>
  <c r="BN14" i="4"/>
  <c r="BM14" i="4"/>
  <c r="BL14" i="4"/>
  <c r="BK14" i="4"/>
  <c r="HP13" i="4"/>
  <c r="HO13" i="4"/>
  <c r="HL13" i="4"/>
  <c r="HK13" i="4"/>
  <c r="HJ13" i="4"/>
  <c r="HI13" i="4"/>
  <c r="HH13" i="4"/>
  <c r="FL13" i="4"/>
  <c r="FK13" i="4"/>
  <c r="FJ13" i="4"/>
  <c r="FI13" i="4"/>
  <c r="EF13" i="4"/>
  <c r="FM13" i="4" s="1"/>
  <c r="DN13" i="4"/>
  <c r="DM13" i="4"/>
  <c r="DL13" i="4"/>
  <c r="DK13" i="4"/>
  <c r="DJ13" i="4"/>
  <c r="BO13" i="4"/>
  <c r="BN13" i="4"/>
  <c r="BM13" i="4"/>
  <c r="BL13" i="4"/>
  <c r="BK13" i="4"/>
  <c r="HP12" i="4"/>
  <c r="HO12" i="4"/>
  <c r="HL12" i="4"/>
  <c r="HK12" i="4"/>
  <c r="HJ12" i="4"/>
  <c r="HI12" i="4"/>
  <c r="HH12" i="4"/>
  <c r="FM12" i="4"/>
  <c r="FL12" i="4"/>
  <c r="FK12" i="4"/>
  <c r="FJ12" i="4"/>
  <c r="FI12" i="4"/>
  <c r="EF12" i="4"/>
  <c r="DN12" i="4"/>
  <c r="DM12" i="4"/>
  <c r="DL12" i="4"/>
  <c r="DK12" i="4"/>
  <c r="DJ12" i="4"/>
  <c r="CG12" i="4"/>
  <c r="BO12" i="4"/>
  <c r="BN12" i="4"/>
  <c r="BM12" i="4"/>
  <c r="BL12" i="4"/>
  <c r="BK12" i="4"/>
  <c r="HP11" i="4"/>
  <c r="HO11" i="4"/>
  <c r="HL11" i="4"/>
  <c r="HK11" i="4"/>
  <c r="HJ11" i="4"/>
  <c r="HI11" i="4"/>
  <c r="HH11" i="4"/>
  <c r="FM11" i="4"/>
  <c r="FL11" i="4"/>
  <c r="FK11" i="4"/>
  <c r="FJ11" i="4"/>
  <c r="FI11" i="4"/>
  <c r="DN11" i="4"/>
  <c r="DM11" i="4"/>
  <c r="DL11" i="4"/>
  <c r="DK11" i="4"/>
  <c r="DJ11" i="4"/>
  <c r="BN11" i="4"/>
  <c r="BM11" i="4"/>
  <c r="BL11" i="4"/>
  <c r="BK11" i="4"/>
  <c r="AH11" i="4"/>
  <c r="BO11" i="4" s="1"/>
  <c r="HP10" i="4"/>
  <c r="HO10" i="4"/>
  <c r="FM10" i="4"/>
  <c r="FL10" i="4"/>
  <c r="FK10" i="4"/>
  <c r="FJ10" i="4"/>
  <c r="FI10" i="4"/>
  <c r="DN10" i="4"/>
  <c r="DM10" i="4"/>
  <c r="DL10" i="4"/>
  <c r="DK10" i="4"/>
  <c r="DJ10" i="4"/>
  <c r="CG10" i="4"/>
  <c r="BO10" i="4"/>
  <c r="BN10" i="4"/>
  <c r="BM10" i="4"/>
  <c r="BL10" i="4"/>
  <c r="BK10" i="4"/>
  <c r="HP9" i="4"/>
  <c r="HO9" i="4"/>
  <c r="HL9" i="4"/>
  <c r="HK9" i="4"/>
  <c r="HJ9" i="4"/>
  <c r="HI9" i="4"/>
  <c r="HH9" i="4"/>
  <c r="FM9" i="4"/>
  <c r="FL9" i="4"/>
  <c r="FK9" i="4"/>
  <c r="FJ9" i="4"/>
  <c r="FI9" i="4"/>
  <c r="DN9" i="4"/>
  <c r="DM9" i="4"/>
  <c r="DL9" i="4"/>
  <c r="DK9" i="4"/>
  <c r="DJ9" i="4"/>
  <c r="BN9" i="4"/>
  <c r="BM9" i="4"/>
  <c r="BL9" i="4"/>
  <c r="BK9" i="4"/>
  <c r="AH9" i="4"/>
  <c r="BO9" i="4" s="1"/>
  <c r="HP8" i="4"/>
  <c r="HO8" i="4"/>
  <c r="HL8" i="4"/>
  <c r="HK8" i="4"/>
  <c r="HJ8" i="4"/>
  <c r="HI8" i="4"/>
  <c r="HH8" i="4"/>
  <c r="FM8" i="4"/>
  <c r="FL8" i="4"/>
  <c r="FK8" i="4"/>
  <c r="FJ8" i="4"/>
  <c r="FI8" i="4"/>
  <c r="DN8" i="4"/>
  <c r="DM8" i="4"/>
  <c r="DL8" i="4"/>
  <c r="DK8" i="4"/>
  <c r="DJ8" i="4"/>
  <c r="BN8" i="4"/>
  <c r="BM8" i="4"/>
  <c r="BL8" i="4"/>
  <c r="BK8" i="4"/>
  <c r="AH8" i="4"/>
  <c r="BO8" i="4" s="1"/>
  <c r="HP7" i="4"/>
  <c r="HO7" i="4"/>
  <c r="FM7" i="4"/>
  <c r="FL7" i="4"/>
  <c r="FK7" i="4"/>
  <c r="FJ7" i="4"/>
  <c r="FI7" i="4"/>
  <c r="DN7" i="4"/>
  <c r="DM7" i="4"/>
  <c r="DL7" i="4"/>
  <c r="DK7" i="4"/>
  <c r="DJ7" i="4"/>
  <c r="CG7" i="4"/>
  <c r="BN7" i="4"/>
  <c r="BM7" i="4"/>
  <c r="BL7" i="4"/>
  <c r="BK7" i="4"/>
  <c r="AH7" i="4"/>
  <c r="BO7" i="4" s="1"/>
  <c r="HP6" i="4"/>
  <c r="HO6" i="4"/>
  <c r="HL6" i="4"/>
  <c r="HK6" i="4"/>
  <c r="HJ6" i="4"/>
  <c r="HI6" i="4"/>
  <c r="HH6" i="4"/>
  <c r="FM6" i="4"/>
  <c r="FL6" i="4"/>
  <c r="FK6" i="4"/>
  <c r="FJ6" i="4"/>
  <c r="FI6" i="4"/>
  <c r="DN6" i="4"/>
  <c r="DM6" i="4"/>
  <c r="DL6" i="4"/>
  <c r="DK6" i="4"/>
  <c r="DJ6" i="4"/>
  <c r="BN6" i="4"/>
  <c r="BM6" i="4"/>
  <c r="BL6" i="4"/>
  <c r="BK6" i="4"/>
  <c r="AH6" i="4"/>
  <c r="BO6" i="4" s="1"/>
  <c r="HP5" i="4"/>
  <c r="HO5" i="4"/>
  <c r="HL5" i="4"/>
  <c r="HK5" i="4"/>
  <c r="HJ5" i="4"/>
  <c r="HI5" i="4"/>
  <c r="HH5" i="4"/>
  <c r="FM5" i="4"/>
  <c r="FL5" i="4"/>
  <c r="FK5" i="4"/>
  <c r="FJ5" i="4"/>
  <c r="FI5" i="4"/>
  <c r="DN5" i="4"/>
  <c r="DM5" i="4"/>
  <c r="DL5" i="4"/>
  <c r="DK5" i="4"/>
  <c r="DJ5" i="4"/>
  <c r="BN5" i="4"/>
  <c r="BM5" i="4"/>
  <c r="BL5" i="4"/>
  <c r="BK5" i="4"/>
  <c r="AH5" i="4"/>
  <c r="BO5" i="4" s="1"/>
  <c r="HP4" i="4"/>
  <c r="HO4" i="4"/>
  <c r="HL4" i="4"/>
  <c r="HK4" i="4"/>
  <c r="HJ4" i="4"/>
  <c r="HI4" i="4"/>
  <c r="HH4" i="4"/>
  <c r="FM4" i="4"/>
  <c r="FL4" i="4"/>
  <c r="FK4" i="4"/>
  <c r="FJ4" i="4"/>
  <c r="FI4" i="4"/>
  <c r="DN4" i="4"/>
  <c r="DM4" i="4"/>
  <c r="DL4" i="4"/>
  <c r="DK4" i="4"/>
  <c r="DJ4" i="4"/>
  <c r="BN4" i="4"/>
  <c r="BM4" i="4"/>
  <c r="BL4" i="4"/>
  <c r="BK4" i="4"/>
  <c r="AH4" i="4"/>
  <c r="BO4" i="4" s="1"/>
  <c r="HP3" i="4"/>
  <c r="HO3" i="4"/>
  <c r="HL3" i="4"/>
  <c r="HK3" i="4"/>
  <c r="HJ3" i="4"/>
  <c r="HI3" i="4"/>
  <c r="HH3" i="4"/>
  <c r="FM3" i="4"/>
  <c r="FL3" i="4"/>
  <c r="FK3" i="4"/>
  <c r="FJ3" i="4"/>
  <c r="FI3" i="4"/>
  <c r="DM3" i="4"/>
  <c r="DL3" i="4"/>
  <c r="DK3" i="4"/>
  <c r="DJ3" i="4"/>
  <c r="CG3" i="4"/>
  <c r="DN3" i="4" s="1"/>
  <c r="BO3" i="4"/>
  <c r="BN3" i="4"/>
  <c r="BM3" i="4"/>
  <c r="BL3" i="4"/>
  <c r="BK3" i="4"/>
  <c r="HP2" i="4"/>
  <c r="HO2" i="4"/>
  <c r="HL2" i="4"/>
  <c r="HK2" i="4"/>
  <c r="HJ2" i="4"/>
  <c r="HI2" i="4"/>
  <c r="HH2" i="4"/>
  <c r="FM2" i="4"/>
  <c r="FL2" i="4"/>
  <c r="FK2" i="4"/>
  <c r="FJ2" i="4"/>
  <c r="FI2" i="4"/>
  <c r="EF2" i="4"/>
  <c r="DN2" i="4"/>
  <c r="DM2" i="4"/>
  <c r="DL2" i="4"/>
  <c r="DK2" i="4"/>
  <c r="DJ2" i="4"/>
  <c r="BO2" i="4"/>
  <c r="BN2" i="4"/>
  <c r="BM2" i="4"/>
  <c r="BL2" i="4"/>
  <c r="BK2" i="4"/>
  <c r="F60" i="3"/>
  <c r="E60" i="3"/>
  <c r="D60" i="3"/>
  <c r="F59" i="3"/>
  <c r="E59" i="3"/>
  <c r="D59" i="3"/>
  <c r="F58" i="3"/>
  <c r="E58" i="3"/>
  <c r="D58" i="3"/>
  <c r="F57" i="3"/>
  <c r="E57" i="3"/>
  <c r="D57" i="3"/>
  <c r="F56" i="3"/>
  <c r="E56" i="3"/>
  <c r="D56" i="3"/>
  <c r="F55" i="3"/>
  <c r="E55" i="3"/>
  <c r="D55" i="3"/>
  <c r="F54" i="3"/>
  <c r="E54" i="3"/>
  <c r="D54" i="3"/>
  <c r="F53" i="3"/>
  <c r="E53" i="3"/>
  <c r="D53" i="3"/>
  <c r="F52" i="3"/>
  <c r="E52" i="3"/>
  <c r="D52" i="3"/>
  <c r="F51" i="3"/>
  <c r="E51" i="3"/>
  <c r="D51" i="3"/>
  <c r="F50" i="3"/>
  <c r="E50" i="3"/>
  <c r="D50" i="3"/>
  <c r="F49" i="3"/>
  <c r="E49" i="3"/>
  <c r="D49" i="3"/>
  <c r="F48" i="3"/>
  <c r="E48" i="3"/>
  <c r="D48" i="3"/>
  <c r="G48" i="3" s="1"/>
  <c r="F47" i="3"/>
  <c r="E47" i="3"/>
  <c r="D47" i="3"/>
  <c r="F46" i="3"/>
  <c r="E46" i="3"/>
  <c r="D46" i="3"/>
  <c r="F45" i="3"/>
  <c r="E45" i="3"/>
  <c r="D45" i="3"/>
  <c r="F44" i="3"/>
  <c r="E44" i="3"/>
  <c r="D44" i="3"/>
  <c r="F43" i="3"/>
  <c r="E43" i="3"/>
  <c r="D43" i="3"/>
  <c r="F42" i="3"/>
  <c r="E42" i="3"/>
  <c r="D42" i="3"/>
  <c r="F41" i="3"/>
  <c r="E41" i="3"/>
  <c r="D41" i="3"/>
  <c r="F40" i="3"/>
  <c r="E40" i="3"/>
  <c r="D40" i="3"/>
  <c r="F39" i="3"/>
  <c r="E39" i="3"/>
  <c r="D39" i="3"/>
  <c r="AN192" i="2"/>
  <c r="AM192" i="2"/>
  <c r="AL192" i="2"/>
  <c r="AK192" i="2"/>
  <c r="AJ192" i="2"/>
  <c r="AE192" i="2"/>
  <c r="R192" i="2"/>
  <c r="Q192" i="2"/>
  <c r="M192" i="2"/>
  <c r="AN191" i="2"/>
  <c r="AM191" i="2"/>
  <c r="AL191" i="2"/>
  <c r="AK191" i="2"/>
  <c r="AE191" i="2"/>
  <c r="R191" i="2"/>
  <c r="AJ191" i="2" s="1"/>
  <c r="Q191" i="2"/>
  <c r="M191" i="2"/>
  <c r="AN190" i="2"/>
  <c r="AM190" i="2"/>
  <c r="AL190" i="2"/>
  <c r="AK190" i="2"/>
  <c r="AE190" i="2"/>
  <c r="R190" i="2"/>
  <c r="AJ190" i="2" s="1"/>
  <c r="Q190" i="2"/>
  <c r="M190" i="2"/>
  <c r="AN189" i="2"/>
  <c r="AM189" i="2"/>
  <c r="AL189" i="2"/>
  <c r="AK189" i="2"/>
  <c r="AJ189" i="2"/>
  <c r="AE189" i="2"/>
  <c r="R189" i="2"/>
  <c r="Q189" i="2"/>
  <c r="M189" i="2"/>
  <c r="AN188" i="2"/>
  <c r="AM188" i="2"/>
  <c r="AL188" i="2"/>
  <c r="AK188" i="2"/>
  <c r="AJ188" i="2"/>
  <c r="AE188" i="2"/>
  <c r="R188" i="2"/>
  <c r="Q188" i="2"/>
  <c r="M188" i="2"/>
  <c r="AN187" i="2"/>
  <c r="AM187" i="2"/>
  <c r="AL187" i="2"/>
  <c r="AK187" i="2"/>
  <c r="AJ187" i="2"/>
  <c r="AE187" i="2"/>
  <c r="R187" i="2"/>
  <c r="Q187" i="2"/>
  <c r="M187" i="2"/>
  <c r="AN186" i="2"/>
  <c r="AM186" i="2"/>
  <c r="AL186" i="2"/>
  <c r="AK186" i="2"/>
  <c r="AE186" i="2"/>
  <c r="R186" i="2"/>
  <c r="AJ186" i="2" s="1"/>
  <c r="Q186" i="2"/>
  <c r="M186" i="2"/>
  <c r="AN185" i="2"/>
  <c r="AM185" i="2"/>
  <c r="AL185" i="2"/>
  <c r="AK185" i="2"/>
  <c r="AJ185" i="2"/>
  <c r="AE185" i="2"/>
  <c r="R185" i="2"/>
  <c r="Q185" i="2"/>
  <c r="M185" i="2"/>
  <c r="AN184" i="2"/>
  <c r="AM184" i="2"/>
  <c r="AL184" i="2"/>
  <c r="AK184" i="2"/>
  <c r="AJ184" i="2"/>
  <c r="AE184" i="2"/>
  <c r="R184" i="2"/>
  <c r="Q184" i="2"/>
  <c r="M184" i="2"/>
  <c r="AN183" i="2"/>
  <c r="AM183" i="2"/>
  <c r="AL183" i="2"/>
  <c r="AK183" i="2"/>
  <c r="AJ183" i="2"/>
  <c r="AE183" i="2"/>
  <c r="R183" i="2"/>
  <c r="Q183" i="2"/>
  <c r="M183" i="2"/>
  <c r="AN182" i="2"/>
  <c r="AM182" i="2"/>
  <c r="AL182" i="2"/>
  <c r="AK182" i="2"/>
  <c r="AE182" i="2"/>
  <c r="R182" i="2"/>
  <c r="AJ182" i="2" s="1"/>
  <c r="Q182" i="2"/>
  <c r="M182" i="2"/>
  <c r="AN181" i="2"/>
  <c r="AM181" i="2"/>
  <c r="AL181" i="2"/>
  <c r="AK181" i="2"/>
  <c r="AJ181" i="2"/>
  <c r="AE181" i="2"/>
  <c r="R181" i="2"/>
  <c r="Q181" i="2"/>
  <c r="M181" i="2"/>
  <c r="AN180" i="2"/>
  <c r="AM180" i="2"/>
  <c r="AL180" i="2"/>
  <c r="AK180" i="2"/>
  <c r="AE180" i="2"/>
  <c r="R180" i="2"/>
  <c r="AJ180" i="2" s="1"/>
  <c r="Q180" i="2"/>
  <c r="M180" i="2"/>
  <c r="AN179" i="2"/>
  <c r="AM179" i="2"/>
  <c r="AL179" i="2"/>
  <c r="AK179" i="2"/>
  <c r="AE179" i="2"/>
  <c r="R179" i="2"/>
  <c r="AJ179" i="2" s="1"/>
  <c r="Q179" i="2"/>
  <c r="M179" i="2"/>
  <c r="AN178" i="2"/>
  <c r="AM178" i="2"/>
  <c r="AL178" i="2"/>
  <c r="AK178" i="2"/>
  <c r="AE178" i="2"/>
  <c r="R178" i="2"/>
  <c r="AJ178" i="2" s="1"/>
  <c r="Q178" i="2"/>
  <c r="M178" i="2"/>
  <c r="AN177" i="2"/>
  <c r="AM177" i="2"/>
  <c r="AL177" i="2"/>
  <c r="AK177" i="2"/>
  <c r="AJ177" i="2"/>
  <c r="AE177" i="2"/>
  <c r="R177" i="2"/>
  <c r="Q177" i="2"/>
  <c r="M177" i="2"/>
  <c r="AN176" i="2"/>
  <c r="AM176" i="2"/>
  <c r="AL176" i="2"/>
  <c r="AK176" i="2"/>
  <c r="AJ176" i="2"/>
  <c r="AE176" i="2"/>
  <c r="R176" i="2"/>
  <c r="Q176" i="2"/>
  <c r="M176" i="2"/>
  <c r="AN175" i="2"/>
  <c r="AM175" i="2"/>
  <c r="AL175" i="2"/>
  <c r="AK175" i="2"/>
  <c r="AE175" i="2"/>
  <c r="R175" i="2"/>
  <c r="AJ175" i="2" s="1"/>
  <c r="Q175" i="2"/>
  <c r="M175" i="2"/>
  <c r="AN174" i="2"/>
  <c r="AM174" i="2"/>
  <c r="AL174" i="2"/>
  <c r="AK174" i="2"/>
  <c r="AE174" i="2"/>
  <c r="R174" i="2"/>
  <c r="AJ174" i="2" s="1"/>
  <c r="Q174" i="2"/>
  <c r="M174" i="2"/>
  <c r="AN173" i="2"/>
  <c r="AM173" i="2"/>
  <c r="AL173" i="2"/>
  <c r="AK173" i="2"/>
  <c r="AJ173" i="2"/>
  <c r="AE173" i="2"/>
  <c r="R173" i="2"/>
  <c r="Q173" i="2"/>
  <c r="M173" i="2"/>
  <c r="AN172" i="2"/>
  <c r="AM172" i="2"/>
  <c r="AL172" i="2"/>
  <c r="AK172" i="2"/>
  <c r="AJ172" i="2"/>
  <c r="AE172" i="2"/>
  <c r="R172" i="2"/>
  <c r="Q172" i="2"/>
  <c r="M172" i="2"/>
  <c r="AN171" i="2"/>
  <c r="AM171" i="2"/>
  <c r="AL171" i="2"/>
  <c r="AK171" i="2"/>
  <c r="AJ171" i="2"/>
  <c r="AE171" i="2"/>
  <c r="R171" i="2"/>
  <c r="Q171" i="2"/>
  <c r="M171" i="2"/>
  <c r="AN170" i="2"/>
  <c r="AM170" i="2"/>
  <c r="AL170" i="2"/>
  <c r="AK170" i="2"/>
  <c r="AE170" i="2"/>
  <c r="R170" i="2"/>
  <c r="AJ170" i="2" s="1"/>
  <c r="Q170" i="2"/>
  <c r="M170" i="2"/>
  <c r="AN169" i="2"/>
  <c r="AM169" i="2"/>
  <c r="AL169" i="2"/>
  <c r="AK169" i="2"/>
  <c r="AJ169" i="2"/>
  <c r="AE169" i="2"/>
  <c r="R169" i="2"/>
  <c r="Q169" i="2"/>
  <c r="M169" i="2"/>
  <c r="AN168" i="2"/>
  <c r="AM168" i="2"/>
  <c r="AL168" i="2"/>
  <c r="AK168" i="2"/>
  <c r="AJ168" i="2"/>
  <c r="AE168" i="2"/>
  <c r="R168" i="2"/>
  <c r="Q168" i="2"/>
  <c r="M168" i="2"/>
  <c r="AN167" i="2"/>
  <c r="AM167" i="2"/>
  <c r="AL167" i="2"/>
  <c r="AK167" i="2"/>
  <c r="AE167" i="2"/>
  <c r="R167" i="2"/>
  <c r="AJ167" i="2" s="1"/>
  <c r="Q167" i="2"/>
  <c r="M167" i="2"/>
  <c r="AN166" i="2"/>
  <c r="AM166" i="2"/>
  <c r="AL166" i="2"/>
  <c r="AK166" i="2"/>
  <c r="AE166" i="2"/>
  <c r="R166" i="2"/>
  <c r="AJ166" i="2" s="1"/>
  <c r="Q166" i="2"/>
  <c r="M166" i="2"/>
  <c r="AN165" i="2"/>
  <c r="AM165" i="2"/>
  <c r="AL165" i="2"/>
  <c r="AK165" i="2"/>
  <c r="AJ165" i="2"/>
  <c r="AE165" i="2"/>
  <c r="R165" i="2"/>
  <c r="Q165" i="2"/>
  <c r="M165" i="2"/>
  <c r="AN164" i="2"/>
  <c r="AM164" i="2"/>
  <c r="AL164" i="2"/>
  <c r="AK164" i="2"/>
  <c r="AE164" i="2"/>
  <c r="R164" i="2"/>
  <c r="AJ164" i="2" s="1"/>
  <c r="Q164" i="2"/>
  <c r="M164" i="2"/>
  <c r="AN163" i="2"/>
  <c r="AM163" i="2"/>
  <c r="AL163" i="2"/>
  <c r="AK163" i="2"/>
  <c r="AE163" i="2"/>
  <c r="R163" i="2"/>
  <c r="AJ163" i="2" s="1"/>
  <c r="Q163" i="2"/>
  <c r="M163" i="2"/>
  <c r="AN162" i="2"/>
  <c r="AM162" i="2"/>
  <c r="AL162" i="2"/>
  <c r="AK162" i="2"/>
  <c r="AE162" i="2"/>
  <c r="R162" i="2"/>
  <c r="AJ162" i="2" s="1"/>
  <c r="Q162" i="2"/>
  <c r="M162" i="2"/>
  <c r="AN161" i="2"/>
  <c r="AM161" i="2"/>
  <c r="AL161" i="2"/>
  <c r="AK161" i="2"/>
  <c r="AJ161" i="2"/>
  <c r="AE161" i="2"/>
  <c r="R161" i="2"/>
  <c r="Q161" i="2"/>
  <c r="M161" i="2"/>
  <c r="AN160" i="2"/>
  <c r="AM160" i="2"/>
  <c r="AL160" i="2"/>
  <c r="AK160" i="2"/>
  <c r="AJ160" i="2"/>
  <c r="AE160" i="2"/>
  <c r="R160" i="2"/>
  <c r="Q160" i="2"/>
  <c r="M160" i="2"/>
  <c r="AN159" i="2"/>
  <c r="AM159" i="2"/>
  <c r="AL159" i="2"/>
  <c r="AK159" i="2"/>
  <c r="AE159" i="2"/>
  <c r="R159" i="2"/>
  <c r="AJ159" i="2" s="1"/>
  <c r="Q159" i="2"/>
  <c r="M159" i="2"/>
  <c r="AN158" i="2"/>
  <c r="AM158" i="2"/>
  <c r="AL158" i="2"/>
  <c r="AK158" i="2"/>
  <c r="AE158" i="2"/>
  <c r="R158" i="2"/>
  <c r="AJ158" i="2" s="1"/>
  <c r="Q158" i="2"/>
  <c r="M158" i="2"/>
  <c r="AN157" i="2"/>
  <c r="AM157" i="2"/>
  <c r="AL157" i="2"/>
  <c r="AK157" i="2"/>
  <c r="AE157" i="2"/>
  <c r="R157" i="2"/>
  <c r="AJ157" i="2" s="1"/>
  <c r="Q157" i="2"/>
  <c r="M157" i="2"/>
  <c r="AN156" i="2"/>
  <c r="AM156" i="2"/>
  <c r="AL156" i="2"/>
  <c r="AK156" i="2"/>
  <c r="AJ156" i="2"/>
  <c r="AE156" i="2"/>
  <c r="R156" i="2"/>
  <c r="Q156" i="2"/>
  <c r="M156" i="2"/>
  <c r="AN155" i="2"/>
  <c r="AM155" i="2"/>
  <c r="AL155" i="2"/>
  <c r="AK155" i="2"/>
  <c r="AJ155" i="2"/>
  <c r="AE155" i="2"/>
  <c r="R155" i="2"/>
  <c r="Q155" i="2"/>
  <c r="M155" i="2"/>
  <c r="AN154" i="2"/>
  <c r="AM154" i="2"/>
  <c r="AL154" i="2"/>
  <c r="AK154" i="2"/>
  <c r="AE154" i="2"/>
  <c r="R154" i="2"/>
  <c r="AJ154" i="2" s="1"/>
  <c r="Q154" i="2"/>
  <c r="M154" i="2"/>
  <c r="AN153" i="2"/>
  <c r="AM153" i="2"/>
  <c r="AL153" i="2"/>
  <c r="AK153" i="2"/>
  <c r="AJ153" i="2"/>
  <c r="AE153" i="2"/>
  <c r="R153" i="2"/>
  <c r="Q153" i="2"/>
  <c r="M153" i="2"/>
  <c r="AN152" i="2"/>
  <c r="AM152" i="2"/>
  <c r="AL152" i="2"/>
  <c r="AK152" i="2"/>
  <c r="AJ152" i="2"/>
  <c r="AE152" i="2"/>
  <c r="R152" i="2"/>
  <c r="Q152" i="2"/>
  <c r="M152" i="2"/>
  <c r="AN151" i="2"/>
  <c r="AM151" i="2"/>
  <c r="AL151" i="2"/>
  <c r="AK151" i="2"/>
  <c r="AE151" i="2"/>
  <c r="R151" i="2"/>
  <c r="AJ151" i="2" s="1"/>
  <c r="Q151" i="2"/>
  <c r="M151" i="2"/>
  <c r="AN150" i="2"/>
  <c r="AM150" i="2"/>
  <c r="AL150" i="2"/>
  <c r="AK150" i="2"/>
  <c r="AE150" i="2"/>
  <c r="R150" i="2"/>
  <c r="AJ150" i="2" s="1"/>
  <c r="Q150" i="2"/>
  <c r="M150" i="2"/>
  <c r="AN149" i="2"/>
  <c r="AM149" i="2"/>
  <c r="AL149" i="2"/>
  <c r="AK149" i="2"/>
  <c r="AJ149" i="2"/>
  <c r="AE149" i="2"/>
  <c r="R149" i="2"/>
  <c r="Q149" i="2"/>
  <c r="M149" i="2"/>
  <c r="AN148" i="2"/>
  <c r="AM148" i="2"/>
  <c r="AL148" i="2"/>
  <c r="AK148" i="2"/>
  <c r="AE148" i="2"/>
  <c r="R148" i="2"/>
  <c r="AJ148" i="2" s="1"/>
  <c r="Q148" i="2"/>
  <c r="M148" i="2"/>
  <c r="AN147" i="2"/>
  <c r="AM147" i="2"/>
  <c r="AL147" i="2"/>
  <c r="AK147" i="2"/>
  <c r="AE147" i="2"/>
  <c r="R147" i="2"/>
  <c r="AJ147" i="2" s="1"/>
  <c r="Q147" i="2"/>
  <c r="M147" i="2"/>
  <c r="AN146" i="2"/>
  <c r="AM146" i="2"/>
  <c r="AL146" i="2"/>
  <c r="AK146" i="2"/>
  <c r="AE146" i="2"/>
  <c r="R146" i="2"/>
  <c r="AJ146" i="2" s="1"/>
  <c r="Q146" i="2"/>
  <c r="M146" i="2"/>
  <c r="AN145" i="2"/>
  <c r="AM145" i="2"/>
  <c r="AL145" i="2"/>
  <c r="AK145" i="2"/>
  <c r="AJ145" i="2"/>
  <c r="AE145" i="2"/>
  <c r="R145" i="2"/>
  <c r="Q145" i="2"/>
  <c r="M145" i="2"/>
  <c r="AN144" i="2"/>
  <c r="AM144" i="2"/>
  <c r="AL144" i="2"/>
  <c r="AK144" i="2"/>
  <c r="AJ144" i="2"/>
  <c r="AE144" i="2"/>
  <c r="R144" i="2"/>
  <c r="Q144" i="2"/>
  <c r="M144" i="2"/>
  <c r="AN143" i="2"/>
  <c r="AM143" i="2"/>
  <c r="AL143" i="2"/>
  <c r="AK143" i="2"/>
  <c r="AE143" i="2"/>
  <c r="R143" i="2"/>
  <c r="AJ143" i="2" s="1"/>
  <c r="Q143" i="2"/>
  <c r="M143" i="2"/>
  <c r="AN142" i="2"/>
  <c r="AM142" i="2"/>
  <c r="AL142" i="2"/>
  <c r="AK142" i="2"/>
  <c r="AE142" i="2"/>
  <c r="R142" i="2"/>
  <c r="AJ142" i="2" s="1"/>
  <c r="Q142" i="2"/>
  <c r="M142" i="2"/>
  <c r="AN141" i="2"/>
  <c r="AM141" i="2"/>
  <c r="AL141" i="2"/>
  <c r="AK141" i="2"/>
  <c r="AE141" i="2"/>
  <c r="R141" i="2"/>
  <c r="AJ141" i="2" s="1"/>
  <c r="Q141" i="2"/>
  <c r="M141" i="2"/>
  <c r="AN140" i="2"/>
  <c r="AM140" i="2"/>
  <c r="AL140" i="2"/>
  <c r="AK140" i="2"/>
  <c r="AJ140" i="2"/>
  <c r="AE140" i="2"/>
  <c r="R140" i="2"/>
  <c r="Q140" i="2"/>
  <c r="M140" i="2"/>
  <c r="AN139" i="2"/>
  <c r="AM139" i="2"/>
  <c r="AL139" i="2"/>
  <c r="AK139" i="2"/>
  <c r="AJ139" i="2"/>
  <c r="AE139" i="2"/>
  <c r="R139" i="2"/>
  <c r="Q139" i="2"/>
  <c r="M139" i="2"/>
  <c r="AN138" i="2"/>
  <c r="AM138" i="2"/>
  <c r="AL138" i="2"/>
  <c r="AK138" i="2"/>
  <c r="AE138" i="2"/>
  <c r="R138" i="2"/>
  <c r="AJ138" i="2" s="1"/>
  <c r="Q138" i="2"/>
  <c r="AN137" i="2"/>
  <c r="AM137" i="2"/>
  <c r="AL137" i="2"/>
  <c r="AK137" i="2"/>
  <c r="AE137" i="2"/>
  <c r="R137" i="2"/>
  <c r="AJ137" i="2" s="1"/>
  <c r="Q137" i="2"/>
  <c r="AN136" i="2"/>
  <c r="AM136" i="2"/>
  <c r="AL136" i="2"/>
  <c r="AK136" i="2"/>
  <c r="AE136" i="2"/>
  <c r="R136" i="2"/>
  <c r="AJ136" i="2" s="1"/>
  <c r="Q136" i="2"/>
  <c r="AN135" i="2"/>
  <c r="AM135" i="2"/>
  <c r="AL135" i="2"/>
  <c r="AK135" i="2"/>
  <c r="AE135" i="2"/>
  <c r="R135" i="2"/>
  <c r="AJ135" i="2" s="1"/>
  <c r="Q135" i="2"/>
  <c r="AN134" i="2"/>
  <c r="AM134" i="2"/>
  <c r="AL134" i="2"/>
  <c r="AK134" i="2"/>
  <c r="AE134" i="2"/>
  <c r="R134" i="2"/>
  <c r="AJ134" i="2" s="1"/>
  <c r="Q134" i="2"/>
  <c r="AN133" i="2"/>
  <c r="AM133" i="2"/>
  <c r="AL133" i="2"/>
  <c r="AK133" i="2"/>
  <c r="AE133" i="2"/>
  <c r="R133" i="2"/>
  <c r="AJ133" i="2" s="1"/>
  <c r="Q133" i="2"/>
  <c r="AN132" i="2"/>
  <c r="AM132" i="2"/>
  <c r="AL132" i="2"/>
  <c r="AK132" i="2"/>
  <c r="AE132" i="2"/>
  <c r="R132" i="2"/>
  <c r="AJ132" i="2" s="1"/>
  <c r="Q132" i="2"/>
  <c r="AN131" i="2"/>
  <c r="AM131" i="2"/>
  <c r="AL131" i="2"/>
  <c r="AK131" i="2"/>
  <c r="AE131" i="2"/>
  <c r="R131" i="2"/>
  <c r="AJ131" i="2" s="1"/>
  <c r="Q131" i="2"/>
  <c r="AN130" i="2"/>
  <c r="AM130" i="2"/>
  <c r="AL130" i="2"/>
  <c r="AK130" i="2"/>
  <c r="AE130" i="2"/>
  <c r="R130" i="2"/>
  <c r="AJ130" i="2" s="1"/>
  <c r="Q130" i="2"/>
  <c r="AN129" i="2"/>
  <c r="AM129" i="2"/>
  <c r="AL129" i="2"/>
  <c r="AK129" i="2"/>
  <c r="AE129" i="2"/>
  <c r="R129" i="2"/>
  <c r="AJ129" i="2" s="1"/>
  <c r="Q129" i="2"/>
  <c r="M129" i="2"/>
  <c r="AN128" i="2"/>
  <c r="AM128" i="2"/>
  <c r="AL128" i="2"/>
  <c r="AK128" i="2"/>
  <c r="AJ128" i="2"/>
  <c r="AE128" i="2"/>
  <c r="R128" i="2"/>
  <c r="Q128" i="2"/>
  <c r="M128" i="2"/>
  <c r="AN127" i="2"/>
  <c r="AM127" i="2"/>
  <c r="AL127" i="2"/>
  <c r="AK127" i="2"/>
  <c r="AJ127" i="2"/>
  <c r="AE127" i="2"/>
  <c r="R127" i="2"/>
  <c r="Q127" i="2"/>
  <c r="M127" i="2"/>
  <c r="AN126" i="2"/>
  <c r="AM126" i="2"/>
  <c r="AL126" i="2"/>
  <c r="AK126" i="2"/>
  <c r="AE126" i="2"/>
  <c r="R126" i="2"/>
  <c r="AJ126" i="2" s="1"/>
  <c r="Q126" i="2"/>
  <c r="M126" i="2"/>
  <c r="AN125" i="2"/>
  <c r="AM125" i="2"/>
  <c r="AL125" i="2"/>
  <c r="AK125" i="2"/>
  <c r="AE125" i="2"/>
  <c r="R125" i="2"/>
  <c r="AJ125" i="2" s="1"/>
  <c r="Q125" i="2"/>
  <c r="M125" i="2"/>
  <c r="AN124" i="2"/>
  <c r="AM124" i="2"/>
  <c r="AL124" i="2"/>
  <c r="AK124" i="2"/>
  <c r="AE124" i="2"/>
  <c r="R124" i="2"/>
  <c r="AJ124" i="2" s="1"/>
  <c r="Q124" i="2"/>
  <c r="M124" i="2"/>
  <c r="AN123" i="2"/>
  <c r="AM123" i="2"/>
  <c r="AL123" i="2"/>
  <c r="AK123" i="2"/>
  <c r="AJ123" i="2"/>
  <c r="AE123" i="2"/>
  <c r="R123" i="2"/>
  <c r="Q123" i="2"/>
  <c r="M123" i="2"/>
  <c r="AN122" i="2"/>
  <c r="AM122" i="2"/>
  <c r="AL122" i="2"/>
  <c r="AK122" i="2"/>
  <c r="AJ122" i="2"/>
  <c r="AE122" i="2"/>
  <c r="R122" i="2"/>
  <c r="Q122" i="2"/>
  <c r="M122" i="2"/>
  <c r="AN121" i="2"/>
  <c r="AM121" i="2"/>
  <c r="AL121" i="2"/>
  <c r="AK121" i="2"/>
  <c r="AE121" i="2"/>
  <c r="R121" i="2"/>
  <c r="AJ121" i="2" s="1"/>
  <c r="Q121" i="2"/>
  <c r="M121" i="2"/>
  <c r="AN120" i="2"/>
  <c r="AM120" i="2"/>
  <c r="AL120" i="2"/>
  <c r="AK120" i="2"/>
  <c r="AJ120" i="2"/>
  <c r="AE120" i="2"/>
  <c r="R120" i="2"/>
  <c r="Q120" i="2"/>
  <c r="AN119" i="2"/>
  <c r="AM119" i="2"/>
  <c r="AL119" i="2"/>
  <c r="AK119" i="2"/>
  <c r="AJ119" i="2"/>
  <c r="AE119" i="2"/>
  <c r="R119" i="2"/>
  <c r="Q119" i="2"/>
  <c r="AN118" i="2"/>
  <c r="AM118" i="2"/>
  <c r="AL118" i="2"/>
  <c r="AK118" i="2"/>
  <c r="AJ118" i="2"/>
  <c r="AE118" i="2"/>
  <c r="R118" i="2"/>
  <c r="Q118" i="2"/>
  <c r="AN117" i="2"/>
  <c r="AM117" i="2"/>
  <c r="AL117" i="2"/>
  <c r="AK117" i="2"/>
  <c r="AJ117" i="2"/>
  <c r="AE117" i="2"/>
  <c r="R117" i="2"/>
  <c r="Q117" i="2"/>
  <c r="AN116" i="2"/>
  <c r="AM116" i="2"/>
  <c r="AL116" i="2"/>
  <c r="AK116" i="2"/>
  <c r="AJ116" i="2"/>
  <c r="AE116" i="2"/>
  <c r="R116" i="2"/>
  <c r="Q116" i="2"/>
  <c r="AN115" i="2"/>
  <c r="AM115" i="2"/>
  <c r="AL115" i="2"/>
  <c r="AK115" i="2"/>
  <c r="AJ115" i="2"/>
  <c r="AE115" i="2"/>
  <c r="R115" i="2"/>
  <c r="Q115" i="2"/>
  <c r="AN114" i="2"/>
  <c r="AM114" i="2"/>
  <c r="AL114" i="2"/>
  <c r="AK114" i="2"/>
  <c r="AJ114" i="2"/>
  <c r="AE114" i="2"/>
  <c r="R114" i="2"/>
  <c r="Q114" i="2"/>
  <c r="AN113" i="2"/>
  <c r="AM113" i="2"/>
  <c r="AL113" i="2"/>
  <c r="AK113" i="2"/>
  <c r="AJ113" i="2"/>
  <c r="AE113" i="2"/>
  <c r="R113" i="2"/>
  <c r="Q113" i="2"/>
  <c r="AN112" i="2"/>
  <c r="AM112" i="2"/>
  <c r="AL112" i="2"/>
  <c r="AK112" i="2"/>
  <c r="AJ112" i="2"/>
  <c r="AE112" i="2"/>
  <c r="R112" i="2"/>
  <c r="Q112" i="2"/>
  <c r="AN111" i="2"/>
  <c r="AM111" i="2"/>
  <c r="AL111" i="2"/>
  <c r="AK111" i="2"/>
  <c r="AJ111" i="2"/>
  <c r="AE111" i="2"/>
  <c r="R111" i="2"/>
  <c r="Q111" i="2"/>
  <c r="AN110" i="2"/>
  <c r="AM110" i="2"/>
  <c r="AL110" i="2"/>
  <c r="AK110" i="2"/>
  <c r="AJ110" i="2"/>
  <c r="AE110" i="2"/>
  <c r="R110" i="2"/>
  <c r="Q110" i="2"/>
  <c r="AN109" i="2"/>
  <c r="AM109" i="2"/>
  <c r="AL109" i="2"/>
  <c r="AK109" i="2"/>
  <c r="AJ109" i="2"/>
  <c r="AE109" i="2"/>
  <c r="R109" i="2"/>
  <c r="Q109" i="2"/>
  <c r="AN108" i="2"/>
  <c r="AM108" i="2"/>
  <c r="AL108" i="2"/>
  <c r="AK108" i="2"/>
  <c r="AJ108" i="2"/>
  <c r="AE108" i="2"/>
  <c r="R108" i="2"/>
  <c r="Q108" i="2"/>
  <c r="AN107" i="2"/>
  <c r="AM107" i="2"/>
  <c r="AL107" i="2"/>
  <c r="AK107" i="2"/>
  <c r="AJ107" i="2"/>
  <c r="AE107" i="2"/>
  <c r="R107" i="2"/>
  <c r="Q107" i="2"/>
  <c r="AN106" i="2"/>
  <c r="AM106" i="2"/>
  <c r="AL106" i="2"/>
  <c r="AK106" i="2"/>
  <c r="AJ106" i="2"/>
  <c r="AE106" i="2"/>
  <c r="R106" i="2"/>
  <c r="Q106" i="2"/>
  <c r="AN105" i="2"/>
  <c r="AM105" i="2"/>
  <c r="AL105" i="2"/>
  <c r="AK105" i="2"/>
  <c r="AJ105" i="2"/>
  <c r="AE105" i="2"/>
  <c r="R105" i="2"/>
  <c r="Q105" i="2"/>
  <c r="AN104" i="2"/>
  <c r="AM104" i="2"/>
  <c r="AL104" i="2"/>
  <c r="AK104" i="2"/>
  <c r="AJ104" i="2"/>
  <c r="AE104" i="2"/>
  <c r="R104" i="2"/>
  <c r="Q104" i="2"/>
  <c r="AN103" i="2"/>
  <c r="AM103" i="2"/>
  <c r="AL103" i="2"/>
  <c r="AK103" i="2"/>
  <c r="AJ103" i="2"/>
  <c r="AE103" i="2"/>
  <c r="R103" i="2"/>
  <c r="Q103" i="2"/>
  <c r="AN102" i="2"/>
  <c r="AM102" i="2"/>
  <c r="AL102" i="2"/>
  <c r="AK102" i="2"/>
  <c r="AJ102" i="2"/>
  <c r="AE102" i="2"/>
  <c r="R102" i="2"/>
  <c r="Q102" i="2"/>
  <c r="AN101" i="2"/>
  <c r="AM101" i="2"/>
  <c r="AL101" i="2"/>
  <c r="AK101" i="2"/>
  <c r="AJ101" i="2"/>
  <c r="AE101" i="2"/>
  <c r="R101" i="2"/>
  <c r="Q101" i="2"/>
  <c r="AN100" i="2"/>
  <c r="AM100" i="2"/>
  <c r="AL100" i="2"/>
  <c r="AK100" i="2"/>
  <c r="AJ100" i="2"/>
  <c r="AE100" i="2"/>
  <c r="R100" i="2"/>
  <c r="Q100" i="2"/>
  <c r="AN99" i="2"/>
  <c r="AM99" i="2"/>
  <c r="AL99" i="2"/>
  <c r="AK99" i="2"/>
  <c r="AJ99" i="2"/>
  <c r="AE99" i="2"/>
  <c r="R99" i="2"/>
  <c r="Q99" i="2"/>
  <c r="AN98" i="2"/>
  <c r="AM98" i="2"/>
  <c r="AL98" i="2"/>
  <c r="AK98" i="2"/>
  <c r="AJ98" i="2"/>
  <c r="AE98" i="2"/>
  <c r="R98" i="2"/>
  <c r="Q98" i="2"/>
  <c r="AN97" i="2"/>
  <c r="AM97" i="2"/>
  <c r="AL97" i="2"/>
  <c r="AK97" i="2"/>
  <c r="AJ97" i="2"/>
  <c r="AE97" i="2"/>
  <c r="R97" i="2"/>
  <c r="Q97" i="2"/>
  <c r="AN96" i="2"/>
  <c r="AM96" i="2"/>
  <c r="AL96" i="2"/>
  <c r="AK96" i="2"/>
  <c r="AJ96" i="2"/>
  <c r="AE96" i="2"/>
  <c r="R96" i="2"/>
  <c r="Q96" i="2"/>
  <c r="AN95" i="2"/>
  <c r="AM95" i="2"/>
  <c r="AL95" i="2"/>
  <c r="AK95" i="2"/>
  <c r="AJ95" i="2"/>
  <c r="AE95" i="2"/>
  <c r="R95" i="2"/>
  <c r="Q95" i="2"/>
  <c r="AN94" i="2"/>
  <c r="AM94" i="2"/>
  <c r="AL94" i="2"/>
  <c r="AK94" i="2"/>
  <c r="AJ94" i="2"/>
  <c r="AE94" i="2"/>
  <c r="R94" i="2"/>
  <c r="Q94" i="2"/>
  <c r="AN93" i="2"/>
  <c r="AM93" i="2"/>
  <c r="AL93" i="2"/>
  <c r="AK93" i="2"/>
  <c r="AJ93" i="2"/>
  <c r="AE93" i="2"/>
  <c r="R93" i="2"/>
  <c r="Q93" i="2"/>
  <c r="AN92" i="2"/>
  <c r="AM92" i="2"/>
  <c r="AL92" i="2"/>
  <c r="AK92" i="2"/>
  <c r="AJ92" i="2"/>
  <c r="AE92" i="2"/>
  <c r="R92" i="2"/>
  <c r="Q92" i="2"/>
  <c r="AN91" i="2"/>
  <c r="AM91" i="2"/>
  <c r="AL91" i="2"/>
  <c r="AK91" i="2"/>
  <c r="AJ91" i="2"/>
  <c r="AE91" i="2"/>
  <c r="R91" i="2"/>
  <c r="Q91" i="2"/>
  <c r="AN90" i="2"/>
  <c r="AM90" i="2"/>
  <c r="AL90" i="2"/>
  <c r="AK90" i="2"/>
  <c r="AJ90" i="2"/>
  <c r="AE90" i="2"/>
  <c r="R90" i="2"/>
  <c r="Q90" i="2"/>
  <c r="AN89" i="2"/>
  <c r="AM89" i="2"/>
  <c r="AL89" i="2"/>
  <c r="AK89" i="2"/>
  <c r="AJ89" i="2"/>
  <c r="AE89" i="2"/>
  <c r="R89" i="2"/>
  <c r="Q89" i="2"/>
  <c r="AN88" i="2"/>
  <c r="AM88" i="2"/>
  <c r="AL88" i="2"/>
  <c r="AK88" i="2"/>
  <c r="AJ88" i="2"/>
  <c r="AE88" i="2"/>
  <c r="R88" i="2"/>
  <c r="Q88" i="2"/>
  <c r="AN87" i="2"/>
  <c r="AM87" i="2"/>
  <c r="AL87" i="2"/>
  <c r="AK87" i="2"/>
  <c r="AJ87" i="2"/>
  <c r="AE87" i="2"/>
  <c r="R87" i="2"/>
  <c r="Q87" i="2"/>
  <c r="AN86" i="2"/>
  <c r="AM86" i="2"/>
  <c r="AL86" i="2"/>
  <c r="AK86" i="2"/>
  <c r="AJ86" i="2"/>
  <c r="AE86" i="2"/>
  <c r="R86" i="2"/>
  <c r="Q86" i="2"/>
  <c r="AN85" i="2"/>
  <c r="AM85" i="2"/>
  <c r="AL85" i="2"/>
  <c r="AK85" i="2"/>
  <c r="AJ85" i="2"/>
  <c r="AE85" i="2"/>
  <c r="R85" i="2"/>
  <c r="Q85" i="2"/>
  <c r="AN84" i="2"/>
  <c r="AM84" i="2"/>
  <c r="AL84" i="2"/>
  <c r="AK84" i="2"/>
  <c r="AJ84" i="2"/>
  <c r="AE84" i="2"/>
  <c r="R84" i="2"/>
  <c r="Q84" i="2"/>
  <c r="AN83" i="2"/>
  <c r="AM83" i="2"/>
  <c r="AL83" i="2"/>
  <c r="AK83" i="2"/>
  <c r="AJ83" i="2"/>
  <c r="AE83" i="2"/>
  <c r="R83" i="2"/>
  <c r="Q83" i="2"/>
  <c r="AN82" i="2"/>
  <c r="AM82" i="2"/>
  <c r="AL82" i="2"/>
  <c r="AK82" i="2"/>
  <c r="AJ82" i="2"/>
  <c r="AE82" i="2"/>
  <c r="R82" i="2"/>
  <c r="Q82" i="2"/>
  <c r="AN81" i="2"/>
  <c r="AM81" i="2"/>
  <c r="AL81" i="2"/>
  <c r="AK81" i="2"/>
  <c r="AJ81" i="2"/>
  <c r="AE81" i="2"/>
  <c r="R81" i="2"/>
  <c r="Q81" i="2"/>
  <c r="AN80" i="2"/>
  <c r="AM80" i="2"/>
  <c r="AL80" i="2"/>
  <c r="AK80" i="2"/>
  <c r="AJ80" i="2"/>
  <c r="AE80" i="2"/>
  <c r="R80" i="2"/>
  <c r="Q80" i="2"/>
  <c r="AN79" i="2"/>
  <c r="AM79" i="2"/>
  <c r="AL79" i="2"/>
  <c r="AK79" i="2"/>
  <c r="AJ79" i="2"/>
  <c r="AE79" i="2"/>
  <c r="R79" i="2"/>
  <c r="Q79" i="2"/>
  <c r="AN78" i="2"/>
  <c r="AM78" i="2"/>
  <c r="AL78" i="2"/>
  <c r="AK78" i="2"/>
  <c r="AJ78" i="2"/>
  <c r="AE78" i="2"/>
  <c r="R78" i="2"/>
  <c r="Q78" i="2"/>
  <c r="AN77" i="2"/>
  <c r="AM77" i="2"/>
  <c r="AL77" i="2"/>
  <c r="AK77" i="2"/>
  <c r="AJ77" i="2"/>
  <c r="AE77" i="2"/>
  <c r="R77" i="2"/>
  <c r="Q77" i="2"/>
  <c r="AN76" i="2"/>
  <c r="AM76" i="2"/>
  <c r="AL76" i="2"/>
  <c r="AK76" i="2"/>
  <c r="AJ76" i="2"/>
  <c r="AE76" i="2"/>
  <c r="R76" i="2"/>
  <c r="Q76" i="2"/>
  <c r="AN75" i="2"/>
  <c r="AM75" i="2"/>
  <c r="AL75" i="2"/>
  <c r="AK75" i="2"/>
  <c r="AJ75" i="2"/>
  <c r="AE75" i="2"/>
  <c r="R75" i="2"/>
  <c r="Q75" i="2"/>
  <c r="AN74" i="2"/>
  <c r="AM74" i="2"/>
  <c r="AL74" i="2"/>
  <c r="AK74" i="2"/>
  <c r="AJ74" i="2"/>
  <c r="AE74" i="2"/>
  <c r="R74" i="2"/>
  <c r="Q74" i="2"/>
  <c r="AN73" i="2"/>
  <c r="AM73" i="2"/>
  <c r="AL73" i="2"/>
  <c r="AK73" i="2"/>
  <c r="AJ73" i="2"/>
  <c r="AE73" i="2"/>
  <c r="R73" i="2"/>
  <c r="Q73" i="2"/>
  <c r="AN72" i="2"/>
  <c r="AM72" i="2"/>
  <c r="AL72" i="2"/>
  <c r="AK72" i="2"/>
  <c r="AJ72" i="2"/>
  <c r="AE72" i="2"/>
  <c r="R72" i="2"/>
  <c r="Q72" i="2"/>
  <c r="AN71" i="2"/>
  <c r="AM71" i="2"/>
  <c r="AL71" i="2"/>
  <c r="AK71" i="2"/>
  <c r="AJ71" i="2"/>
  <c r="AE71" i="2"/>
  <c r="R71" i="2"/>
  <c r="Q71" i="2"/>
  <c r="AN70" i="2"/>
  <c r="AM70" i="2"/>
  <c r="AL70" i="2"/>
  <c r="AK70" i="2"/>
  <c r="AJ70" i="2"/>
  <c r="AE70" i="2"/>
  <c r="R70" i="2"/>
  <c r="Q70" i="2"/>
  <c r="AN69" i="2"/>
  <c r="AM69" i="2"/>
  <c r="AL69" i="2"/>
  <c r="AK69" i="2"/>
  <c r="AJ69" i="2"/>
  <c r="AE69" i="2"/>
  <c r="R69" i="2"/>
  <c r="Q69" i="2"/>
  <c r="M69" i="2"/>
  <c r="AN68" i="2"/>
  <c r="AM68" i="2"/>
  <c r="AL68" i="2"/>
  <c r="AK68" i="2"/>
  <c r="AJ68" i="2"/>
  <c r="AE68" i="2"/>
  <c r="R68" i="2"/>
  <c r="Q68" i="2"/>
  <c r="M68" i="2"/>
  <c r="AN67" i="2"/>
  <c r="AM67" i="2"/>
  <c r="AL67" i="2"/>
  <c r="AK67" i="2"/>
  <c r="AE67" i="2"/>
  <c r="R67" i="2"/>
  <c r="AJ67" i="2" s="1"/>
  <c r="Q67" i="2"/>
  <c r="M67" i="2"/>
  <c r="AN66" i="2"/>
  <c r="AM66" i="2"/>
  <c r="AL66" i="2"/>
  <c r="AK66" i="2"/>
  <c r="AE66" i="2"/>
  <c r="R66" i="2"/>
  <c r="AJ66" i="2" s="1"/>
  <c r="Q66" i="2"/>
  <c r="M66" i="2"/>
  <c r="AN65" i="2"/>
  <c r="AM65" i="2"/>
  <c r="AL65" i="2"/>
  <c r="AK65" i="2"/>
  <c r="AE65" i="2"/>
  <c r="R65" i="2"/>
  <c r="AJ65" i="2" s="1"/>
  <c r="Q65" i="2"/>
  <c r="M65" i="2"/>
  <c r="AN64" i="2"/>
  <c r="AM64" i="2"/>
  <c r="AL64" i="2"/>
  <c r="AK64" i="2"/>
  <c r="AJ64" i="2"/>
  <c r="AE64" i="2"/>
  <c r="R64" i="2"/>
  <c r="Q64" i="2"/>
  <c r="M64" i="2"/>
  <c r="AN63" i="2"/>
  <c r="AM63" i="2"/>
  <c r="AL63" i="2"/>
  <c r="AK63" i="2"/>
  <c r="AJ63" i="2"/>
  <c r="AE63" i="2"/>
  <c r="R63" i="2"/>
  <c r="Q63" i="2"/>
  <c r="M63" i="2"/>
  <c r="AN62" i="2"/>
  <c r="AM62" i="2"/>
  <c r="AL62" i="2"/>
  <c r="AK62" i="2"/>
  <c r="AE62" i="2"/>
  <c r="R62" i="2"/>
  <c r="AJ62" i="2" s="1"/>
  <c r="Q62" i="2"/>
  <c r="M62" i="2"/>
  <c r="AN61" i="2"/>
  <c r="AM61" i="2"/>
  <c r="AL61" i="2"/>
  <c r="AK61" i="2"/>
  <c r="AJ61" i="2"/>
  <c r="AE61" i="2"/>
  <c r="R61" i="2"/>
  <c r="Q61" i="2"/>
  <c r="M61" i="2"/>
  <c r="AN60" i="2"/>
  <c r="AM60" i="2"/>
  <c r="AL60" i="2"/>
  <c r="AK60" i="2"/>
  <c r="AJ60" i="2"/>
  <c r="AE60" i="2"/>
  <c r="R60" i="2"/>
  <c r="Q60" i="2"/>
  <c r="M60" i="2"/>
  <c r="AN59" i="2"/>
  <c r="AM59" i="2"/>
  <c r="AL59" i="2"/>
  <c r="AK59" i="2"/>
  <c r="AE59" i="2"/>
  <c r="R59" i="2"/>
  <c r="AJ59" i="2" s="1"/>
  <c r="Q59" i="2"/>
  <c r="M59" i="2"/>
  <c r="AN58" i="2"/>
  <c r="AM58" i="2"/>
  <c r="AL58" i="2"/>
  <c r="AK58" i="2"/>
  <c r="AE58" i="2"/>
  <c r="R58" i="2"/>
  <c r="AJ58" i="2" s="1"/>
  <c r="Q58" i="2"/>
  <c r="M58" i="2"/>
  <c r="AN57" i="2"/>
  <c r="AM57" i="2"/>
  <c r="AL57" i="2"/>
  <c r="AK57" i="2"/>
  <c r="AJ57" i="2"/>
  <c r="AE57" i="2"/>
  <c r="R57" i="2"/>
  <c r="Q57" i="2"/>
  <c r="M57" i="2"/>
  <c r="AN56" i="2"/>
  <c r="AM56" i="2"/>
  <c r="AL56" i="2"/>
  <c r="AK56" i="2"/>
  <c r="AE56" i="2"/>
  <c r="R56" i="2"/>
  <c r="AJ56" i="2" s="1"/>
  <c r="Q56" i="2"/>
  <c r="M56" i="2"/>
  <c r="AN55" i="2"/>
  <c r="AM55" i="2"/>
  <c r="AL55" i="2"/>
  <c r="AK55" i="2"/>
  <c r="AE55" i="2"/>
  <c r="R55" i="2"/>
  <c r="AJ55" i="2" s="1"/>
  <c r="Q55" i="2"/>
  <c r="M55" i="2"/>
  <c r="AN54" i="2"/>
  <c r="AM54" i="2"/>
  <c r="AL54" i="2"/>
  <c r="AK54" i="2"/>
  <c r="AE54" i="2"/>
  <c r="R54" i="2"/>
  <c r="AJ54" i="2" s="1"/>
  <c r="Q54" i="2"/>
  <c r="M54" i="2"/>
  <c r="AN53" i="2"/>
  <c r="AM53" i="2"/>
  <c r="AL53" i="2"/>
  <c r="AK53" i="2"/>
  <c r="AJ53" i="2"/>
  <c r="AE53" i="2"/>
  <c r="R53" i="2"/>
  <c r="Q53" i="2"/>
  <c r="M53" i="2"/>
  <c r="AN52" i="2"/>
  <c r="AM52" i="2"/>
  <c r="AL52" i="2"/>
  <c r="AK52" i="2"/>
  <c r="AJ52" i="2"/>
  <c r="AE52" i="2"/>
  <c r="R52" i="2"/>
  <c r="Q52" i="2"/>
  <c r="M52" i="2"/>
  <c r="AN51" i="2"/>
  <c r="AM51" i="2"/>
  <c r="AL51" i="2"/>
  <c r="AK51" i="2"/>
  <c r="AE51" i="2"/>
  <c r="R51" i="2"/>
  <c r="AJ51" i="2" s="1"/>
  <c r="Q51" i="2"/>
  <c r="M51" i="2"/>
  <c r="AN50" i="2"/>
  <c r="AM50" i="2"/>
  <c r="AL50" i="2"/>
  <c r="AK50" i="2"/>
  <c r="AE50" i="2"/>
  <c r="R50" i="2"/>
  <c r="AJ50" i="2" s="1"/>
  <c r="Q50" i="2"/>
  <c r="M50" i="2"/>
  <c r="AN49" i="2"/>
  <c r="AM49" i="2"/>
  <c r="AL49" i="2"/>
  <c r="AK49" i="2"/>
  <c r="AE49" i="2"/>
  <c r="R49" i="2"/>
  <c r="AJ49" i="2" s="1"/>
  <c r="Q49" i="2"/>
  <c r="M49" i="2"/>
  <c r="AN48" i="2"/>
  <c r="AM48" i="2"/>
  <c r="AL48" i="2"/>
  <c r="AK48" i="2"/>
  <c r="AJ48" i="2"/>
  <c r="AE48" i="2"/>
  <c r="R48" i="2"/>
  <c r="Q48" i="2"/>
  <c r="M48" i="2"/>
  <c r="AN47" i="2"/>
  <c r="AM47" i="2"/>
  <c r="AL47" i="2"/>
  <c r="AK47" i="2"/>
  <c r="AJ47" i="2"/>
  <c r="AE47" i="2"/>
  <c r="R47" i="2"/>
  <c r="Q47" i="2"/>
  <c r="M47" i="2"/>
  <c r="AN46" i="2"/>
  <c r="AM46" i="2"/>
  <c r="AL46" i="2"/>
  <c r="AK46" i="2"/>
  <c r="AE46" i="2"/>
  <c r="R46" i="2"/>
  <c r="AJ46" i="2" s="1"/>
  <c r="Q46" i="2"/>
  <c r="M46" i="2"/>
  <c r="AN45" i="2"/>
  <c r="AM45" i="2"/>
  <c r="AL45" i="2"/>
  <c r="AK45" i="2"/>
  <c r="AJ45" i="2"/>
  <c r="AE45" i="2"/>
  <c r="R45" i="2"/>
  <c r="Q45" i="2"/>
  <c r="M45" i="2"/>
  <c r="AN44" i="2"/>
  <c r="AM44" i="2"/>
  <c r="AL44" i="2"/>
  <c r="AK44" i="2"/>
  <c r="AJ44" i="2"/>
  <c r="AE44" i="2"/>
  <c r="R44" i="2"/>
  <c r="Q44" i="2"/>
  <c r="M44" i="2"/>
  <c r="AN43" i="2"/>
  <c r="AM43" i="2"/>
  <c r="AL43" i="2"/>
  <c r="AK43" i="2"/>
  <c r="AE43" i="2"/>
  <c r="R43" i="2"/>
  <c r="AJ43" i="2" s="1"/>
  <c r="Q43" i="2"/>
  <c r="M43" i="2"/>
  <c r="AN42" i="2"/>
  <c r="AM42" i="2"/>
  <c r="AL42" i="2"/>
  <c r="AK42" i="2"/>
  <c r="AE42" i="2"/>
  <c r="R42" i="2"/>
  <c r="AJ42" i="2" s="1"/>
  <c r="Q42" i="2"/>
  <c r="M42" i="2"/>
  <c r="AN41" i="2"/>
  <c r="AM41" i="2"/>
  <c r="AL41" i="2"/>
  <c r="AK41" i="2"/>
  <c r="AJ41" i="2"/>
  <c r="AE41" i="2"/>
  <c r="R41" i="2"/>
  <c r="Q41" i="2"/>
  <c r="M41" i="2"/>
  <c r="AN40" i="2"/>
  <c r="AM40" i="2"/>
  <c r="AL40" i="2"/>
  <c r="AK40" i="2"/>
  <c r="AE40" i="2"/>
  <c r="R40" i="2"/>
  <c r="AJ40" i="2" s="1"/>
  <c r="Q40" i="2"/>
  <c r="M40" i="2"/>
  <c r="AN39" i="2"/>
  <c r="AM39" i="2"/>
  <c r="AL39" i="2"/>
  <c r="AK39" i="2"/>
  <c r="AE39" i="2"/>
  <c r="R39" i="2"/>
  <c r="AJ39" i="2" s="1"/>
  <c r="Q39" i="2"/>
  <c r="M39" i="2"/>
  <c r="AN38" i="2"/>
  <c r="AM38" i="2"/>
  <c r="AL38" i="2"/>
  <c r="AK38" i="2"/>
  <c r="AE38" i="2"/>
  <c r="R38" i="2"/>
  <c r="AJ38" i="2" s="1"/>
  <c r="Q38" i="2"/>
  <c r="M38" i="2"/>
  <c r="AN37" i="2"/>
  <c r="AM37" i="2"/>
  <c r="AL37" i="2"/>
  <c r="AK37" i="2"/>
  <c r="AJ37" i="2"/>
  <c r="AE37" i="2"/>
  <c r="R37" i="2"/>
  <c r="Q37" i="2"/>
  <c r="M37" i="2"/>
  <c r="AN36" i="2"/>
  <c r="AM36" i="2"/>
  <c r="AL36" i="2"/>
  <c r="AK36" i="2"/>
  <c r="AJ36" i="2"/>
  <c r="AE36" i="2"/>
  <c r="R36" i="2"/>
  <c r="Q36" i="2"/>
  <c r="M36" i="2"/>
  <c r="AN35" i="2"/>
  <c r="AM35" i="2"/>
  <c r="AL35" i="2"/>
  <c r="AK35" i="2"/>
  <c r="AE35" i="2"/>
  <c r="R35" i="2"/>
  <c r="AJ35" i="2" s="1"/>
  <c r="Q35" i="2"/>
  <c r="M35" i="2"/>
  <c r="AN34" i="2"/>
  <c r="AM34" i="2"/>
  <c r="AL34" i="2"/>
  <c r="AK34" i="2"/>
  <c r="AE34" i="2"/>
  <c r="R34" i="2"/>
  <c r="AJ34" i="2" s="1"/>
  <c r="Q34" i="2"/>
  <c r="M34" i="2"/>
  <c r="AN33" i="2"/>
  <c r="AM33" i="2"/>
  <c r="AL33" i="2"/>
  <c r="AK33" i="2"/>
  <c r="AE33" i="2"/>
  <c r="R33" i="2"/>
  <c r="AJ33" i="2" s="1"/>
  <c r="Q33" i="2"/>
  <c r="M33" i="2"/>
  <c r="AN32" i="2"/>
  <c r="AM32" i="2"/>
  <c r="AL32" i="2"/>
  <c r="AK32" i="2"/>
  <c r="AJ32" i="2"/>
  <c r="AE32" i="2"/>
  <c r="R32" i="2"/>
  <c r="Q32" i="2"/>
  <c r="M32" i="2"/>
  <c r="AN31" i="2"/>
  <c r="AM31" i="2"/>
  <c r="AL31" i="2"/>
  <c r="AK31" i="2"/>
  <c r="AE31" i="2"/>
  <c r="R31" i="2"/>
  <c r="AJ31" i="2" s="1"/>
  <c r="Q31" i="2"/>
  <c r="M31" i="2"/>
  <c r="AN30" i="2"/>
  <c r="AM30" i="2"/>
  <c r="AL30" i="2"/>
  <c r="AK30" i="2"/>
  <c r="AE30" i="2"/>
  <c r="R30" i="2"/>
  <c r="AJ30" i="2" s="1"/>
  <c r="Q30" i="2"/>
  <c r="M30" i="2"/>
  <c r="AN29" i="2"/>
  <c r="AM29" i="2"/>
  <c r="AL29" i="2"/>
  <c r="AK29" i="2"/>
  <c r="AJ29" i="2"/>
  <c r="AE29" i="2"/>
  <c r="R29" i="2"/>
  <c r="Q29" i="2"/>
  <c r="M29" i="2"/>
  <c r="AN28" i="2"/>
  <c r="AM28" i="2"/>
  <c r="AL28" i="2"/>
  <c r="AK28" i="2"/>
  <c r="AJ28" i="2"/>
  <c r="AE28" i="2"/>
  <c r="R28" i="2"/>
  <c r="Q28" i="2"/>
  <c r="M28" i="2"/>
  <c r="AN27" i="2"/>
  <c r="AM27" i="2"/>
  <c r="AL27" i="2"/>
  <c r="AK27" i="2"/>
  <c r="AE27" i="2"/>
  <c r="R27" i="2"/>
  <c r="AJ27" i="2" s="1"/>
  <c r="Q27" i="2"/>
  <c r="M27" i="2"/>
  <c r="AN26" i="2"/>
  <c r="AM26" i="2"/>
  <c r="AL26" i="2"/>
  <c r="AK26" i="2"/>
  <c r="AE26" i="2"/>
  <c r="R26" i="2"/>
  <c r="AJ26" i="2" s="1"/>
  <c r="Q26" i="2"/>
  <c r="M26" i="2"/>
  <c r="AN25" i="2"/>
  <c r="AM25" i="2"/>
  <c r="AL25" i="2"/>
  <c r="AK25" i="2"/>
  <c r="AJ25" i="2"/>
  <c r="AE25" i="2"/>
  <c r="R25" i="2"/>
  <c r="Q25" i="2"/>
  <c r="M25" i="2"/>
  <c r="AN24" i="2"/>
  <c r="AM24" i="2"/>
  <c r="AL24" i="2"/>
  <c r="AK24" i="2"/>
  <c r="AE24" i="2"/>
  <c r="R24" i="2"/>
  <c r="AJ24" i="2" s="1"/>
  <c r="Q24" i="2"/>
  <c r="M24" i="2"/>
  <c r="AN23" i="2"/>
  <c r="AM23" i="2"/>
  <c r="AL23" i="2"/>
  <c r="AK23" i="2"/>
  <c r="AE23" i="2"/>
  <c r="R23" i="2"/>
  <c r="AJ23" i="2" s="1"/>
  <c r="Q23" i="2"/>
  <c r="M23" i="2"/>
  <c r="AN22" i="2"/>
  <c r="AM22" i="2"/>
  <c r="AL22" i="2"/>
  <c r="AK22" i="2"/>
  <c r="AE22" i="2"/>
  <c r="R22" i="2"/>
  <c r="AJ22" i="2" s="1"/>
  <c r="Q22" i="2"/>
  <c r="M22" i="2"/>
  <c r="AN21" i="2"/>
  <c r="AM21" i="2"/>
  <c r="AL21" i="2"/>
  <c r="AK21" i="2"/>
  <c r="AJ21" i="2"/>
  <c r="AE21" i="2"/>
  <c r="R21" i="2"/>
  <c r="Q21" i="2"/>
  <c r="M21" i="2"/>
  <c r="AN20" i="2"/>
  <c r="AM20" i="2"/>
  <c r="AL20" i="2"/>
  <c r="AK20" i="2"/>
  <c r="AJ20" i="2"/>
  <c r="AE20" i="2"/>
  <c r="R20" i="2"/>
  <c r="Q20" i="2"/>
  <c r="M20" i="2"/>
  <c r="AN19" i="2"/>
  <c r="AM19" i="2"/>
  <c r="AL19" i="2"/>
  <c r="AK19" i="2"/>
  <c r="AE19" i="2"/>
  <c r="R19" i="2"/>
  <c r="AJ19" i="2" s="1"/>
  <c r="Q19" i="2"/>
  <c r="M19" i="2"/>
  <c r="AN18" i="2"/>
  <c r="AM18" i="2"/>
  <c r="AL18" i="2"/>
  <c r="AK18" i="2"/>
  <c r="AE18" i="2"/>
  <c r="R18" i="2"/>
  <c r="AJ18" i="2" s="1"/>
  <c r="Q18" i="2"/>
  <c r="M18" i="2"/>
  <c r="AN17" i="2"/>
  <c r="AM17" i="2"/>
  <c r="AL17" i="2"/>
  <c r="AK17" i="2"/>
  <c r="AE17" i="2"/>
  <c r="R17" i="2"/>
  <c r="AJ17" i="2" s="1"/>
  <c r="Q17" i="2"/>
  <c r="M17" i="2"/>
  <c r="AN16" i="2"/>
  <c r="AM16" i="2"/>
  <c r="AL16" i="2"/>
  <c r="AK16" i="2"/>
  <c r="AJ16" i="2"/>
  <c r="AE16" i="2"/>
  <c r="R16" i="2"/>
  <c r="Q16" i="2"/>
  <c r="M16" i="2"/>
  <c r="AN15" i="2"/>
  <c r="AM15" i="2"/>
  <c r="AL15" i="2"/>
  <c r="AK15" i="2"/>
  <c r="AE15" i="2"/>
  <c r="R15" i="2"/>
  <c r="AJ15" i="2" s="1"/>
  <c r="Q15" i="2"/>
  <c r="M15" i="2"/>
  <c r="AN14" i="2"/>
  <c r="AM14" i="2"/>
  <c r="AL14" i="2"/>
  <c r="AK14" i="2"/>
  <c r="AE14" i="2"/>
  <c r="R14" i="2"/>
  <c r="AJ14" i="2" s="1"/>
  <c r="Q14" i="2"/>
  <c r="M14" i="2"/>
  <c r="AN13" i="2"/>
  <c r="AM13" i="2"/>
  <c r="AL13" i="2"/>
  <c r="AK13" i="2"/>
  <c r="AJ13" i="2"/>
  <c r="AE13" i="2"/>
  <c r="R13" i="2"/>
  <c r="Q13" i="2"/>
  <c r="M13" i="2"/>
  <c r="AN12" i="2"/>
  <c r="AM12" i="2"/>
  <c r="AL12" i="2"/>
  <c r="AK12" i="2"/>
  <c r="AJ12" i="2"/>
  <c r="AE12" i="2"/>
  <c r="R12" i="2"/>
  <c r="Q12" i="2"/>
  <c r="M12" i="2"/>
  <c r="AN11" i="2"/>
  <c r="AM11" i="2"/>
  <c r="AL11" i="2"/>
  <c r="AK11" i="2"/>
  <c r="AE11" i="2"/>
  <c r="R11" i="2"/>
  <c r="AJ11" i="2" s="1"/>
  <c r="Q11" i="2"/>
  <c r="M11" i="2"/>
  <c r="AN10" i="2"/>
  <c r="AM10" i="2"/>
  <c r="AL10" i="2"/>
  <c r="AK10" i="2"/>
  <c r="AE10" i="2"/>
  <c r="R10" i="2"/>
  <c r="AJ10" i="2" s="1"/>
  <c r="Q10" i="2"/>
  <c r="M10" i="2"/>
  <c r="AN9" i="2"/>
  <c r="AM9" i="2"/>
  <c r="AL9" i="2"/>
  <c r="AK9" i="2"/>
  <c r="AJ9" i="2"/>
  <c r="AE9" i="2"/>
  <c r="R9" i="2"/>
  <c r="AN8" i="2"/>
  <c r="AM8" i="2"/>
  <c r="AL8" i="2"/>
  <c r="AK8" i="2"/>
  <c r="AE8" i="2"/>
  <c r="R8" i="2"/>
  <c r="AJ8" i="2" s="1"/>
  <c r="AN7" i="2"/>
  <c r="AM7" i="2"/>
  <c r="AL7" i="2"/>
  <c r="AK7" i="2"/>
  <c r="AE7" i="2"/>
  <c r="R7" i="2"/>
  <c r="AJ7" i="2" s="1"/>
  <c r="AN6" i="2"/>
  <c r="AM6" i="2"/>
  <c r="AL6" i="2"/>
  <c r="AK6" i="2"/>
  <c r="AJ6" i="2"/>
  <c r="AE6" i="2"/>
  <c r="R6" i="2"/>
  <c r="AN5" i="2"/>
  <c r="AM5" i="2"/>
  <c r="AL5" i="2"/>
  <c r="AK5" i="2"/>
  <c r="AJ5" i="2"/>
  <c r="AE5" i="2"/>
  <c r="R5" i="2"/>
  <c r="AN4" i="2"/>
  <c r="AM4" i="2"/>
  <c r="AL4" i="2"/>
  <c r="AK4" i="2"/>
  <c r="AE4" i="2"/>
  <c r="R4" i="2"/>
  <c r="AJ4" i="2" s="1"/>
  <c r="AN3" i="2"/>
  <c r="AM3" i="2"/>
  <c r="AL3" i="2"/>
  <c r="AK3" i="2"/>
  <c r="AE3" i="2"/>
  <c r="R3" i="2"/>
  <c r="AJ3" i="2" s="1"/>
  <c r="AN2" i="2"/>
  <c r="AM2" i="2"/>
  <c r="AL2" i="2"/>
  <c r="AK2" i="2"/>
  <c r="AJ2" i="2"/>
  <c r="AE2" i="2"/>
  <c r="R2" i="2"/>
  <c r="F84" i="1"/>
  <c r="F83" i="1"/>
  <c r="F82" i="1"/>
  <c r="F81" i="1"/>
  <c r="F80" i="1"/>
  <c r="F79" i="1"/>
  <c r="F78" i="1"/>
  <c r="C77" i="1"/>
  <c r="F77" i="1" s="1"/>
  <c r="F76" i="1"/>
  <c r="F75" i="1"/>
  <c r="F74" i="1"/>
  <c r="F73" i="1"/>
  <c r="F72" i="1"/>
  <c r="F71" i="1"/>
  <c r="F70" i="1"/>
  <c r="F69" i="1"/>
  <c r="F68" i="1"/>
  <c r="F67" i="1"/>
  <c r="F66" i="1"/>
  <c r="F65" i="1"/>
  <c r="F64" i="1"/>
  <c r="F63" i="1"/>
  <c r="G56" i="3" l="1"/>
  <c r="G41" i="3"/>
  <c r="G57" i="3"/>
  <c r="G44" i="3"/>
  <c r="G60" i="3"/>
  <c r="G54" i="3"/>
  <c r="G40" i="3"/>
  <c r="G43" i="3"/>
  <c r="G49" i="3"/>
  <c r="G39" i="3"/>
  <c r="G50" i="3"/>
  <c r="G46" i="3"/>
  <c r="G52" i="3"/>
  <c r="G42" i="3"/>
  <c r="G58" i="3"/>
  <c r="G53" i="3"/>
  <c r="G55" i="3"/>
  <c r="G51" i="3"/>
  <c r="G47" i="3"/>
  <c r="G59" i="3"/>
  <c r="G45" i="3"/>
</calcChain>
</file>

<file path=xl/sharedStrings.xml><?xml version="1.0" encoding="utf-8"?>
<sst xmlns="http://schemas.openxmlformats.org/spreadsheetml/2006/main" count="12224" uniqueCount="2271">
  <si>
    <t>Cuenta de Observación OCI 2</t>
  </si>
  <si>
    <t>Etiquetas de columna</t>
  </si>
  <si>
    <t>Etiquetas de fila</t>
  </si>
  <si>
    <t>Concepto  Favorable</t>
  </si>
  <si>
    <t>Concepto Favorable</t>
  </si>
  <si>
    <t>Concepto No Favorable</t>
  </si>
  <si>
    <t>Sin meta asignada en el periodo</t>
  </si>
  <si>
    <t>(en blanco)</t>
  </si>
  <si>
    <t>Total general</t>
  </si>
  <si>
    <t>Atlántico</t>
  </si>
  <si>
    <t>Bolívar</t>
  </si>
  <si>
    <t>Boyacá</t>
  </si>
  <si>
    <t>Caldas</t>
  </si>
  <si>
    <t>Caquetá</t>
  </si>
  <si>
    <t>Casanare</t>
  </si>
  <si>
    <t>Cauca</t>
  </si>
  <si>
    <t>Cesar</t>
  </si>
  <si>
    <t>Córdoba</t>
  </si>
  <si>
    <t>Cundinamarca</t>
  </si>
  <si>
    <t>Guajira</t>
  </si>
  <si>
    <t>Huila</t>
  </si>
  <si>
    <t>Magdalena</t>
  </si>
  <si>
    <t>Meta</t>
  </si>
  <si>
    <t>Nariño</t>
  </si>
  <si>
    <t>Norte de Santander</t>
  </si>
  <si>
    <t>Quindío</t>
  </si>
  <si>
    <t>Risaralda</t>
  </si>
  <si>
    <t>Santander</t>
  </si>
  <si>
    <t>Sucre</t>
  </si>
  <si>
    <t>Tolima</t>
  </si>
  <si>
    <t>Valle del Cauca</t>
  </si>
  <si>
    <t>N°</t>
  </si>
  <si>
    <t>Territorial</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</si>
  <si>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</si>
  <si>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</si>
  <si>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</si>
  <si>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</si>
  <si>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</si>
  <si>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</si>
  <si>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</si>
  <si>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</si>
  <si>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</si>
  <si>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</si>
  <si>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</si>
  <si>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</si>
  <si>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</si>
  <si>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</si>
  <si>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Peso Porcentual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</si>
  <si>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</si>
  <si>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</si>
  <si>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</si>
  <si>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</si>
  <si>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</si>
  <si>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</si>
  <si>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</si>
  <si>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</si>
  <si>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</si>
  <si>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</si>
  <si>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</si>
  <si>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</si>
  <si>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</si>
  <si>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</si>
  <si>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</si>
  <si>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</si>
  <si>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</si>
  <si>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</si>
  <si>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</si>
  <si>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</si>
  <si>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</si>
  <si>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</si>
  <si>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</si>
  <si>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</si>
  <si>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</si>
  <si>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</si>
  <si>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</si>
  <si>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</si>
  <si>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</si>
  <si>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</si>
  <si>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</si>
  <si>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</si>
  <si>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</si>
  <si>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</si>
  <si>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</si>
  <si>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</si>
  <si>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</si>
  <si>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</si>
  <si>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</si>
  <si>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Trámites de Conservación Catastral</t>
  </si>
  <si>
    <t>No Aplica</t>
  </si>
  <si>
    <t>Consolidar al IGAC como la mejor entidad en la generación e integración de información geográfica, catastral y agrológica con altos estándares de calidad</t>
  </si>
  <si>
    <t>Actualización del área geográfica</t>
  </si>
  <si>
    <t>Gestión con Valores para Resultados</t>
  </si>
  <si>
    <t xml:space="preserve">Fortalecimiento organizacional y simplificación de procesos </t>
  </si>
  <si>
    <t xml:space="preserve">Realizar trámites de oficina de vigencias anteriores y de la actual vigencia </t>
  </si>
  <si>
    <t>Informe o Reporte de trámites atendidos.
Reporte de seguimiento Mensual (Herramienta APEX)</t>
  </si>
  <si>
    <t>Dirección territorial</t>
  </si>
  <si>
    <t>Número</t>
  </si>
  <si>
    <t>Tramites de conservación catastral realizados (Oficina)</t>
  </si>
  <si>
    <t>En el segundo trimestre del año se realizaron los siguientes tramites de oficina, Abril: 298. Mayo: 655, Junio: 644, para un total de 1597 tramites de oficina, adicionalmente se el primer trimestre se hicieron enero: 312, Febrero: 279, Marzo: 217, para un total de 809 tramites, como es un consolidado de los dos trimestre por no haber solicitado esta informacion el trimestre anterior, da un total de 2407 tramites a corte 30 de junio.</t>
  </si>
  <si>
    <t>De acuerdo a la evidencia se puede observar que realizaron 2405 tramites de oficina con corte a junio 2022. Se recomienda trabajar con las vigencias de años anteriores para bajar los saldos</t>
  </si>
  <si>
    <t xml:space="preserve">Para el primer semestre del año la Dirección Territorial avanzó en la realización de 2.405 trámites correspondientes a oficina, discriminados así: enero (312), febrero (279), marzo (217), abril (298), mayo (655) y junio (644) trámites.  Con esos datos se observa que se dio cumplimiento a la meta programada para este periodo.  </t>
  </si>
  <si>
    <t xml:space="preserve">Realizar trámites de terreno de vigencias anteriores y de la actual vigencia </t>
  </si>
  <si>
    <t>Tramites de conservación catastral realizados (Terreno)</t>
  </si>
  <si>
    <t>En el segundo trimestre del año se realizaron los siguientes tramites de terreno, Abril: 49. Mayo: 51, Junio: 22, para un total de 122  tramites de terreno, adicionalmente se el primer trimestre se hicieron enero: 238, Febrero: 216, Marzo: 274, para un total de 728 tramites, como es un consolidado de los dos trimestre por no haber solicitado esta informacion el trimestre anterior, da un total de 850 tramites a corte 30 de junio.</t>
  </si>
  <si>
    <t>De acuerdo a la evidencia se observa que atendieron 850 tramites de terreno, se recomienda bajar los tramites de vigencias anteriores y anexar un cuadro para seguir la trazabilidad</t>
  </si>
  <si>
    <t xml:space="preserve">De acuerdo al reporte suministrado por la Dirección Territorial se realizaron 850 trámites de terreno así: enero (238), febrero (216), marzo (274), abril (49), mayo (51) y junio (22) trámites, evidenciando que no se realizó el cumplimiento de la meta programada para el primer semestre del año 2022.  </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</si>
  <si>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</si>
  <si>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</si>
  <si>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</si>
  <si>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</si>
  <si>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Transparencia, acceso a la información pública y Lucha contra la Corrupción</t>
  </si>
  <si>
    <t xml:space="preserve">Obtener el 100% de la meta de ingresos por la venta de bienes y servicios </t>
  </si>
  <si>
    <t>Informe o reporte de ingresos generados y/o Actas mesas de trabajo con Oficina Comercial.</t>
  </si>
  <si>
    <t>Recursos obtenidos por ventas de bienes y servicios</t>
  </si>
  <si>
    <t>En el segundo trimestre el ingreso por ventas fue $19.620.095, en el primer trimestre el ingreso por ventas fue $13.981.089, para un consolidado total en los dos trimestres de $33.601.184</t>
  </si>
  <si>
    <t>La DT de la meta de  $41.178.104 lograron vender el 81,59% incumpliendo con la meta programada</t>
  </si>
  <si>
    <t xml:space="preserve">De una meta programada para el primer trimestre del año de ingresos por la venta de bienes y servicio de ($ 13’981.089 millones de pesos m/cte.), se evidencia de acuerdo a los soportes suministrados por la territorial que se logró cumplir con la meta así (enero – 2’261.420, febrero – 6’028.606, marzo – 5’691.063).  De igual manera para el segundo trimestre del año 2022 se programaron ingresos por ventas de ($ 27’197.015 millones de pesos m/cte.), observando que no se logró cumplir con la meta programada para este periodo ya que se obtuvo ventas así: (abril – 5’471.381, mayo – 7’839.052 y junio – 6’309.662), para un total de 19’620.095 millones.  Por lo anterior no se dio cumplimiento a la meta programada para el periodo evaluado.  </t>
  </si>
  <si>
    <t>Regularización de la propiedad (Ley 1561 y Ley 1564 de 2012)</t>
  </si>
  <si>
    <t>Sostenimiento de las política de restitución de tierras y atención a victimas</t>
  </si>
  <si>
    <t>Atender en el término legal, el 100% de las solicitudes realizadas en materia de regularización de la propiedad (Ley 1561 y Ley 1564 de 2012)</t>
  </si>
  <si>
    <t>Informe o Reporte de solicitudes atendidas</t>
  </si>
  <si>
    <t>Porcentaje</t>
  </si>
  <si>
    <t>Solicitudes atendidas en tiempo legal en el periodo</t>
  </si>
  <si>
    <t>Eficiencia</t>
  </si>
  <si>
    <t>En el segundo trimestre del año solo llego una solicitud de la regularizacion de la propiedad y fue contestada en el mismo trimestre se adjunta en el drive, el primer trimestre del año llegaron 4 solicitudes y fueron respondidas dentro del trimestre se adjunta en drive. Aclaro coloco 0,50 en lo ejecutado, para consolidar el primer y segundo trimestre.</t>
  </si>
  <si>
    <t>La DT atendió las solicitudes recibidas en materia de regularización</t>
  </si>
  <si>
    <t xml:space="preserve">Para el primer semestre del año 2022 la territorial ha respondido la totalidad de las solicitudes allegadas, discriminadas así: 4 solicitudes para el primer trimestre del año y 1 solicitud de titulación de posesión correspondiente al segundo trimestre del año.  Dando cumplimiento a la meta programada en el periodo evaluado.  </t>
  </si>
  <si>
    <t>Política de Restitución de Tierras y Ley de Víctimas</t>
  </si>
  <si>
    <t xml:space="preserve">Atender el 100% de las solicitudes recibidas para el cumplimiento de la Política de Restitución de Tierras y Ley de Víctimas, en los términos de ley   </t>
  </si>
  <si>
    <t>La DT reporta que ni en el primer ni segundo semestre se presentaron solicitudes de RT, aclaro coloco 0.50 para consolidar primer y segundo trimestre</t>
  </si>
  <si>
    <t>no aplica</t>
  </si>
  <si>
    <t xml:space="preserve">De acuerdo al autoseguimiento por parte de la territorial informan que para el primer semestre del año no se han recibido solicitudes en el tema de Políticas de Restitución de Tierras y Ley de Víctimas.  Independiente que existe una meta programada para cada trimestre del año de 0.25%, se da un concepto favorable.  </t>
  </si>
  <si>
    <t>Optimizar el servicio al ciudadano</t>
  </si>
  <si>
    <t>Plan Anticorrupción y de Atención al Ciudadano</t>
  </si>
  <si>
    <t>Garantizar una atención eficiente y oportuna a los ciudadanos y partes interesadas</t>
  </si>
  <si>
    <t>Mejoramiento en la prestación del servicio a la ciudadanía</t>
  </si>
  <si>
    <t>Servicio al ciudadano</t>
  </si>
  <si>
    <t>Atender el 100% de PQRSD vigencia actual, en los términos de ley.</t>
  </si>
  <si>
    <t>Informe o Reporte de PQRSD atendidas (Reporte SIGAC)</t>
  </si>
  <si>
    <t>En el segundo trimestre del año se recibieron 193 peticiones y se contestaron 462,  en el primer trimestre del año se recibieron 98 y se contestaron 429. Aclaro coloco 0.50 de ejecutado para consolidar los dos trimestre. se adjunta con saldos de vigencias anteriores y tramites realizados de terreno y oficina, es de aclarar que en la ejecucion de tramites no se incluyen los tramites que se realizaron de los municipios que ya se habilitaron con gestores catastrales.</t>
  </si>
  <si>
    <t>De acuerdo a reporte de Servicio al ciudadano la DT presenta un 58% indicador de oportunidad y 57% de productividad no cumpliendo con el 100%</t>
  </si>
  <si>
    <t xml:space="preserve">Se valida la información suministrada por la territorial en el seguimiento PQRSDF (reporte Servicio al Ciudadano), para el primer semestre del año 2022; observando que se han recibido 470 solicitudes de las cuales a la fecha se han atendido 267 y de esas se ha dado respuesta dentro de los términos de ley a 155 solicitudes, obteniendo un indicador de oportunidad del 58%.  Además se encuentran pendientes por dar respuesta a 204 solicitudes, obteniendo un indicador de productividad del 57%.  Por lo anterior no se da cumplimiento a la actividad.  Se recomienda realizar un plan de choque, con el fin de responder las solicitudes pendientes dentro de los términos de ley.  </t>
  </si>
  <si>
    <t>Plan estratégico de Talento Humano</t>
  </si>
  <si>
    <t>Plan de Trabajo Anual en Seguridad y Salud en el Trabajo</t>
  </si>
  <si>
    <t>Implementar políticas y acciones enfocadas en el fortalecimiento institucional y la arquitectura de procesos como pilar estratégico del Instituto</t>
  </si>
  <si>
    <t>Sostenimiento de las políticas del Modelo Integrado de Planeación y Gestión (MIPG)</t>
  </si>
  <si>
    <t>Talento Humano</t>
  </si>
  <si>
    <t>Cumplir con la entrega de las actas de los comités (Copasst y Comité de Convivencia Laboral) a la Subdirección de Talento Humano en los tiempos establecidos</t>
  </si>
  <si>
    <t>Informe o reporte de actas de los comités (Copasst y Comité de Convivencia Laboral) remitidos a la Subdirección de Recursos Humanos
Correos electrónicos con reportes realizados</t>
  </si>
  <si>
    <t>Actas de comités entregadas en el periodo</t>
  </si>
  <si>
    <t>Todas las actas se entregaron dentro de las fechas establecidas, del primer y segundo trimestre. aclaro coloco 0.50 para consolidar los dos trimestres.</t>
  </si>
  <si>
    <t>Las evidencias registran las reuniones del copasst y de comite de convivencia</t>
  </si>
  <si>
    <t xml:space="preserve">Se presentan (6) actas de reunión de comité COPASST realizadas los días (11/01/2022, 11/02/2022, 14/03/22, 08/04/22, 28/05/22 y 10/06/22), así mismo, (1) acta de reunión de comité correspondiente a convivencia laboral realizada el día 17/02/22.  Dando cumplimiento a la meta programada para el primer semestre del año 2022.  </t>
  </si>
  <si>
    <t>Atender en los tiempos establecidos las responsabilidades y rendición de cuentas en el SG - SST, establecida mediante acta del 06-01-2021</t>
  </si>
  <si>
    <t>Informe o reporte de rendición de cuenta en el SG-SST.</t>
  </si>
  <si>
    <t>Reportes de responsabilidades asignadas en el periodo</t>
  </si>
  <si>
    <t>En el primer y segundo trimestre se a dado cumplimiento a las responsabilidades en el SG y SST. Aclaro coloco 0.50 para consolidar los dos trimestres.</t>
  </si>
  <si>
    <t>Presentan informes al estado de la infraestructura, extintores y botiquines</t>
  </si>
  <si>
    <t xml:space="preserve">Para esta actividad la territorial soporta los formatos correspondientes a la inspección de botiquín de primeros auxilios y camilla, inspección de infraestructura general y verificación del estado de extintores del 31/03/2022 y 30/06/2022 debidamente diligenciados., dando cumplimiento a lo programado para el primer semestre del año 2022.  </t>
  </si>
  <si>
    <t>Se realizo seguimiento a los tramites catastrales de oficina durante el primer y segundo trimestre de 2022, en la territorial bolivar.</t>
  </si>
  <si>
    <t>Realizado el seguimiento se evidencia que la territorital realizo el 78.93 del 100% de  los tramites previstos para el segundo trimestre</t>
  </si>
  <si>
    <t>Se observa archivo en Excel "Trámites catastrales 2022" donde se presentan las estadísticas mensuales de trámites realizados, al igual que subtotales por trimestres, evidenciándose 706 y 1310 trámites para los dos primeros trimestres, lo que arroja un total de 2016 trámites, que frente a la meta propuesta para el mismo periodo (2554), corresponde al 78.9%.</t>
  </si>
  <si>
    <t>Se realizo seguimiento a los tramites catastrales de terreno, durante el primer y segundo trimestre de 2022, en la territorial bolivar.</t>
  </si>
  <si>
    <t>Realizado el seguimiento se evidencia que la territorital realizo el 23.43% del 100% de  los tramites previstos para el segundo trimestre</t>
  </si>
  <si>
    <t>Se observa archivo en Excel "Trámites catastrales 2022" donde se presentan las estadísticas mensuales de trámites realizados en terreno, al igual que subtotales por trimestres, evidenciándose 281 y 216 trámites para los dos primeros trimestres, lo que arroja un total de 497 trámites, que frente a la meta propuesta para el mismo periodo (2.091), corresponde al 42,8%.</t>
  </si>
  <si>
    <t>Avalúos Comerciales elaborados</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</si>
  <si>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</si>
  <si>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</si>
  <si>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 xml:space="preserve">Atender en el término legal, el 100% de las solicitudes de elaboración de avalúos comerciales </t>
  </si>
  <si>
    <t>Informes o reporte de avalúos comerciales realizados</t>
  </si>
  <si>
    <t>Número de avalúos elaborados en el periodo*</t>
  </si>
  <si>
    <t>Se manifiesta que en la territorial bolivaren el primer y segundo trimestre, no se realizaron avaluos comerciales, teniendo en cuenta que no contamos profesional en formacion e investigador de mercado,la cual es de conocimiento de sede central,por la secretaria general y la dependencia de avaluos, en caso de no llenar las vacantes de estos cargos se suprimira la cuota de avaluos de la territorial para el proximo trimestre por determinacion de sede central.</t>
  </si>
  <si>
    <t xml:space="preserve">Sin meta asiganada para el periodo </t>
  </si>
  <si>
    <t>No se asigna meta para este trimestre.</t>
  </si>
  <si>
    <t>Obtener el 100% de la meta de ingresos por la venta de bienes y servicios y ventas por contratos y/o convenios administrativos</t>
  </si>
  <si>
    <t>Recursos obtenidos por ventas de bienes y servicios y ventas por contratos y/o convenios administrativos</t>
  </si>
  <si>
    <t xml:space="preserve">Se realizo seguimiento al informe de ingresos por ventas de productos y servicios, durante el primer y segundo trimestre de 2022, en la territorial bolivar. </t>
  </si>
  <si>
    <t>Realizado el seguimiento se evidencia que la territorital realizo el 52.82% del 100% de los ingresos por la venta de bienes y servicios y ventas por contratos y/o convenios administrativos previstos para el segundo trimestre</t>
  </si>
  <si>
    <t xml:space="preserve">Se evidencian seis archivos cuyo nombre es Formato informe ingresos directos a sede central correspondientes a cada mes, así: 01 enero 2022, 02 febrero 2022, 03 marzo 2022, 04 abril 2022, 05 mayo 2022, junio 2022. Los valores reportados de ingresos por la venta de bienes y servicios y ventas por contratos y/o convenios administrativos dan un total de $ 68.380.229,00 que corresponden a 121% de la meta fijada para el primer semestre 2022 ($ 56.299.031,00) _x000D_
</t>
  </si>
  <si>
    <t xml:space="preserve">Se realizo seguimiento de atencion a las solicitudes en materia de regulacion de la propiedad, durante el primer y segundo trimestre 2022, en la territorial bolivar. </t>
  </si>
  <si>
    <t>Revisada las evidencias del informe de las solicitudes se  atendieron las mismas en un avance del 100%</t>
  </si>
  <si>
    <t xml:space="preserve">Se evidencia la estadística de recepción en el primer trimestre 2022, de 72 solicitudes en materia de regularización de la propiedad y de 84 en el segundo trimestre, para un total de 156, las cuales recibieron atención en el término legal en su totalidad (100%). </t>
  </si>
  <si>
    <t xml:space="preserve">Se realizo seguimiento en atencion a las solicitudes recibidas en el cumplimiento de politicas de restitucion de tierras y ley de victimas, durante el primer y segundo trimestre de 2022, en la territorial bolivar. </t>
  </si>
  <si>
    <t>Revisada la evidencia de las solicitudes recibidas en el cumplimiento de politicas de restitucion de tierras y ley de victimas el cumplimiento del 19.42% del primer trimestrey del 21.58% del segundo trimestre solo alcanzo el 41% del 50 % esperado.</t>
  </si>
  <si>
    <t>Se evidencia la estadística de recepción en el primer trimestre 2022, de 111 solicitudes en materia de cumplimiento de la Política de Restitución de Tierras y Ley de Víctimas y de 158 en el segundo trimestre, para un total de 269, de las cuales dejaron de recibir atención en el término legal 22 (19,42%) y 24 (21.58%) en el primer y segundo trimestre, respectivamente, lo que arroja un acumulado de 46 solicitudes (41%).</t>
  </si>
  <si>
    <t>Se realizo seguimiemto a la atencion al informe de PQRSD, durante el primer y segundo trimestre de 2022, en la territorial bolivar.</t>
  </si>
  <si>
    <t xml:space="preserve">Revisado la evidencia de las 1810 solicitudes se evidencia  que solo 1351 se encuentran finalizadas, lo que equivale al 37.32 % del semestre </t>
  </si>
  <si>
    <t xml:space="preserve">Se observa archivo .pdf donde se presentan las estadísticas de atención en los términos de ley, de peticiones PQRSD de la vigencia actual, recibidas en la ventanilla de correspondencia de la Dirección Territorial, presentándose 760 (82%) y 591 (68%) de peticiones atendidas de un total de 926 y 875 para el primer y segundo trimestre, respectivamente, lo que arroja un porcentaje del 75% de gestión. </t>
  </si>
  <si>
    <t>Se realizo seguimiento a los informes de actas de los comites de copasst y convivencia laboral durante el primer y segundo trimestre de 2022, en la territorail bolivar.</t>
  </si>
  <si>
    <t>Se verificaca la realizacion y el seguimiento a las actas del comites de copasst y la resolucion de creacion del comite convivencia.</t>
  </si>
  <si>
    <t xml:space="preserve">Se evidencian seis (6) actas del COPASST de 7 enero, 4 febrero, 3 marzo, 4 abril, 5 mayo, 6 junio 2022, cuatro (4) avisos de convocatoria para la elección de los representantes de los empleados ante el Comité de Convivencia Laboral de 12, 20 y 27 octubre, 4 noviembre 2021 y resolución No. 13 000 0035 2022 “Por la cual se conforma el Comité de Convivencia Laboral de la Dirección Territorial Bolívar vigencia 2022-2024” </t>
  </si>
  <si>
    <t>Se realizo seguimiento a la atencion de las responsabilidades y rendicion de cuentas en SST,estableciadas mediante acta de 06-01-2021, durante el primer y segundo trimestre en la territorail bolivar 2022.</t>
  </si>
  <si>
    <t xml:space="preserve">Se evidencia el avance al segumiento al responsabilidades y rendicion de cuentas en SST en el informe presentado </t>
  </si>
  <si>
    <t xml:space="preserve">Se evidencia archivo en Word con la asignación de responsabilidades y rendición de cuentas en el Sistema de gestión de la seguridad y salud en el trabajo I y II trimestre 2022-Territorial Bolívar y pantallazo de su cargue en el drive de SS de la territorial. </t>
  </si>
  <si>
    <t>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 puesto 640 incidencias al glpi. en conclusion el avance es muy bajo, se solicito capacitacion para ejecutores en el editor gfrafico.</t>
  </si>
  <si>
    <t xml:space="preserve">La meta propuesta contra la evidencia no cumple, igualmente no se reporta de vigencias anteriores. </t>
  </si>
  <si>
    <t>Se observa archivo " Informe de Trámites de Conservación Catastral 2022" en el que se reporta las estadísticas mensuales de trámites de oficina realizados, al igual que los totales por semestre, evidenciándose 1.156 y 1.661 trámites para los dos primeros trimestres respectivamente, lo que arroja un total de 2.817 trámites, que frente a la meta propuesta para el mismo periodo de (5.500), corresponde al 51.21%.</t>
  </si>
  <si>
    <t>Hemos realizado un gran esfuerzo por cumplir con la meta puesto que en 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han puesto 640 incidencias al glpi. en conclusion el avance es muy bajo, se solicitó capacitacion para ejecutores en el editor gfrafico.</t>
  </si>
  <si>
    <t>Se verificó archivo " Informe de Trámites de Conservación Catastral 2022" en el que se reporta las estadísticas mensuales de trámites de terreno realizados, al igual que los totales por semestre, evidenciándose 236 y 505 trámites para los dos primeros trimestres respectivamente, lo que arroja un total de 741 trámites, que frente a la meta propuesta para el mismo periodo de (1.250), corresponde al 59.28% por lo que no se cumple la meta.</t>
  </si>
  <si>
    <t>Los ingresos tienen que ver con la venta de certificados y fichas prediales principalmente. Por ley de garantia no hubo contratos, se esta gestionando con Nobsa, Sogamoso y Duitama contratos o convenios de conservacion y avaluos para incrementar el recaudo.</t>
  </si>
  <si>
    <t>Las evidencias no corresponden contra las metas propuestas</t>
  </si>
  <si>
    <t xml:space="preserve">Se observó informe venta de productos catastrales de los meses de enero a junio de 2022 por valor de 252193725 y los excel de ingresos de enero a junio de 2022. No se cumple con la meta establecida de 320000000.  </t>
  </si>
  <si>
    <t>Con el fin de atender las solicitudes en materia de regularización de la propiedad se han expedido 7821 certificados y fichas prediales</t>
  </si>
  <si>
    <t>La evidencia no corresponde</t>
  </si>
  <si>
    <t>La evidencia que se aportó fue el Informe de venta de productos catastrales la cual no corresponde a la actividad 4.</t>
  </si>
  <si>
    <t>Durante el primer y segundo trimestre de 2022 se le dió cumplimiento a todas las solicitudes por ley de victimas. Se adjunta la herramienta de monitoreo.</t>
  </si>
  <si>
    <t xml:space="preserve">Se observa en la herrramienta adjunta que de 19 solicitudes hay 3 que están en trámite. </t>
  </si>
  <si>
    <t>Se observó Herramienta de Monitoreo con corte al 28/06/2022 en la que se relaciona la atención otorgada a las solicitudes recibidas en el primer semestre de 2022 sobre la Política de Restitución de Tierras y Ley de Víctimas.</t>
  </si>
  <si>
    <t>A junio por SIGACc se ha recibido 3210 peticiones, la respuesta en terminos de ley es del 80%, no es posible atender en terminos al 100%, por la falta de personal, fallas en SIGAC, el alto volumen de usuarios que se ha atendido que a junio son: por ventanilla presencial 20.425, WEB 7.725 Total 28.150, la correspondencia externa enviada ha sido de 7.735 oficios, se ha recibido y contestado 97 tutelas</t>
  </si>
  <si>
    <t>No se cumple con el 100% de PQRSD atendidas</t>
  </si>
  <si>
    <t>Se verificó consolidado de peticiones de enero a junio de 2022 aportado por la Territorial y el Informe de PQRDS de Relación con el Ciudadano donde se observa un indicador de oportunidad del 32%. No se cumple con la atención del 100% de las PQRSD en los términos de ley.</t>
  </si>
  <si>
    <t>Durante el primer y segundo trimestre de 2022 se cumplió con la totalidad de reportes y actas de los respectivos comites.</t>
  </si>
  <si>
    <t>Las actas no estan completas, la evidencia no corresponde con el documento de verificación</t>
  </si>
  <si>
    <t>No se cumple con la actividad en razón a que no se aportaron la totalidad de las actas correspondientes al primer semestre de 2022.</t>
  </si>
  <si>
    <t>Durante el primer y segundo trimestre de 2022 se cumplió a cabalidad lo indicado en el acta de 6-01-2021. Se adjunta como evidencias los actos administrativos expedidos en el periodo.</t>
  </si>
  <si>
    <t>Se validan las evidencias</t>
  </si>
  <si>
    <t>Se verificó ejecución de la actividad mediante la Convocatoria 2022-2024 y demás documentos de la misma.</t>
  </si>
  <si>
    <t xml:space="preserve">Durante el primer semestre de la vigencia 2022 se han ejecutado 2095 tramites de oficina que equivalen a una ejecución del 71% de la meta anual información que se reporta en los consolidados y reportes del SNC y que se presentan como evidencia de la labor realizada. </t>
  </si>
  <si>
    <t>se revisa las evidencia cargada por la territorial y cumple con el producto esperado</t>
  </si>
  <si>
    <t>Se observa archivo Excel Mensual Ejecutado a 30 de junio 2022 en el que se reporta las estadísticas mensuales de trámites de oficina realizados, al igual que los totales por semestre, evidenciándose 878 y 1.217 trámites para los dos primeros trimestres respectivamente, lo que arroja un total de 2.095 trámites, que frente a la meta propuesta para el mismo periodo de (1.457), corresponde al 143.78%.</t>
  </si>
  <si>
    <t>. Para la vigencia 2022 se han realizado y ejecutado 1619 tramites de terreno que equivalen a un 54% de los tramites programados para la actual vigencia con el personal y los recursos asignados.</t>
  </si>
  <si>
    <t xml:space="preserve">Se verificó archivo Excel Mensual Ejecutado a 30 de junio 2022 en el que se reporta las estadísticas mensuales de trámites de terreno realizados, al igual que los totales por semestre, evidenciándose 825 y 794 trámites para los dos primeros trimestres respectivamente, lo que arroja un total de 1619 trámites, que frente a la meta propuesta para el mismo periodo de (1.495), corresponde al 108.29%. </t>
  </si>
  <si>
    <t>Número de avalúos elaborados en el periodo</t>
  </si>
  <si>
    <t>En la dirección Territorial Caldas se han ejecutado y entregado 10 avalúos comerciales que equivalen a un 90% de los avalúos programados. Un avalúo más se encuentra realizado en control de Calidad. se realiza seguimiento y control a los avalúos comerciales que son solicitados a la Territorial.</t>
  </si>
  <si>
    <t>se revisa los documentos cargados y cumple con el producto esperado</t>
  </si>
  <si>
    <t>Se verificó seguimiento y control de la DT con Excel Herramienta Seguimiento Avalúos Comerciales TR Caldas 19-07-2022. La Territorial ejecutó y entregó entre el primero y el segundo trimestre de 2022 un total de 10 avalúos, que representa una atención del 90% de la meta total fijada para el año 2022 que es de 11 avalúos.</t>
  </si>
  <si>
    <t xml:space="preserve">Recursos obtenidos por ventas de bienes, servicios contratos de ingresoy ventas por contratos y/o
convenios interadministrativos
ejecutados </t>
  </si>
  <si>
    <t xml:space="preserve">Para la vigencia 2022 se han realizado ventas en el centro de información por el monto de 38.073.323 y 93.469.201 por concepto de ingreso por contratos interadministrativos para un total de ingresos equivalente al 63.32%  e la meta asignada. Se encuentra en proceso suscripción de contrato por 200.000.000 millones de pesos con el municipio de la Dorada.  </t>
  </si>
  <si>
    <t xml:space="preserve">Se verifican los ingresos de la Territorial por venta de bienes y servicios mediante relación mensual de ingresos de contado Caldas de enero a junio de 2022 y Excel Indicadores Plan de Gestión entre otros documentos, en que se observan ventas por 38.073.323 y 93.469.201 para un total de 131.542.524 durante el primer semestre 2022. La meta fijada para el primer semestre de 2022 es 77.149.185, por lo que la Territorial ha obtenido ingresos por el 170.50% en este periodo.   </t>
  </si>
  <si>
    <t>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t>
  </si>
  <si>
    <t>La actividad se adelantó por parte de la Territorial, atendiéndose las solicitudes recibidas, según se verifica en Excel procesos pertenencia Territorial Caldas primer trimestre 2022 y Excel Procesos Pertenencia y Ley 561 Territorial Caldas 2022.</t>
  </si>
  <si>
    <t>Se han atendido el 100% de las solitudes efectuadas lo no atendido se encuentra dentro de los términos legales tal como se puede verificar en el control y seguimiento tanto en etapa administrativo, judicial y pos fallo. Meta que se ha logrado mediante acciones de mejora establecidas desde el inicio del año.</t>
  </si>
  <si>
    <t>Se verifica la atención de las solicitudes recibidas en el marco de la política de Restitución de Tierras durante el primero y el segundo trimestre, mediante Excel herramienta de monitoreo 31/03/2022, Excel herramienta de monitoreo 29/04/2022, Excel herramienta de monitoreo 29/06/2022, Excel herramienta de monitoreo 28/02/2022, Excel Igac DTs cortes 30/04/2022, 31/05/2022 y 31/06/2022.</t>
  </si>
  <si>
    <t xml:space="preserve">Se realizaron acciones de mejora que permitieron terminar con las PQRDS de vigencias anteriores estando al día en la atención de peticiones para el año 2022, la territorial realiza seguimiento semanal a la atención de las peticiones, es de aclarar que los reportes suministrados por servicios al ciudadano del SIGAC no son coherentes con el trabajo realizado, ya que el mismo de manera permanente muestra tramites sin finalizar cuando se encuentran atendidos en debida forma y en términos legales. 	Se puede observar en las evidencias que se realiza un control permanente que nos permite retroalimentar los informes y establecer un cumplimiento oportuno de las peticiones. </t>
  </si>
  <si>
    <t xml:space="preserve">Se evidencia el seguimiento y gestión realizada por la Territorial a las PQRSDF mediante Excel reporte vencidos y atención al ciudadano 13/06/2022, PQRSDF pendientes DT Caldas 30/05/2022, 01/04/2022, 30/06/2022. Para el primer semestre de 2022 reportan una ejecución del 0.45 pero no se cumplió con la meta fijada para este periodo en el 0.50 _x000D_
_x000D_
</t>
  </si>
  <si>
    <t>Se desarrollan de manera mensual las reuniones de los comités, se remiten y cargan en el Drive de talento Humano como evidencia del cumplimiento de los deberes por parte de la Dirección territorial Caldas, se anexan las actas de reunión de los comités, y la documentación de su conformación.</t>
  </si>
  <si>
    <t>Se observaron las actas del 29/04/2022, 24/06/2022 y del 27/05/2022.</t>
  </si>
  <si>
    <t xml:space="preserve">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
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subd_x000D_
</t>
  </si>
  <si>
    <t>Se verifica mediante Reporte verificación estado de extintores 2022, Invitación 18/05/2022 Pausas Activas Funcionarios Dirección Territorial Caldas – SGSST, inspección de botiquín de primeros auxilios y camilla del 30/06/2022, Excel Reporte Ausentismo DT 2022, entre otros.</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</si>
  <si>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73, FEBRERO 536, MARZO 836, ABRIL 722, MAYO 549 Y JUNIO 345. Como evidencia, se adjunta al drive el reporte de trámites atendidos, generados en el SISTEMA NACIONAL CATASTRAL, correspondiente a cada trimestre.</t>
  </si>
  <si>
    <t xml:space="preserve">La evidencia cumple </t>
  </si>
  <si>
    <t>Se observa archivo " Informe de Trámites Ejecutados 2022" del primero y segundo trimestre en el que se reportan las estadísticas mensuales de trámites de oficina realizados, evidenciándose 1.445 y 1.616 trámites para los dos primeros trimestres respectivamente, lo que arroja un total de 3.061 trámites, que frente a la meta propuesta para el mismo periodo de (2.291), corresponde al 133.60%.</t>
  </si>
  <si>
    <t>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30, FEBRERO 143, MARZO 102, ABRIL 171, MAYO 151 Y JUNIO 156. Como evidencia, se adjunta al drive el reporte de trámites atendidos, generados en el SISTEMA NACIONAL CATASTRAL, correspondiente a cada trimestre.</t>
  </si>
  <si>
    <t>La evidencia corresponde</t>
  </si>
  <si>
    <t xml:space="preserve">Se verificó archivo " Informe de Trámites Ejecutados 2022" del primero y segundo trimestre en el que se reportan las estadísticas mensuales de trámites de terreno realizados, evidenciándose 275 y 478 trámites para los dos primeros trimestres respectivamente, lo que arroja un total de 753 trámites, que frente a la meta propuesta para el mismo periodo de (1.254), corresponde al 60.04%. </t>
  </si>
  <si>
    <t>La territorial Caquetá ha recaudado a través del CIG, por la venta de productos y servicios el valor de $20.361.402 en el primer trimestre de 2022 y $21.127.817 en el segundo trimestre, para un acumulado de $41.488.219. Como evidencia, se adjunta al Drive el reporte generado por el aplicativo ERP-FACTURACIÓN, correspondiente a cada trimestre.</t>
  </si>
  <si>
    <t xml:space="preserve">la evidencia es congruente con el entregable </t>
  </si>
  <si>
    <t xml:space="preserve">Se observa el Informe Trimestral Ingresos de Contado del primer trimestre y del segundo trimestre de 2022 evidenciándose ingresos por $20.361.402 y $21.127.817 respectivamente, lo que arroja un total de ingresos en el primer semestre de 2022 de $41.489.219, encontrándose por debajo de la meta programada para este periodo ($57.000.000). </t>
  </si>
  <si>
    <t>La Dirección Territorial atendió las peticiones radicadas por los usuarios a través del SIGAC y el CIG, teniendo como resultado en el primer trimestre: 14 trámites atendidos por SIGAC y 7 trámites atendidos por el CIG. Para el segundo trimestre, el resultado fue: 13 trámites atendidos por el SIGAC y 9 trámites atendidos por el CIG. Como evidencia, se adjunta al drive la relación de todos los trámites atendidos y los soportes correspondientes a los mismos (solicitudes, respuestas, certificados planos prediales catastrales y certificados especiales).</t>
  </si>
  <si>
    <t>Se validan los informes</t>
  </si>
  <si>
    <t xml:space="preserve">Se verificaron el Excel Ley 1561 de 2012 Solicitudes-Ordenes de Consignación del primero y segundo trimestre de 2022 y certificados catastrales 3546-312851-19527-0, 6008-190550-38631-0, entre otros.    </t>
  </si>
  <si>
    <t>Se han atendido las peticiones principalmente del juzgado de restitución de tierras de Florencia, la URT y el tribunal de restitución de tierras de Cundinamarca. Como se evidencia se adjunta en el drive la herramienta de monitoreo correspondiente a los dos trimestres de vigencia 2022 y captura de pantalla del correo por el cual se remite.</t>
  </si>
  <si>
    <t>se valida la evidencia y es favorable</t>
  </si>
  <si>
    <t xml:space="preserve">Se verifica la atención de las solicitudes recibidas con el Excel “Herramienta de Monitoreo” correspondiente a los dos trimestres de la vigencia 2022. </t>
  </si>
  <si>
    <t xml:space="preserve">La dirección territorial Caquetá ha recibido 909 PQRSD radicadas en el SIGAC, de las cuales se han asignado 908 para su respectivo trámite, con unos indicadores  oportunidad de ejecución del 67% y de productividad del 87%. Se reportan 4 trámites pendientes de vigencias anteriores, los cuales se encuentran en requerimineto por fallas del sistema. Como evidencia, se anexa informe de ejecución, informe de requeriminetos y seguimiento. </t>
  </si>
  <si>
    <t>No están atendidas al 100%</t>
  </si>
  <si>
    <t>No se encuentran atendidas el 100% de las PQRSD recibidas por la Territorial en los términos de ley en el primero y segundo trimestre de 2022. Se verificó Excel Seguimiento PQRSDF junio 2022.</t>
  </si>
  <si>
    <t>Para el primer y segundo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primer y segundo semestre de 2022.</t>
  </si>
  <si>
    <t>Se validan las actas Copasst y Comité de Convivencia Laboral</t>
  </si>
  <si>
    <t>Se verifican las actas COPASST del 21/01/2022, 11/02/2022, 31/03/2022, 30/04/2022, 31/05/2022, 30/06/2022, y Acta de reunión Comité de Convivencia del 30/06/2022, entre otras.</t>
  </si>
  <si>
    <t>En la DT Caquetá, se desarrollaron las responsabilidades establecidas mediante acta del 06-01-2021, en el primer y segundo trimestre de la vigencia 2022, donde se reportaron evidencias mensuales correspondientes a envió de actas de COPASST y Comité de Convivencia Laboral, así como también el reporte de ausentismo, así mismo, se reportó asistencia y evidencia fotográfica de los simulacros realizados durante el primer semestre, capacitación de matriz de peligros y riesgos.</t>
  </si>
  <si>
    <t>Se validan las evidencias aportadas.</t>
  </si>
  <si>
    <t>Se observa cumplimiento de la actividad en el primero y segundo trimestre de 2022 con Informes de Ausentismo de enero, febrero y marzo de 2022, Simulacro Sismo primer trimestre de 2022, Simulacro Ambiental marzo de 2022, entre otros.</t>
  </si>
  <si>
    <t xml:space="preserve">En la actividad de tramites de oficina se esta dando cumplimiento segun las metas del plan de accion y para el corte del semestre se tiene un avance de casi el 75% de la meta total para el año.  </t>
  </si>
  <si>
    <t>Revisadas en el reporte de tramites atendidos en la territorarial con un meta de 1080 tramites en los dos trimestres se envidencia que se realizaron 934 tramites de oficina de vigencias anteriores y de la actual vigencia de mas en la territoral.</t>
  </si>
  <si>
    <t>Validado el Memorando de la Dirección de Gestión Catastral "seguimiento primer semestre conservación catastral" de fecha 11/07/2022, se evidencia avance de 1.953 trámites de Oficina, correspondiente a un cumplimiento del 180% sobre la meta del primer semestre 2022.</t>
  </si>
  <si>
    <t>En esta actividad venimos atrazados con el cumplimiento de la meta, esto se debe a la falta de personal capacitado; otro de los motivos es la falla en el internet; incidencias no resueltas con rapidez la mayoria tardn mas de 1 mes, lo cual genera que se bloqueen los trámites;Otro de los motivos es que el personal que esta contratado, le tiene que dedicar a las respuestas de las peticiones del SIGAC, ya que tenemos un cumulo desde el año 2022 y 2021 de solicitudes atrasadas las cuales suman más de 1.200.</t>
  </si>
  <si>
    <t xml:space="preserve">revisa la evidencia solo se realizo 170 trámites de terreno incumpliendo la metas de los dos trimestres </t>
  </si>
  <si>
    <t>Validado el Memorando de la Dirección de Gestión Catastral "seguimiento primer semestre conservación catastral" de fecha 11/07/2022, se evidencia avance de 209 trámites de Terreno, correspondiente al 11.45%, por lo que no se cumplió con la meta establecida en el primer semestre de 2022.</t>
  </si>
  <si>
    <t>Para esta actividad se ha venido haciendo un gran esfuerzo, teniendo en cuenta que las ventas que se hacen en la territorial son de certificados catastrales y el costo es bajo, se ha venido haciendo esfuerzos por hacer convenios con los diferentes municipios para lograr la meta.</t>
  </si>
  <si>
    <t>Revisados la evidencia y los reportes de ingresos generados su cumplimineto solo alcanzo el 91.3%  de las metas para el primer y segundo semestre quedando pendiente el 8,6% para cumplir la meta.</t>
  </si>
  <si>
    <t>Validadas las evidencias "INGXTERR" de enero a junio de 2022,  se observó un cumplimiento por valor de $31.979.652, que corresponde al 91.3% sobre la meta del semestre, es importante hacer los esfuerzos para cumplir con la actividad propuesta de obtener el 100% de la meta.</t>
  </si>
  <si>
    <t>A la fecha se han  atendiendo las solictudes que han llegado a la territorial bajo la norma de regularizacion de la propiedad ( ley 1561 y 1564 de 2012.</t>
  </si>
  <si>
    <t xml:space="preserve">Revisada el reporte de las solicitudes de la evidencia del archivo PLAN DE ACCIÓN LEY 1564, se evidencia el tramite a cada una de las solicicitudes presentadas. </t>
  </si>
  <si>
    <t xml:space="preserve">Validadas las evidencias: PLAN DE ACCIÓN LEY 1564, se evidencia el tramite a cada una de las solicicitudes presentadas, y anexos. </t>
  </si>
  <si>
    <t>Con respecto al cumplimeinto de las solictudes de la politica de restitución de tierras y ley de victimas se ha dado alacance al 0,46 porciento teniendo en cuenta que muchas veces hay solicitudes repetidas, reiterativas y que el personal con el que cueenta la territorial Casanare para manejar este tema solo hay una profesional  atendiendo todas las solicitudes que llegan.</t>
  </si>
  <si>
    <t xml:space="preserve">De las solictudes y al las actas presentadas  de la politica de restitución de tierras y ley de victimas se ha dado tramite a 0.46 de los tramites quedando pendiente el 0,04 en la territorial.  </t>
  </si>
  <si>
    <t>Validado el documento en Excel del seguimiento Solicitudes Restitución de Tierras a junio 2022, se evidencia avance de 49 solicitudes atendidas sore 73 solicitudes recibidas, correspondiente a un cumplimiento del 67,12%%.</t>
  </si>
  <si>
    <t xml:space="preserve">Para el segundo trimestre no se pudo dar cumplimiento a la meta, debido a que unas PQRSD no han podido ser asigandas por que fueron mal radicadas, otras se radicaron un dia que el sistema estaba fallando y presentan error; el otro motivo es que no se cuenta con el personal  sufuciente para dar respuesta a todas las peticiones que son radicadas en de Direccion Territorial. </t>
  </si>
  <si>
    <t xml:space="preserve">La evidencia presentada no permite identificar PQRSD que no han podido ser asigandas ni las tramitadas. </t>
  </si>
  <si>
    <t>Validado el "seguimiento primer semestre de PQRSD", se evidencian recibidas 406 y 249 atendidas  correspondiente a un cumplimiento del 48% en el indicador de oportunidad y 61% en el indicador de productivdad.</t>
  </si>
  <si>
    <t>Se dio cumplimiento con la entrega de las actas de comites (Copasst y Comite de convivencia laboral )en la carpeta de OneDrive que se maneja con la Subdirección de Talento Humano de la sede Central la cual se deja a disposición de la oficina de Planeacíon.</t>
  </si>
  <si>
    <t>No se evidencia las 6 actas mensuales del copasst del semestre y el acta de comite de convivencia solo hay una, faltaria la de junio de 2022</t>
  </si>
  <si>
    <t>Se validan como cumplimiento seis actas del comité COPASST de los meses marzo, abril, mayo y junio de 2022 y un acta del Comité de Convivencia Laboral de fecha marzo de 2022, estas según la Autoevaluación de la Territorial informan que se comunican a Talento Humano desde la carpeta One Drive.</t>
  </si>
  <si>
    <t>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t>
  </si>
  <si>
    <t xml:space="preserve">Revisadas la evidencia y la carpeta drivede talento humano se encuentra la informacion reportada por los dos Trimestre </t>
  </si>
  <si>
    <t>Se validan evidencias de acciones tales como: Cronograma e "Inspección ascensores", "Inspección botiquín primeros auxilios y camilla¨, ¨verificación estado de extintores¨, "MATRIZ DE IDENTIFICACIÓN DE PELIGROS, VALORACIÓN DE RIESGOS  Y DETERMINACIÓN DE CONTROLES".</t>
  </si>
  <si>
    <t>Durante el primero y segundo trimestre se presentaron demoras en la realización de trámites de oficina por cuanto el personal de conservación está reducido y las orip presentaron atraso en el envio de avisos de registro.</t>
  </si>
  <si>
    <t>De acuerdo con las evidencias cargadas y el avance cualitativo reportado se observa incumplimiento en la meta establecida.</t>
  </si>
  <si>
    <t>Se valida informe de la Dirección de Gestión catastral "seguimiento primer semestre cpnservación catastral" observándose 2.883 trámites de oficina, incumpliendo la meta establecida del primer semestre (3.741).</t>
  </si>
  <si>
    <t>Durante el primero y segundo trimestre se tuvieron demasiadas dificultades en conservación para la realización de trámites catastrales de terreno con el editor gráfico, con el cambio de zonas homogéneas físicas y geoeconómicas, con la liquidación de avalúos, teniendo en cuenta quea  los predios que entraron en actualización se les tiene que hacer un proceso diferente para cualquier modificación por conservación, que requiere un proceso más largo de validación en sede central de la parte gráfica, de la liquidación de los avalíos y del avance de los trámites para poder continua. Debiso a que se requiere por cada paso un GLPI para la validación de la información, los trámites se están demorando entre uno y dos meses, situación que dificulta mejorar resultados.</t>
  </si>
  <si>
    <t>Se valida informe de la Dirección de Gestión catastral "seguimiento primer semestre conservación catastral" observándose 346 trámites de terreno, incumpliendo la meta establecida del primer semestre (1.190).</t>
  </si>
  <si>
    <t>Durante el primero y segundo trimestre se realizaron avalúos de restitución de tierras, agencia nacional de tierras y defensoria del pueblo, realizando los seguimientos correspondietes a los peritos, se adjunta pago de honorarios por perito.</t>
  </si>
  <si>
    <t>Con las evidencias reportadas no es posible identificar cuáles corresponden a avalúos comerciales. No se evidencia reporte de avalúos comerciales realizados ni tampoco se observa en las eviencias el avance cuantitativo registrado de 34, con el cual se presentaría una sobreejecución.</t>
  </si>
  <si>
    <t>Validado el documento Excel de "Avance subdirección de avalúos Junio 2022" se observa cumplimiento de 49 avalúos en la DT Cauca.</t>
  </si>
  <si>
    <t>Ingreso de ventas por productos como cartas catastrales, certificados sencillos, certificados especiales, certificado plano predial, registros 1 y 2, copia de resoluciones, teniendo en cuenta que Popayán que es el municipio que mas se mueve y estuvo suspendido para la venta de productos desde el 29 de diciembre de 2021 hasta el 7 febrero de 2022</t>
  </si>
  <si>
    <t>Validada la evidencia de "RELACION DE INGRESOS DE CONTADOS-VENTAS" de enero a junio de 2022 por $65.745.173, se observa incumplimiento de la meta del semestre ($98.165.238).</t>
  </si>
  <si>
    <t>En el primero y segundo trimestre se atendieron todas las solicitudes en materia de regularización de tierras.</t>
  </si>
  <si>
    <t>De acuerdo conel avance cualitativo reportado se atendieron todas las solicitudes en materia de regularización de tierras. Sin embargo en la evidencia que se adjunta no es clara la cantidad de solicitudes recibidas frente a las atendidas.</t>
  </si>
  <si>
    <t>Validado el documento en excel "Restitucion tierras Seguimiento solicitudes_actividad_2_JUNIO" se observa en la DT Cauca que fueron recibidas 59 y atendidas 58, cumplimiendo a penas el 98,3%.</t>
  </si>
  <si>
    <t xml:space="preserve">Durante el primero y segundo trimestre se atendieron todas as solicitudes del Juzgado de Restitución de tierras en las etapas judicial y de posfallo.  </t>
  </si>
  <si>
    <t xml:space="preserve">De acuerdo con las evidencias cargadas y el avance cualitativo reportado se informa que se atendieron todas las solicitudes relacionadas con Restitución de tierras </t>
  </si>
  <si>
    <t>Validadas las evidencias "Informe restitución" evidencian que de 207 solicitudes se respondieron en su totalidad.</t>
  </si>
  <si>
    <t>Durante el primer trimestre se realizó la depuración de las solicitudes de vigencias anteriores logrando quedar al dia al respecto y en el segundo trimestre presentamos retaso debido a la falta de personal y al incremento considerable de solicitudes debido al proceso de actualización catastral del municipio de Popayán.</t>
  </si>
  <si>
    <t>De acuerdo con el avance cuantitativo y cualitativo reportado se observa incumplimiento en la meta establecida.</t>
  </si>
  <si>
    <t>Validado el documento en Excel "Seguimiento PQRSDF - Junio 2022", se observa que la DT Cuaca recibió 662 PQRSD y atendió 478 con indicadores de oportunidad del 48% y el indicador de productividad del 71%, incumpliendo las metas establecidas.</t>
  </si>
  <si>
    <t>En el primero y segundo trimestre se realizaron los comites de convvencia laboral y los comites de copasst subida al drive.</t>
  </si>
  <si>
    <t>De acuerdo con las evidencias cargadas y el avance cualitativo reportado se informa que se subieron al drive las actas de los comités (Copasst y Comité de Convivencia Laboral).</t>
  </si>
  <si>
    <t>Se validan como evidencias "Actas COPASST" de enero a junio 2022 y "Acta de Comité de convivencia laboral" de marzo y junio de 2022 como cumplimiento de la actividad.</t>
  </si>
  <si>
    <t>Durante el primero y segundo tirmestre se cumple con las responsabilidades del SG-SST</t>
  </si>
  <si>
    <t>De acuerdo con las evidencias cargadas y el avance cualitativo reportado se informa que se cumplió con las responsabilidades del SG-SST</t>
  </si>
  <si>
    <t>Se validan como cumplimiento de la acción las siguientes evidencias: "Inspección de 18 puestos de trabajo", "registros de entrega de elementos de bioseguridad" de enero a junio, "SOCIALIZACIÓN PLANES DE EMERGENCIA DIRECCIÓN TERRITORIAL CAUCA"el 16 de marzo. registro de asistencia de "socialización matriz de riesgos laborales", registro de capacitación virtual "Prevención Consumo de Sustancias Psicoactivas, 8 de abril de 2022".</t>
  </si>
  <si>
    <t>En este periodo comprendido por el 1 y 2 trimestre del año 2022, se ejecutaron 2.332 en el 1 trimestre y 729 en el 2 trimestre trámites de oficina, para un avance de 3.061, provenientes de las oficinas de registro y las solicitudes recibidas por ventanilla, para un avance del 55,65% de la meta de la vigencia de 5.500 trámites.</t>
  </si>
  <si>
    <t>Aunque adelantaron un 94,18% de la meta, no cumplieron con los 3250 tramites programados</t>
  </si>
  <si>
    <t>Se valida evidencia recibidia de la Dirección de gestión catastral "seguimiento primer semestre conservación catastral" con avance de 3.016 trámites de oficina, con un cumplimiento del 92.8% sobre la meta (3.250), quedando por ejecutar 234 trámites.</t>
  </si>
  <si>
    <t>En este periodo comprendido por el 1 y 2 trimestre del año 2022, se ejecutaron 893 en el primer trimestre y 258 en el segundo trimestre trámites de terreno, para un avance de 1.151, para un avance del 26,16% de la meta de la vigencia de 4.400 tramites, sin embargo, se siguen presentando fallas en el SNC, que muchas veces nos impiden ser más eficiente en resolver los trámites, a partir del mes de julio, para evacuar saldos y aumentar el volumen de trámites se propuso realizar un plan de trabajo, para poder alcanzar la meta propuesta.</t>
  </si>
  <si>
    <t>lograron un 63,94% de la meta programada en el primero y segundo trimestre de tramites de terreno no cumpliendo con el 100%</t>
  </si>
  <si>
    <t>Se valida evidencia recibidia de la Dirección de gestión catastral "seguimiento primer semestre conservación catastral" con avance de 1.154 trámites de terreno, con un cumplimiento del 64% sobre la meta (1.800), quedando por ejecutar 646 trámites.</t>
  </si>
  <si>
    <t>Atender en el término legal, el 100% de las solicitudes de elaboración de avalúos comerciales</t>
  </si>
  <si>
    <t>Durante este periodo se realizaron 12 avalúos en el primer trimestre y 6 avalúos en el segundo trimestre, para un total de 18 avalúos, la mayoría del proceso de restitución de tierras, para un avance del 22,5% de la meta de 80 avalúos.</t>
  </si>
  <si>
    <t>cumplieron con el 51,45% de la  meta en los dos trimestres, no cumpliendo con el 100% programado en el periodo</t>
  </si>
  <si>
    <t>Validado el documento en Excel de "Avance_Subdireccion de avaluos_Junio_2022 ACT" se observa cumplimiento de 34 avalúos, con un cumplimiento del 97,14%</t>
  </si>
  <si>
    <t>Durante este periodo se realizaron ventas por valor de $ 15.486.639 en el primer trimestre y $ 16.608.755 en el segundo trimestre, para un total de $ 32.095.394 debido a la entrega del municipio de Valledupar, el municipio de Rio de Oro entregado a la Asociación de municipios, y el municipio de Chiriguana habilitados como gestores catastrales se han disminuido las ventas de una manera significativa para el periodo.</t>
  </si>
  <si>
    <t>Lograron el 32% en ventas respecto a la meta en los dos trimestres</t>
  </si>
  <si>
    <t>Se validan las evidencias "RELACION DE INGRESOS DE CONTADO-VENTAS" de los meses de enero a junio de 2022 suman un total de $32.094.794, que corresponde a un cumplimiento del 32.03% sobre la meta ($100.182.112)</t>
  </si>
  <si>
    <t>Durante este periodo (primer y segundo trimestre 2022), se respondieron 64 solicitudes de regularización de la ley 1561 y 1564 de 2012, de las cuales todas fueron respondidas.</t>
  </si>
  <si>
    <t>Cumplieron con la atención de la gestion en la atención a las solicitudes en materia de regularización</t>
  </si>
  <si>
    <t>Se validan como evidencias de cumplimiento "constestación de oficios", "RESPUESTA OFICIO IGAC"</t>
  </si>
  <si>
    <t>Durante este periodo (primer y segundo trimestre 2022), se respondieron 218 solicitudes de las 234 recibidas, para un avance del 93%, esto debido a las múltiples solicitudes de los juzgados, tribunales y de la unidad de restitución de tierras, las visitas conjuntas, los distintos posicionamientos de coordenadas y el cumplimiento de sentencia.</t>
  </si>
  <si>
    <t>Debido a que la meta es atender el 100% de las solicitudes no se logra la meta</t>
  </si>
  <si>
    <t>Se valida evidencia en documento excel "Restitucion tierras Seguimiento solicitudes_actividad_2_JUNIO", encontrándose que de 90 recibidas se atendieron el 100%.</t>
  </si>
  <si>
    <t>Durante este periodo (primer y segundo trimestre 2022), se respondieron 359 solicitudes de PQRSD de las 363 asignadas, para un avance del 99%, quedando pendientes 4 solicitudes por responder.</t>
  </si>
  <si>
    <t>Han tenido un buen balance de productividad y oportunidad en la atenciòn de solicitudes de PQRSD pero no se cumplio con el 100%  90% de oportunidad y 98% de productividad de acuerdo a reporte de la oficina de atencion al ciudadano</t>
  </si>
  <si>
    <t>Se valida como evidencia el documento en Excel "Seguimiento PQRSDF - Junio 2022" en el cual se observaron 219 PQRSDF recibidas y atendidas el 100%, con un indicador de oportunidad del 90% y el indicador de productividad del 98%.</t>
  </si>
  <si>
    <t xml:space="preserve">Durante este periodo (primer y segundo trimestre de 2022), se realizaron las respectivas reuniones y se firmaron las actas de los comités Coppast, convivencia y se envió el reporte de ausentismo, y se cargaron al DRIVE dispuesto para ello. </t>
  </si>
  <si>
    <t>realizaron reuniones de copasst y de convivencia</t>
  </si>
  <si>
    <t>Se validan como evidencias de cumplimiento las "Actas de comités COPASST" Y "ACTAS DE COMITÉ DE CONVIVENCIA LABORA" Y CARGUE EN EL dRIVE.</t>
  </si>
  <si>
    <t>Durante este periodo (primer y segundo trimestre 2022),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 se conformaron las brigadas de emergencias.</t>
  </si>
  <si>
    <t>aunque realizaron actividades falta el informe o reporte de rendicion de cuentas en el SG  SST como documento de verificación.</t>
  </si>
  <si>
    <t>Se validan como evidencias de cumplimiento: "INFORME SEÑALIZACION AMBIENTAL", listados de asistencia de "Rendición de cuentas de ambiental y socialización Plan de manejo ambiental" del 28 de junio 2022.</t>
  </si>
  <si>
    <t>La D.T Córdoba presenta un avance de 3.461 trámites de oficina correspondientes al acumulado del primer y segundo trimestre de 2022. (Primer trimestre 1.624, segundo Trimestre 1.837). Se evidencia cumplimiento de la meta semestral con el archivo anexo: INFORME CONSERVACON 2022 TRIM 1-2.XLSX</t>
  </si>
  <si>
    <t>Con Informe Conservación 2022 1° y 2° Trimestre se observa el cumplimiento de la meta 3461 semestral. Evidenciándose de esta forma el cumplimiento de la actividad</t>
  </si>
  <si>
    <t>1. Se evidencia informe de conservación 1° y 2° Trimestre con avance de 3.461 tramites de oficina, que para el Primer trimestre 1.624, segundo Trimestre 1.837, dando cumplimiento a la meta propuesta correspondiente a la meta propuesta primero y segundo trimestre.</t>
  </si>
  <si>
    <t>La D.T Córdoba presenta un avance de 1.751 trámites de terreno correspondientes al acumulado del primer y segundo trimestre de 2022. (Primer trimestre 658, segundo Trimestre 1.093). Significando un avance del 56% de la metra semestral. Se evidencia el avance con el archivo: INFORME CONSERVACON 2022 TRIM 1-2.XLSX. En relación a los trámites con vigencias anteriores se cuenta con la acción correctivo número: ACM-DTCOR-004 que se encuentra en progreso.</t>
  </si>
  <si>
    <t>En relación a los trámites con vigencias anteriores se observa un avance significativo con la  implementacion la acción correctivo número: ACM-DTCOR-004  En relación a los trámites con vigencias anteriores resultados obtenidos conforme al progreso de la accion</t>
  </si>
  <si>
    <t>Se evidencia un avance de 1.751 trámites de terreno correspondientes al acumulado del primer y segundo trimestre de 2022. (Primer trimestre 658, segundo Trimestre 1.093). Se observa el avance con el archivo: INFORME CONSERVACON 2022 TRIM 1-2.XLSX.</t>
  </si>
  <si>
    <t xml:space="preserve">En el Primer Semestre de 2022 se recibieron 22 solicitudes: Se elaboraron y entregaron 15 avalúos dentro de los tiempos establecido. 4 solicitudes estan en estado asignado al perito avaluador, 3 en estado Desistido debido a que no se permitío el ingreso a la zona. Realizandoce un 50% adicional a la meta fijada para el semestre. Se evidencia cumplimiento en el archivo: BD Estructura Seguimiento y Control GIT Avalúos.xlsx anexado.  La DT envía oportunamente dichos avalúos para control de calidad al GIT de Avalúos. De igual forma se anexa registro de asistencia a las reuniones de control y seguimiento </t>
  </si>
  <si>
    <t xml:space="preserve">Con informe Excel “estructura de seguimiento y control GIT Avalúos” Registros de asistencia a reuniones de seguimiento, se observa cumplimiento de la actividad  </t>
  </si>
  <si>
    <t>Se evidencia que para el 1 semestre se recibieron 22 solicitudes conforme al informe Excel “estructura de seguimiento y control GIT Avalúos, así mismo se observa 11 reuniones de seguimiento a solicitudes de avalúos comerciales en los meses enero, febrero, marzo, abril, mayo y junio., conforme a lo anterior se observa cumplimiento a la meta establecida.</t>
  </si>
  <si>
    <t>La D.T Córdoba  presenta un acumulado en ventas correspondientes al primer y segundo trimestre de 2022 por un valor de:$118.317.532 (Incluye ventas de la Isla de San Andres). Se evidencia la falta de $52.577.316 para dar cumplimiento a la meta semestral.‬ Anexamos consolidados de ventas del primer Semestre: CORD Ventas enero-junio 2022.pdf.</t>
  </si>
  <si>
    <t>Teniendo en cuenta los reportes e Informe de ventas detallada de enero a junio anuladas, Informe de ventas detallada de enero a junio Córdoba y san Andrés, Ventas 2022 Cordoba. Se evidencia la falta de $52.577.316 ingreso  por lo que se Incumple lla meta programada</t>
  </si>
  <si>
    <t xml:space="preserve">Se observa como soporte consolidados de ventas del primer Semestre: CORD Ventas enero-junio 2022.pdf. la D.T Córdoba presenta un acumulado en ventas correspondientes al primer y segundo trimestre de 2022 por un valor de: $118.317.532, sin embargo, se evidencia incumplimiento de la meta por el valor de $52.577.316 para dar cumplimiento a la meta semestral. </t>
  </si>
  <si>
    <t>La D.T Córdoba Tramitó 123 solicitudes, correspondientes al acumulado del primer y segundo trimestre de 2022. (Total Recibidas 123, Trámitadas Primer trimestre 81, Trámitadas segundo Trimestre 42. Se evidencia cumplimiento de la meta en un 100% del semestre. Se anexa informes estadísticos.</t>
  </si>
  <si>
    <t xml:space="preserve">Teniendo en cuenta los informes consolidados del 1° y 2° trimestre de peticiones en cumplimiento de1561 – 1564, reporte de peticiones 1561 y 1564 para1° y 2° trimestre, se puede determinar el cumplimiento de la actividad </t>
  </si>
  <si>
    <t>Se observa como soporte informes consolidados del 1° y 2° trimestre de peticiones en cumplimiento peticiones 1561 – 1564, reporte de peticiones 1561 y 1564 para 1° y 2° trimestre, conforme a lo anterior se evidencia la atención y el cumplimiento de la actividad.</t>
  </si>
  <si>
    <t>En el Primer Semestre de 2022 se recibieron 15 solicitudes de trámites Administrativos y 19 solicitudes Judiciales, todas atendidas dentro del periodo reportado. 16 solicitudes en Postfallo, sin atender por falta de anotación en los Folios de Matrículas Inmobiliarias por parte de la Oficina de Registros de Instrumentos Públicos (los cuales fueron reportados al juzgado reportando su estado). Se evidencia cumplimiento con el archivo anexos:  HERRAMIENTA DE MONITOREO CORDOBA 2022.xlsx</t>
  </si>
  <si>
    <t>Se evidencia cumplimiento de la actividad con el archivo anexos:  HERRAMIENTA DE MONITOREO CORDOBA 2022.xlsx</t>
  </si>
  <si>
    <t xml:space="preserve">Como observa como soporte herramienta de monitoreo Córdoba 2022, donde se atendió las solicitudes recibidas para el cumplimiento de la Política de Restitución de Tierras y Ley de Víctimas, en los términos de ley, conforme a lo anterior se evidencia el cumplimiento.   </t>
  </si>
  <si>
    <t>La D.T Córdoba presenta un avance de 513 PQRs Trámitadas, correspondientes al acumulado del primer y segundo trimestre de 2022. (Total Recibidas 514, Trámitadas Primer trimestre 254, Trámitadas segundo Trimestre 259 - pendiente 1 por tramitar pero dentro de los términos legales. Avance porcentual 50% de las PQRs cumpliendo los términos legales en tiempo). Se evidencia cumplimiento con los informes estadísticos anexados.</t>
  </si>
  <si>
    <t>Con reportes consolidados Peticiones de enero a junio, consolidado Peticiones 1° trimestre, consolidado Peticiones 2° trimestre  PQRS 2° trimestre, Reporte PQRS  Al igual que el informe obtenido del proceso servicio al Ciudadano que reporta un indicador de productividad del 100</t>
  </si>
  <si>
    <t>Conforme con el reporte enviado por la Oficina Relación Ciudadano con corte al 30 julio, la Dirección Territorial Córdoba tiene un indicador de productividad del 100% con atención de PQRSD en los términos de Ley.</t>
  </si>
  <si>
    <t>En el Primer Semestre de 2022 se realizaron las 6 reuniones del Coppasst (1 mensual) y 2 del CCL (1 trimestral), se evidencia cumplimiento con los archivo anexados: Actas de Comite de Enero a Junio y Actas de CCL de abril y junio. Dando cumplimiento a la actividad.</t>
  </si>
  <si>
    <t xml:space="preserve">Actas Comité Copasst, Acta comité CCL de los meses de abril, mayo y junio. Confirman el cumplimiento de la actividad </t>
  </si>
  <si>
    <t xml:space="preserve">Como soporte de esta actividad se evidencia, actas de comité Copasst , Acta comité CCL realizadas en los meses abril, mayo y junio, dando cumplimiento a la meta propuesta. </t>
  </si>
  <si>
    <t>En el Primer Semestre de 2022 se realizaron los reporte trimestrales de rendición de cuenta en el SG-SST, se evidencia cumplimiento de la actividad con los archivo anexados:  Rendicion de cuentas en sgsst I TRIMESTRE, Rendicion de cuentas en sgsst II TRIMESTRE.pdf</t>
  </si>
  <si>
    <t xml:space="preserve">Se comprueba la realización de la actividad a través de archivo Rendición de cuentas en” NFORME  1° TRIMESTRE ASIGNACIÓNDE RESPONSABILIDADES Y RENDICIÓN DE CUENTAS EN EL SISTEMA DE GESTIÓN DE LA SEGURIDAD Y SALUD EN EL TRABAJO–DIRECCION TERRITORIAL CORDOBA”  _x000D_
Rendición de cuentas en “ NFORME 2°TRIMESTRE ASIGNACIÓNDE RESPONSABILIDADES Y RENDICIÓN DE CUENTAS EN EL SISTEMA DE GESTIÓN DE LA SEGURIDAD Y SALUD EN EL TRABAJO–DIRECCION TERRITORIAL CORDOBA”_x000D_
</t>
  </si>
  <si>
    <t>Se evidencia que para el 1 Trimestre se adjunta como soporte Informe trimestre asignación de responsabilidades y rendición de cuentas en el sistema de gestión de la seguridad y salud en el trabajo–Dirección Territorial Córdoba, y para el segundo trimestre y para el segundo trimestre II trimestre asignación de responsabilidades y rendición de cuentas en el sistema de gestión de la seguridad.</t>
  </si>
  <si>
    <t>Dando seguimiento a esta actividad se reporta informe de cumplimiento de tramites de oficina para el I trimestre de 1519 tramites. II Trimestre de1800 tramites para un total de 3319. Evidencia: Correo de envio, informe y herrameinta APEX. Para un procentaje de cumplimiento del 108.4%. sobrepasando en un 8% la meta programada.</t>
  </si>
  <si>
    <t xml:space="preserve">De 3059,1 trámites programados para atender, se dio respuesta a 3319 tramites, reportando 8% por encima de la meta._x000D_
_x000D_
*Con informe de gestión se observa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SNC_x000D_
_x000D_
*Reporte de seguimiento Mensual (Herramienta APEX)_x000D_
_x000D_
*Correo electrónico del 24/05/2022 en el que se envía informe de gestión Territorial Cundinamarca, enero -abril de 2022, con base en reporte generado SNC DE 01-01-2022 A 30-04-2022._x000D_
</t>
  </si>
  <si>
    <t>Se reporta informe de cumplimiento de trámites de oficina para el I trimestre de 1519 tramites. II Trimestre de1800 trámites para un total de 3319, Se observa como soporte, Reporte de seguimiento Mensual (Herramienta APEX), Correo electrónico del 24/05/2022 en el que se envía informe de gestión Territorial Cundinamarca, enero -abril de 2022, con base en reporte generado SNC DE 01-01-2022 A 30-04-2022 y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t>
  </si>
  <si>
    <t>Dando seguimiento a esta actividad se reporta informe de cumplimiento de tramites de terreno para el I trimestre de 85 tramites. II Trimestre de128 tramites para un total de 213 en total. para un porcentaje de cumplimiento del 4.8% de avance, denotando un bajo cumplimiento en la meta 95.2% de rezago. debido a que el sistema nacional catastral no permite el flujo adecuado para la realizacion de los tramites, por lo anterior se estan realizando mesas de trabajo para solucionar el problema.  Evidencia: Correo de envio, informe y herrameinta APEX.</t>
  </si>
  <si>
    <t>De 4389,6 trámites de Conservación que se debieron atender, se dio respuesta a 213 tramites, Incumpliendo la meta semestral programada</t>
  </si>
  <si>
    <t xml:space="preserve"> Conforme a la meta 4389,6 trámites de Conservación establecida para este semestre, la Dirección Territorial de Cundinamarca   dio respuesta a 213 tramites, Incumpliendo la meta semestral programada.</t>
  </si>
  <si>
    <t>Dando cumplimiento a esta actividad se reporta la atencion a solicitudes en materia de regularizacion de la propiedad con la matriz APEX. Para el I trimestre se atendieron 1923, para el II Trimestre 4526 solicitudes para un total de 6449 en el semestre. 8573 de solicitudes recibidas. porcentaje de cumplimiento 0.37 frente a lo recibido.   con un rezago frente a la meta de 0.13%. Evidencia matriz</t>
  </si>
  <si>
    <t>De 8573 solicitudes en materia de regularización de la propiedad recibidas se atendieron 6449 en el semestre. siendo el 75% de la meta programada quedando un rezago del 25%.</t>
  </si>
  <si>
    <t>Se evidencia reporte de atención a solicitudes en materia de regularización de la propiedad con la matriz APEX, de 8573 solicitudes en materia de regularización de la propiedad recibidas se atendieron 6449 en el semestre. siendo el 75% de la meta programada quedando un rezago del 25%.</t>
  </si>
  <si>
    <t>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se evidencia en el archivo excel un seguimiento para cada caso.</t>
  </si>
  <si>
    <t>A pesar de que se cuenta con una Meta asignada y al no Tener rubro asignado para hacer avaluos de restitucion de tierras ya que por lineamientos   los adelanta la subdirección de catastro.  Queda sin asignacion de Meta la Territorial.</t>
  </si>
  <si>
    <t>Conforme con lo manifestado por la D.T la territorial para este año no tiene rubro asignado para hacer avalúos de restitución de tierras lo adelanta la subdirección de catastro-avalúos comerciales, pero desde la DT se hace un seguimiento de avalúos de vigencias anteriores. Queda sin asignación de Meta la Territorial.</t>
  </si>
  <si>
    <t xml:space="preserve">La Dirección Territorial para dar cumplimiento a esta actividad realiza la asignacion y seguimiento a las PQRSD , se genera el reporte para 387 del I trimestre y 610 II trimestre para un total de 997 semestre,  a corte 30 de Junio fueron atendidas 100 a ese corte. con un porcentaje de cumplimiento del 3.9 con un rezago en la meta del 96%  Frente a lo programado. </t>
  </si>
  <si>
    <t>En reporte de participación por tipo de PQRS y teniendo en cuenta que fueron recibidas total de 997 solicitudes en el semestre de las cuales se atendieron 100.  En reporte del Proceso Serviico al Ciudadano el indicador de oprtunidad esta en el 19% y el de productividad el 22%</t>
  </si>
  <si>
    <t xml:space="preserve">Conforme al reporte participación por tipo de PQRS y teniendo en cuenta que fueron recibidas total de 997 solicitudes en el semestre de las cuales se atendieron 100.  En reporte del Proceso Servicio al Ciudadano el indicador de oportunidad está en el 19% y el de productividad el 22%. Lo que evidencia un incumplimiento en la meta asignada.   </t>
  </si>
  <si>
    <t>Se realiza el respectivo cumplimiento de actividades con su actas se realiza el cargue al drive de talento humano de los informes y reportes para el trimestre I Y II. el proceso para los comites de conviencia y copasst se incia en el mes de marzo con la convocatoria y elección para darle continuidad en los meses posteriores: Comites activos y funcionando. Evidencia actas y reportes</t>
  </si>
  <si>
    <t xml:space="preserve">Teniendo en cuenta convocatoria N° 1 del 04 de marzo para conformar el comité de convivencia laboral, acta de escrutinio  del 1 de abril, Actas del 8 de abril, , actas de conformación, acta de comité de convivencia  laboral de abril , mayo y junio. Actas de COPASST._x000D_
Se evidencia cumplimiento de la actividad _x000D_
</t>
  </si>
  <si>
    <t>Como soportes para esta actividad, se observa convocatoria N° 1 del 04 de marzo para conformar el comité de convivencia laboral, acta de escrutinio del 1 de abril, Actas del 8 de abril, actas de conformación, acta de comité de convivencia laboral de abril, mayo y junio. Actas de COPASST. Conforme con lo anterior se evidencia cumplimiento de la actividad.</t>
  </si>
  <si>
    <t>Se realiza el respectivo reporte e Informe de rendición de cuenta en el SG-SST, el drive de talento humano registra los respectivos soportes para el I Y II trimestre. Evidencia: informe de reporte.</t>
  </si>
  <si>
    <t>Se observa el cumplimiento de la actividad Teniendo en cuenta registros como:_x000D_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t>
  </si>
  <si>
    <t>Se observa el cumplimiento de la actividad Teniendo en cuenta registros como: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Inspección botiquin.pdf; Mínima cuantía_2022-04-29_1.PDF; Salidas a terreno.PDF; Trazabilidad de solicitud informacioncontaduria.pdf; f20100-09-16v1_cronograma_de_inspecciones REALIZADO1.xls; Revisión camilla 1.jpg;</t>
  </si>
  <si>
    <t>Para dar cumplimiento a esta actividad se verifican los soportes de ventas de enero a junio, con la siguiente informacion I trimestre 36.365.058, II trimestre 39.652.839  para un total de 76.017.897.  para un porcentaje alcanzado frente a la meta de 71.13%. el rezago de 28.87%.</t>
  </si>
  <si>
    <t>Al llegar de 71.13%. de los  ingresos de la meta programada. se observa el incumplimiento de la meta</t>
  </si>
  <si>
    <t xml:space="preserve">Como soportes para esta actividad se verifican los soportes de ventas de enero a junio, con la siguiente información I trimestre 36.365.058, II trimestre 39.652.839 para un total de 76.017.897, sin embargo no se cumplió con la meta programada. </t>
  </si>
  <si>
    <t xml:space="preserve">Analizada la producción de la Territorial de 1.365 de trámites de oficina y de acuerdo a la línea base que determina la Subdirección de Catastro, podemos decir lo siguiente: Se tramitó la cantidad de 1.365 tramites en el término establecido, es decir a un 97.5% de la meta signada, sin embargo es de aclarar que se tramitaron el 100% de los tramires recibidos_x000D_
  _x000D_
</t>
  </si>
  <si>
    <t>De 1400  trámites de oficina asignadas para el semestre fueron tramitadas 1365  evidenciado en reportes detallados y reportes de tramitados SNC de enero, febrero, marzo, abril, mayo y junio sin embargo no se cumple con el 100% de lo programado</t>
  </si>
  <si>
    <t>Como soportes para esta actividad, se evidencian reportes detallados y reportes de tramitados SNC de enero, febrero, marzo, abril, mayo y junio para un total de 1400 trámites de oficina asignadas, que para el semestre fueron tramitadas 1365 lo que corresponde al 97.5% de la meta signada, Conforme a lo anterior se observa incumplimiento de la meta asignada.</t>
  </si>
  <si>
    <t>Analizada la producción de la Territorial de 1.039 de trámites de terreno de acuerdo a la línea base que determina la Subdirección de Catastro, podemos decir lo siguiente: Se tramitó la cantidad de 1039 tramites en el término establecido, es decir a un 65%  de esas solicitudes se les brindó la solución a su petición en un tiempo de respuesta oportuna  y  a 364 trámites no se les dio respuesta en un tiempo superior a este rango representado un 35%. Es de aclarar que el total de tramites equivale al reporte consolidado de el  primer semestre del año 2020</t>
  </si>
  <si>
    <t>•De 1.900 de trámites de terreno que se debieron atender, se dio respuesta a 1039 tramites en el término establecido, reportando el 65%  de ejecución</t>
  </si>
  <si>
    <t>Como soportes para esta actividad, de 1.900 de trámites de terreno que se debieron atender, se dio respuesta a 1039 tramites en el término establecido, reportando el 65% de ejecución 35%. Conforme a lo anterior se observa incumplimiento de la meta asignada</t>
  </si>
  <si>
    <t>Garantizar la autosostenibilidad del Instituto por medio de estrategias de mercadeo y comercialización, orientadas a fortalecer la venta de productos y servicios de la entidad (SIN META ASIGNADA AVALUOS A DEMANDA)</t>
  </si>
  <si>
    <t>Para el semestre del año 2022 la territorial Guajira ha tenido ingresos por venta de Bienes y Servicios por valor total de $ 32.200.388 que en su gran mayoría corresponden a las ventas de Certificados Catastrales y  Cartas Catastrales, lo cual equivale al 24.5 % de la meta asignada, es de aclarar que a la fecha no se han firmado convenios de avaluos comerciales ni de actualizaciones catastrales, pero se esta a la espera de la firma de un convenio de actualización catastral con el Municipio de Barrancas el cual esta en proceso de firma</t>
  </si>
  <si>
    <t>Se evidencia incumplimiento. la meta programada para el semestre  que es de 51.000.000, la ejecución fue de 32200386, obteniendo una ejecución del 63%.</t>
  </si>
  <si>
    <t>Como soportes para esta actividad, se evidencia incumplimiento de la meta programada para el semestre que es de 51.000.000, la ejecución fue de 32200386, obteniendo una ejecución del 63%.</t>
  </si>
  <si>
    <t>Las solicitudes recibidas durante el primer semestre (26), fueron atendidas en el termino de ley</t>
  </si>
  <si>
    <t>Las solicitudes recibidas fueron atendidas, se evidencia en INFORME TRIMESTRAL SOLICITUDES LEY 1561 Y 1564 DEL 2012 REGULARIZACION - de enero a marzo (12 oficios) y de abril a junio (14 oficios) cumpliendo con la actividad</t>
  </si>
  <si>
    <t>Como soportes para esta actividad, se evidencia informe trimestral solicitudes ley 1561 y 1564 del 2012 regularización - de enero a marzo (12 oficios) y de abril a junio (14 oficios) para un total en el primer semestre de 26, Conforme a lo anterior se observa cumplimiento de la meta asignada.</t>
  </si>
  <si>
    <t>De los 53 oficios recibidos durante el primer semestre, a 36 oficios ya se les dio respuesta, a 4 oficios se le dio traslado a la subdirección de avalúo de la sede central con el objetivo de que nos apoyen con los avalúos solicitados, a otros 6 ya se les efectuó la visita conjunta con la Unidad de restitución de Tierras y en los próximos días se estará dando la respuesta al juzgado pertinente  y los 7 oficios restantes están en programación para realizarles visita conjunta, aclarando que dichas visitas están a la espera que la Unidad de Restitución de Tierras confirme la fecha de las  visitas.</t>
  </si>
  <si>
    <t>No se han atendido el 100% de las solicitudes recibidas como se evidencia en: “INFORME SEGUNDO TRIMESTRE AÑO 2022 (ABRIL – MAYO – JUNIO)”  y Memorando de radicado 13-04-20 en el que se informa el seguimiento al cumplimiento de las responsabilidades Territoriales en materia de  Política  de  Atención  y  Reparación  Integral  de  Víctimas  y Restitución de Tierras</t>
  </si>
  <si>
    <t>Como soportes para esta actividad, se evidencia “informe segundo trimestre año 2022 (abril – mayo – junio)” y Memorando de radicado 13-04-20 en el que se informa el seguimiento al cumplimiento de las responsabilidades Territoriales en materia de Política de Atención y  Reparación  Integral  de  Víctimas  y Restitución de Tierras, sin embargo se observa incumplimiento de la meta asignada.</t>
  </si>
  <si>
    <t>Para el primer semestre, se atendieron oprtunamente las peticiones solicitados por los ciudadanos (489), quedando pendiente (22) por resolver del año 2021 y (19) del año 2022, debido a que estan a la espera por definir los procesos catastrales pertinentes</t>
  </si>
  <si>
    <t>Se evidencia incumplimiento en la meta programada de atención del 100% de PQRSD vigencia actual, en los términos de ley. en informe del proceso en sede central cuentan con indicador de oportunidad del 65% y e indicador del 83%</t>
  </si>
  <si>
    <t xml:space="preserve"> Como soporte para  el primer semestre, se evidencia informe del proceso en sede central con indicador de oportunidad del 65% y el indicador del 83%, se observa  incumplimiento en la meta programada de atención del 100% de PQRSD .</t>
  </si>
  <si>
    <t>Durante el primer semestre (enerol-junio) se cumplió con la entrega de las actas de los comités de Copasst y Convivencia Laboral al GIT Gestión del Talento Humano.</t>
  </si>
  <si>
    <t>Con registros de asistencia, fotografías actas de COPASTT informe laboral mensual de enero a junio, Actas de convivencia, entre otras. Se evidencia el cumplimiento de la actividad</t>
  </si>
  <si>
    <t>Como soportes para esta actividad, se allego registros de asistencia, fotografías actas de COPASTT, informe laboral mensual de enero a junio, Actas de convivencia, entre otras. Conforme a lo anterior se observa cumplimiento de la meta asignada.</t>
  </si>
  <si>
    <t>Durante el primer semestre (enerol-junio) se dio cumplimiento a lo establecido en el acta del 06-01-2021</t>
  </si>
  <si>
    <t xml:space="preserve">Se observa entre otros: actas de reunión, Actas COPASST, Actas de convivencia, correos, Graficas informes de Gestión, inspección de Botiquín y camillas, Inspección del estado de extintores, pantallazos. Con lo que se concluye el cumplimiento de la actividad </t>
  </si>
  <si>
    <t>Como soportes para esta actividad, se allego actas de reunión, Actas COPASST, Actas de convivencia, correos, Graficas informes de Gestión, inspección de Botiquín y camillas, Inspección del estado de extintores, pantallazos. Conforme a lo anterior se observa cumplimiento de la meta asignada.</t>
  </si>
  <si>
    <t>Durante periodo comprendido entre el primero de enero al 30 de junio de 2022 en la Territorial Huila se realizaron 5546 trámites de oficina de vigencias anteriores y actual.</t>
  </si>
  <si>
    <t>se revisa la evidencia cargada por el proceso cumple con el producto esperado</t>
  </si>
  <si>
    <t>De acuerdo con las evidencias suministradas “Consolidado –Junio 22” Se observa que la Dirección Territorial Huila durante el primer semestre se han realizado 5546 trámites de oficina, cumpliendo con la meta establecida.</t>
  </si>
  <si>
    <t>Durante periodo comprendido entre el primero de enero al 30 de junio de 2022 en la Territorial Huila se realizaron 876 trámites de terreno de vigencias anteriores y actual.</t>
  </si>
  <si>
    <t>De acuerdo con las evidencias suministradas “Consolidado –Junio 22” Se observa que la Dirección Territorial Huila durante el primer semestre ha realizado 876 trámites de terreno, avanzando en un 83,19% de la meta establecida.</t>
  </si>
  <si>
    <t>Durante periodo comprendido entre el primero de enero al 30 de junio de 2022 (primer y segundo trimestre) en la Territorial Huila los ingresos fue la suma de $28.128.147,oo</t>
  </si>
  <si>
    <t>De acuerdo con los soportes suministrados “Informe primer semestre 2022. Huila” en donde se puede observar los ingresos percibidos para el primer trimestre por valor de $13.458.085 y para el segundo trimestre por valor de $ 14.670.02 para un total de $28.128.147, se evidencia el cumplimiento de la Meta.</t>
  </si>
  <si>
    <t>Durante el primer y segundo trimestre del año 2022 en la DT Huila se atendieron en el término legal todas las solicitudes realizadas en materia de regularización de la propiedad (Ley 1561 y Ley 1564 de 2012.</t>
  </si>
  <si>
    <t>De acuerdo con las evidencias suministradas Regularización de la propiedad, Ley 1561 y ley 1564 de 2012” durante el  segundo trimestre se reciben  49 solicitudes de las cuales 30 se encuentran en trámite y 19 ya finalizaron, llama la atención que dos de ellas no cuentan con la relación del documento de respuesta y los tiempos de atención se encuentran vencidos, se sugiere a la Dirección Territorial revisar e  incluir en el seguimiento los documentos de respuesta, en caso de no haber atendido incluir una columna con las observaciones que den cuenta de la gestión adelantada.</t>
  </si>
  <si>
    <t>Durante periodo comprendido entre el primero de enero al 30 de junio de 2022 (primer y segundo trimestre) en la Territorial Huila se atendieron todas las solicitudes recibidas sobre el tema de Política de Restitución de Tierras y Ley de Víctimas en los términos establecidos. Se adjunta Acta.</t>
  </si>
  <si>
    <t>De acuerdo con “Acta –No.2.” se observa que la Dirección Territorial Huila durante el segundo trimestre recibió 11 solicitudes en el marco del cumplimiento de la Política de Restitución de Tierras y Ley de Víctimas, las cuales atendió en su totalidad. Se recomienda implementar una herramienta de control en la que se pueda observar de las solicitudes recibidas cuantas han sido atendidas en términos legales en el marco de la Política de Restitución de Tierras y Ley de Víctimas.</t>
  </si>
  <si>
    <t>Durante el primer y segundo trimestre del año 2022 en la DT Huila se atendieron las PQRSD, dando prioridad a la vigencia actual. Se adjunta informe</t>
  </si>
  <si>
    <t>De acuerdo con “Índice de Gestión y Oportunidad de Respuesta a PQRD del primer trimestre y segundotrimestre del año 2022” Se observa que para el primer trimestre se reciben 706 solicitudes, se finalizan en términos 399 y 134 se encuentra en trámite de las cuales los tiempos de atención ya están vencidos. Para el segundo trimestre se reciben 129 solicitudes, se finalizan en términos 109 y 20 se encuentran en trámite de las cuales los tiempos ya vencieron. Revisando el Reporte entregado por la Oficina de Relación con el Ciudadano para el primer trimestre se reciben 541 solicitudes de las cuales se atendieron 453 y de estas solo 242 fueron respondidas en los tiempos establecidos. Para el segundo trimestre se reciben 129 solicitudes de las cuales se atendieron 105 y de estas solo 58 fueron res</t>
  </si>
  <si>
    <t>Durante periodo comprendido entre el primero de enero al 30 de junio de 2022 en la Territorial Huila se cumplió con la entrega de las actas de los comités (Copasst y Comité de Convivencia Laboral) a la Subdirección de Talento Humano en los tiempos establecidos</t>
  </si>
  <si>
    <t>Se presentan actas del comité de convivencia laboral de fechas 31/03/2022, 30/06/2022 y Actas de Copastt de fechas : 11/02/2022, 01/03/2022, 29/04/2022, 31/05/2022, 30/06/2022, dando cumplimiento a la actividad.</t>
  </si>
  <si>
    <t>Durante periodo comprendido entre el primero de enero al 30 de junio de 2022 en la Territorial Huila se cumplió con la atención en los tiempos establecidos sobre las responsabilidades y rendición de cuentas en el SG - SST, establecida mediante acta del 06-01-2021</t>
  </si>
  <si>
    <t>Se presentan 3 formatos inspección de botiquín de primeros auxilios y camilla de fecha 30/03/2022 y 3 formatos inspección de botiquín de primeros auxilios y camilla de fecha 30/06/2022. Se sugiere a la Dirección Territorial Huila presentar informe o reporte de rendición de cuentas en el SG – SST evidenciando que las diferentes situaciones que se presentaron fueron atendidas en los tiempos establecidos.</t>
  </si>
  <si>
    <t>En el primer trimestre se realizaron un total de 1017 tramites de oficina y en el segundo trimestre se realizaron un total de 1035 tramites de oficina, para un avance del 37%.</t>
  </si>
  <si>
    <t>De acuerdo al reporte superaron el 100% de la meta de los dos trimestres reportados</t>
  </si>
  <si>
    <t>Se evidencian Informes Avance Conservación Primer Trimestre2022 (1346 mutaciones) , Segundo Trimestre (1065 mutaciones), así como los consolidados correspondientes.</t>
  </si>
  <si>
    <t>En el primer trimestre se realizaron un total de 329 tramites de terreno y en el segundo trimestre se realizaron un total de 30 tramites de terreno. para un avance del 7%</t>
  </si>
  <si>
    <t>No se cumplió con la meta de tramites de terreno en los dos trimestres</t>
  </si>
  <si>
    <t xml:space="preserve">De acuerdo a Informe Avance Conservación para el Primer Trimestre 2022 se realizaron 329 tramites de terreno y de acuerdo al autoseguimiento para el segundo trimestre se reporta un total de 30 trámites.No se cumple con las meta programada.  </t>
  </si>
  <si>
    <t>(23 AVALUOS) 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Para el primer trimestre la cifra de avaluos realizados fue de 5. Teniendo en cuenta que la meta de la Territorial Magdalena quedo establecida en 23 avaluos, de los cuales se han entregado 26 para un rendimiento del 113%.</t>
  </si>
  <si>
    <t>De acuerdo al cuadro anexo son 21 avalúos los realizados en los dos trimestres atendiendo el 100%</t>
  </si>
  <si>
    <t xml:space="preserve">Se evidencia correo del 12-07-202 Informe de Avalúos de los meses de abril, mayo y junio en donde se reporta Avalúo al predio “Tierra Grata II, predio “La Esperanza, “Predio Dios Me Vea”, comercial a los predios El Niagara, El Paraíso, Las Miradas y Loma Fresca, Alto Plano, Avalúo comercial de predio ubicado en el Municipio de Sabanas de San Ángel y Avalúo comercial en las 10 oficinas del IGAC.  </t>
  </si>
  <si>
    <t>Recursos obtenidos por ventas de bienes y servicios y convenios y/o contratos, incluído IVA</t>
  </si>
  <si>
    <t>En el primer trimestre del 2022 se han realizado ventas de productos y servicios por $9.503.400 pesos. mientras que para el segundo trimestre del 2022 se han realizado ventas de productos y servicios por $11.253.135 pesos.</t>
  </si>
  <si>
    <t xml:space="preserve">No se cumplió con la meta en ventas ya que era de $29.415.198,6 </t>
  </si>
  <si>
    <t>De acuerdo a los consolidados presentados por la Dirección Territorial se  presenta un avance por ventas de $20756535, lo cual no cumple con la meta programada $29.415.198.</t>
  </si>
  <si>
    <t>Durante el primer y segundo trimestre del presente año se han atendido 65 solicitudes realizadas en materia de regularización de la propiedad, ejecutando 100% de las mismas, como consta en evidencias cargadas al drive.</t>
  </si>
  <si>
    <t>Han atendido el 100% de las solicitudes en materia de regularización</t>
  </si>
  <si>
    <t>Se constata Informe del 19 de julio de 2022 Avance primero y segundo trimestre del Proceso de Restitución de Tierras de2022, solicitudes recibidas y atendidas en un 100%, así como soporte de pertenencia 2022.</t>
  </si>
  <si>
    <t>Durante el primer y segundo trimestre del año se atendieron la totalidad de solicitudes recibidas para el cumplimiento de la Política de Restitución de Tierras y Ley de Víctimas, en los términos de ley. Fueron tramitadas 272 solicitudes como consta en evidencias cargadas al Drive.</t>
  </si>
  <si>
    <t>Atendieron el 100% de las solicitudes recibidas en materia de restitución de tierras</t>
  </si>
  <si>
    <t>Se evidencia informe de solicitudes recibidas y atendidas de la Política de Restitución de Tierras y Ley de Víctimas, en los términos de ley, en el que se da cumplimiento con lo programado.</t>
  </si>
  <si>
    <t>Durante el primer y segundo trimestre se dio tramite a la totalidad de las PQRs presentadas en la DT Magdalena y se procedio a realizar la depuracion y respuesta a 14 PQRs en saldo, quedando al dia en la totalidad de las PQRs.</t>
  </si>
  <si>
    <t>Según correo enviado donde informan que fue depuradas las PQRSD. para proxima reportar del SIGAC pero de acuerdo al reporte de servicio al ciudadano presenta una oportunidad en la atencion del 70% y productivdad 92% no lograndose el 100%</t>
  </si>
  <si>
    <t>Se observa memorando del 19-07-2022 sobre Depuración Informe Junio de PQRDS del 2022. El reporte de PQRSDF no se visualizar. De otra parte en Reporte de Realción con el ciudadano a junio de 2022. se registra oprtunidad en la ateción del 70% y Productividad del 92%.</t>
  </si>
  <si>
    <t>El Copasst realiza la entrega de las actas de los comités los cinco primeros días de cada mes. Por su lado, el Comité de Convivencia Laboral, cumple con la entrega de las actas de los comité trimestrelmente, las cuales son cargadas a la carpeta de One Drive.</t>
  </si>
  <si>
    <t>Han realizado los comites de convivencia y copasst</t>
  </si>
  <si>
    <t xml:space="preserve">Se evidencia s Actas de Comité del 31-01, 28-02, 31-03, 29-04, 31-05 y 30-06-2022. </t>
  </si>
  <si>
    <t xml:space="preserve">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 </t>
  </si>
  <si>
    <t>Han atendido las responsabilidades dentro del SG - SST</t>
  </si>
  <si>
    <t>En los soportes suministardos del I y II Trimestre , se evidencia la atención de las responsabilidades del SG-SST por la Dirección Territorial.</t>
  </si>
  <si>
    <t>Para el primer semestre del presente año la Territorial Meta realizó 3614 trámites de oficina que presentan el 71,08% de la meta.</t>
  </si>
  <si>
    <t xml:space="preserve">Se observa archivo en Excel " Tramites de Conservación 2022 D.T. Meta" donde se presentan las estadísticas mensuales de trámites de conservación catastral realizados en oficina, evidenciándose 676 y 2938 trámites para los dos primeros trimestres, lo que arroja un total de 3614 trámites, que frente a la meta propuesta para el mismo periodo (2123), corresponde al 170%. </t>
  </si>
  <si>
    <t>Para el primer semestre del presente año la Territorial Meta realizo 434 trámites de terreno que representan el 8,67% de la meta.</t>
  </si>
  <si>
    <t>El ejecutado no corresponde con la meta propuesta</t>
  </si>
  <si>
    <t>Se observa archivo en Excel " Tramites de Conservación 2022 D.T. Meta " donde se presentan las estadísticas mensuales de trámites de conservación catastral realizados en terreno, evidenciándose 126 y 308 trámites para los dos primeros trimestres, lo que arroja un total de 434 trámites, que frente a la meta propuesta para el mismo periodo (1.355), corresponde al 32%.</t>
  </si>
  <si>
    <t>Para primer semestre del año la Territorial Meta lleva 34 proceso de avalúos comerciales de los cuales ha entregado 3, que representan el 30% de la meta.</t>
  </si>
  <si>
    <t>No aportaron evidencias</t>
  </si>
  <si>
    <t>Se presenta archivo en Excel “Avalúos 2022” donde se presentan las estadísticas mensuales de atención de solicitudes de elaboración de avalúos comerciales en el término legal, evidenciándose 0 y 3 avalúos para los dos primeros trimestres, lo que arroja un total de 3 avalúos, que frente a la meta propuesta para el mismo periodo (3), corresponde al 100%.</t>
  </si>
  <si>
    <t xml:space="preserve">Se carga informe de ventas para primer semestre se reporta ingresos por ventas por valor de $ 74.986.307 y pago de cartera vencida por valor de $ 1.595.922.384. </t>
  </si>
  <si>
    <t>La evidencia concuerda</t>
  </si>
  <si>
    <t>Se evidencia carpeta “Informes financiera” que contiene seis archivos cuyo nombre es INFINGNALA correspondientes a cada mes, así: ENE2022, FEB 2022, MAR2022, ABR2022, MAY2022, JUN2022. Los valores reportados de ingresos por la venta de bienes y servicios y ventas por contratos y/o convenios administrativos muestran un valor de $1.625.544.966,87, (en los cuales se incluye recuperación de cartera pagado por el municipio de Villavicencio por valor de $1.595.922.384,87, de acuerdo a la nota consignada en el archivo) para el primer trimestre, de los cuales se toma para fines de cumplimiento de actividad la diferencia $45.363.725,00 y para el segundo trimestre $29.622.582,00, para un total de $74.986.307,00, que corresponde al 89% de la meta propuesta para el primer semestre 2022.</t>
  </si>
  <si>
    <t>Para el primer semestre del año la Territoral Meta ha recibido 384 solicitudes en materia de regularización de la propiedaad de las cuales se han atendido 110; que representa el 28% de las solicitudes realizadas.</t>
  </si>
  <si>
    <t>La meta no fue cumplida</t>
  </si>
  <si>
    <t>Se presenta cuadro en Excel “Control de tareas” que contiene trece (13) hojas con relaciones de casos, no pudiéndose verificar lo registrado por la Dirección Territorial en lo que se refiere a solicitudes realizadas en materia de regularización de la propiedad._x000D_
Se recomienda rendir de manera clara y concisa el informe o reporte de solicitudes atendidas.</t>
  </si>
  <si>
    <t>Para el primer semestre del año la Territorial Meta ha recibido 348 trámites refenrentes a la Política de Restitución de Tierras y Ley de Víctimas, de los cuales se ha atendido 288; que representa el 82% de las solicitudes realizadas.</t>
  </si>
  <si>
    <t>La meta no está cumplida</t>
  </si>
  <si>
    <t xml:space="preserve">Se evidencia estadística de recepción de solicitudes recibidas para el cumplimiento de la política de restitución de tierras y ley de víctimas que recibieron atención en el término legal. En el primer trimestre 2022, fueron 172 solicitudes y 116 en el segundo trimestre, para un total de 288. Sin embargo, tan sólo se presenta un valor total de 348 solicitudes como meta del semestre, no pudiéndose establecer la cantidad recibida trimestralmente. La diferencia entre los valores de solicitudes recibidas y tramitadas, permite inducir que no se cumplió con la atención de todas las solicitudes recibidas. </t>
  </si>
  <si>
    <t xml:space="preserve">Para el primer semestre del año la Territorial Meta ha recibido 395 peticiones de PQRSD, de las cuales de han atendido 192 que presentan el 44% de productividad según reporte. </t>
  </si>
  <si>
    <t>Las meta no fue cumplida</t>
  </si>
  <si>
    <t xml:space="preserve">De acuerdo al reporte suministrado por la Oficina de Relación con el Ciudadano, en el primer semestre 2022 se recibieron 395 peticiones PQRSD atendiéndose 192, de las cuales fueron respondidas a tiempo 63, lo que arroja un indicador de oportunidad de 33%. </t>
  </si>
  <si>
    <t>Se carga evidencia de las actas de copasst correspondientes al primer semestre del año de la Territorial Meta.</t>
  </si>
  <si>
    <t>Las evidencias cumplena</t>
  </si>
  <si>
    <t>Se evidencian seis (6) actas del COPASST de 26 enero, 24 febrero, 29 marzo, 25 abril, 26 mayo, 28 junio 2022.</t>
  </si>
  <si>
    <t>Se carga evidencia de las actas de rendición de cuentas del primer semestre de año de la Territorial Meta.</t>
  </si>
  <si>
    <t>Las evidencias cumplen</t>
  </si>
  <si>
    <t xml:space="preserve">Se evidencian archivos .pdf con la rendición de cuentas SG_SST, titulados acta de rendición de cuentas I y II trimestre de 2022 – territorial Meta, (Actas No. 1 31_03_2022 y 2 30_06_2022). </t>
  </si>
  <si>
    <t>Las mutaciones que se tramitaron en el 1er trimestre fueron de 2366 y en el 2do 1845, para un acumulado de 4.211. Se adjunta los reportes de SIC y SNC. Mensualmente, el Director Territorial mediante informes de gestión realiza seguimiento y propone actividades para ejecutarse en el mes siguiente. En el segundo trimestre 2 oficiales se pensionaron y otra oficial está en encargatura, además de, las incapacidades extensas 2 auxiliares. Desde el 25-04-2022 al 27-05-2022 se suspendieron términos por migración al SNC mediante Resolución 13 de 2022. La DT NO cuenta con personal suficiente, estamos en un proceso de adaptación con el nuevo sistema, además el SNC requiere de más tiempo en la ejecución del trámite por diferentes etapas del proceso en la plataforma.</t>
  </si>
  <si>
    <t xml:space="preserve">Se reporta 4211 tramites de conservacion catastral,  las evidencia  permite identificar el total de tramites atendidios, para el semestre. </t>
  </si>
  <si>
    <t>Se presenta correos de informe de Gestión, informes de tramitadas por funcionario Vigencia 2022 e informes de tramitadas por departamento de Nariño y Putumayo, en donde se evidencia la realización de 4.211 trámites de Conservación Catastral realizados en el I y II Trimestre de 2022.</t>
  </si>
  <si>
    <t>Las mutaciones que se tramitaron en el 1er trimestre fueron de 537 y en el 2do 285, para un acumulado de 822. Se adjunta los reportes de SIC y SNC. Mensualmente, el Director Territorial mediante informes de gestión realiza seguimiento y propone actividades para ejecutarse en el mes siguiente. En este trimestre 2 oficiales se pensionaron y otra oficial está en encargatura, además de, las incapacidades extensas 2 auxiliares. Desde el 25-04-2022 al 27-05-2022 se suspendieron términos por migración al SNC mediante Resolución 13 de 2022. DT NO cuenta con personal suficiente estamos en un proceso de adaptación con el nuevo sistema, además el SNC requiere de más tiempo en la ejecución del trámite por diferentes etapas del proceso en la plataforma, ademàs de las dificultades reportadas por GLPI.</t>
  </si>
  <si>
    <t xml:space="preserve">Revisados los documentos reportados, para el semestre la meta de tramites 949 y solo se alcanzo 822, realizando el 86.61% del semestre en tramites de terreno  </t>
  </si>
  <si>
    <t>Se presenta correos de informe de Gestión, informes de tramitadas por funcionario Vigencia 2022 e informes de tramitadas por departamento de Nariño y Putumayo, en donde se evidencia la realización de 822 trámites de Conservación Catastral (terreno) realizados en el I y II Trimestre de 2022. No alcaza la meta programada de 949.</t>
  </si>
  <si>
    <t>En el primer trimestre se realiza las asignaciones y elaboración de 6 avalúos comerciales y para el segundo trimestre 19, para un total de 25 avalúos, se presenta como evidencia registro de asistencia de las reuniones quincenales para el seguimiento de los avalúos al 30/06/2022. Los avalúos se reportan en las herramientas de monitoreo, las cuales se envía semanalmente a las oficinas de Restitución de Tierras y Subdirección de avalúos en Sede Central. Se se adjuntan los pantallazos de los correos mediante los cuales se envía las herramientas de monitoreosen formato Excel del 24/06/2022. Además se anexa correos del envío de informes de gestión de la oficina de avalúos dirigido al Director Territorial.</t>
  </si>
  <si>
    <t>Revisado el archivo excel ¨herramienta de avaluos comerciales" se evidencia que solo hay tres avaluos entregados, los demas soportes no permiten identificar el los avaluos mencionados.</t>
  </si>
  <si>
    <t>Se evidencia: 1er TRIM: Hta. Monitoreo 25-03-2022, registro de 12 avalúos Pen/tes, 5 Doc/ión Pen/te, 1 Suspendido, TOTAL=18 Avalúos. del Informe de Abril 2022, se encuentran 11 avalúos pen/tes, 5 Doc/ión Pendiente, 1 Realización, 2 Control de Calidad, 2 Suspendidos y 4 asignados para un TOTAL= 25. 2do. TRIMESTRE, en  Hta. de Monitoreo a 24-06-2022 se evidencia: 2 Avalúos asignados, 2 Do/ión P/te., 5 Pendientes, 1 Suspendido, 2 Cancelados, 3 en Realización para un TOTAL=20, En la Hta. de Seguimiento del 21-06-2022, se registra: 2 Suspendidos, 11 Documentación Pendiente, 2 Pendientes, 2 Cancelados, 4 Realización, 3 Entregados, 11 Control de Calidad, 2 Asignado. De acuerdo a lo anterior sólo se evidencia 3 Avalúós entregados. Subd. Avalúos S.C. =12 avalúos realizados. FAVOR REVISAR</t>
  </si>
  <si>
    <t xml:space="preserve">Las ventas en el primer trimestre por $96.246.730 y el segundo trimestre por $73.106.754 para un acumulado de $169.353.484 sin IVA. Se comercializaron 8.812 certificados catastrales; 223 certificados planos prediales, 54 certificados especiales, 111 certificados resguardos indigenas y 5.784 productos de Información catastral para un gran total de 14,984 productos._x000D_
Debido a la migración de la DT Nariño al sistema nacional catastral se suspendieron términos en el periodo del 25 de abril al 27 de mayo de 2022, mediante Resolución 52-00-0013 de 2022, por esta razón, los ingresos disminuyeron en el 2do trimestre. Orden de servicio NO GEF-P-OPS-001 DEL 17-05-2022 PATRIMONIO NATURAL-IGAC, 3 avalúos comerciales del mpio. de Sandoná a cargo de la DT. En Bogotá hay demora en la firma de convenios._x000D_
</t>
  </si>
  <si>
    <t>Revisado el formato "ventas totalizadas por porducto ventas" para el semestre hay un acumulado de $169.353.484 sin IVA.alcanzando solo el el 97.65% de la meta semestral</t>
  </si>
  <si>
    <t>Revisadas la evidencias aportadas con los reportes de ingresos generados por la Territorial, se evidencia  en las ventas totalizadas por producto ventas, se presentan ingresos por $169353484, lo cual no cumple con la meta para el semestre.</t>
  </si>
  <si>
    <t>La oficina jurídica ha dado respuesta en el primer semestre del año 2022 a 178 solicitudes de peticionarios y juzgados referentes a regularización de la propiedad Ley 1561 y Ley 1564 de 2012, encontrandose al dìa en estos requerimientos.</t>
  </si>
  <si>
    <t>Se revisa los documentos soportes dados de las solicitudes de peticionarios y juzgados referentes a regularización de la propiedad Ley 1561 y Ley 1564 de 2012</t>
  </si>
  <si>
    <t>Revisados los soportes presentados para el I y II Trimestre de 2022  por la Territorial, a solicitudes de peticionarios y juzgados referentes a regularización de la propiedad Ley 1561 y Ley 1564 de 2012, se evidencia que se encuentran al día para tales requerimientos.</t>
  </si>
  <si>
    <t>Para este semestre en Nariño se atendieron: en etapa administrativa 29 solicitudes de información de 118 predios, en etapa judicial se notificaron 38 autos admisorios y se entregaron 86 certificados; en etapa postfallo 959 sentencias de las cuales se cumplieron con 678 y 281 están pendientes por falta de información de la ORIP y ANT. En el Putumayo se atendió 273 solicitudes y se entregaron 200 productos catastrales en etapa administrativa, en etapa judicial 130 autos, en etapa postfallo sentencias 583 y atendidas 290. Se asiste a las reuniones con la URT, Procuraduría de Tierras, Resguardos, SNARIV y ORIP. Se actualiza quincenalmente la herramienta de monitoreo y se envía a la Sede a la Dra Luisa Maria Sayago. Se requiere el apoyo de un digitalizador.</t>
  </si>
  <si>
    <t>Se revisa los documentos soportes en la la tramitacion del cumplimiento de la Política de Restitución de Tierras y Ley de Víctimas.</t>
  </si>
  <si>
    <t>En revisión de la Herramienta de Monitoreo y los demás documentos soportes de la de las solicitudes recibidas para el cumplimiento de la Política de Restitución de Tierras y Ley de Víctimas, en los términos de ley, se evidencia cumplimiento en la actividad.</t>
  </si>
  <si>
    <t xml:space="preserve">En el último reporte que corresponde al primer semestre de 2022 enviado por la oficina de relación con el ciudadano, el indicador de productividad fue 79% y el indicador de oportunidad fue del 39%. Estos resultados se deben a que toda la correspondencia Externa Recibida en la DT para este periodo es de 7.185 en SIGAC, de los cuales el 98% (de acuerdo al reporte de ER SIGAC) corresponde a trámites catastrales y NO es posible con el personal actual dar atención en los términos al gran volumen más la atención a los saldos. Con la supresión de las 2 UOC se incrementó el trabajo y se disminuyó el personal.Se encuentran inconsistencias en los reportes que genera SIGAC, se adjunta correo. _x000D_
El Director realizó seguimiento de PQRSD los meses de mayo y junio 2022, se adjunta formatos de asistencia._x000D_
</t>
  </si>
  <si>
    <t xml:space="preserve">Reviado el reporte que corresponde al primer semestre de 2022 enviado por la oficina de relación con el ciudadano, el indicador de productividad fue 79% y oportunidad fue del 39%. de acuerdo con la documentos  y el valor reportado de 0.12% quedando pendiente el 0.17% para la meta (0.30)  semestral _x000D_
</t>
  </si>
  <si>
    <t xml:space="preserve">De acuerdo con los soportes eniviados por la Territorial, se evidencia la gestión en las solicitudes de PQRSD. Según  Reporte primer semestre de 2022 enviado por la Oficina de Relación con el Ciudadano, el indicador de productividad fue 79% y oportunidad fue del 39%. lo cual no cumple con la meta en la atención del 100%. _x000D_
</t>
  </si>
  <si>
    <t>En el primer semestre el COMITÉ PARITARIO DE SEGURIDAD Y SALUD EN EL TRABAJO COPASST se reunió mensualmente y se elaboraron las actas. Además, se remitieron las actas Nos. 1, 2, 3 ,4 ,5 y 6 de COPASST a la oficina de Talento Humano en sede Central. Se cumplió con las directrices de la sede Central.</t>
  </si>
  <si>
    <t xml:space="preserve">los ducomentos soportes permiten identificar las 6 seis de COPASST a la oficina de Talento Humano en sede Central y dos del comite de conviencia laboral </t>
  </si>
  <si>
    <t>Se evidencian Actas de Comité de Convivencia No.1 y No. 2 del 24-03 y 28-06-2022 y Actas de COPASST de enero a junio de 2022, lo cual da cumplimiento con la actividad en los dos trimestres.</t>
  </si>
  <si>
    <t>Para el primer semestre 2022, se realizó reporte de ausentismo mensual en el drive dispuesto por la Oficina de Talento Humano, se realiza celebración de cumpleaños, actividades de integración y bienestar para los empleados de planta y contratistas. Se remitió información de los extintores de la DT a sede Central. Diligenciamiento y entrega de formatos de inspección de caidas, EPP y infraestructura e informe de inspección.</t>
  </si>
  <si>
    <t>Se revisan los soportes de cumplimineto del reporte del envio de la información en el drive dispuesto por la Subdireccion de Talento Humano.</t>
  </si>
  <si>
    <t>Revisados los documentos que soportes tales como actividades por mes COPASST, Informes de Inspección Territorial y Reportes de ausentismo entre otros se evidencia el cumplimeinto en la actividad.</t>
  </si>
  <si>
    <t>De acuerdo con reprogramación de mayo del 2022, derivada de la concertación de metas, finalizado el II trimestre se ejecutaron 5.359 trámites de oficina, que representan el 58%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</si>
  <si>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 xml:space="preserve">De acuerdo con las evidencias cargadas se observa que con corte al segundo trimestre se cumple con la meta_x000D_
</t>
  </si>
  <si>
    <t>Teniendo en cuenta los soportes presentados por la Territorial, de realización de trámites de oficina de vigencias anteriores y de la actual vigencia, se evidencia un avance para el I y II Trimestre de 2022 de 5.395, lo que representa un porcentaje de avance del 58% de la meta total establecida de 9.315.</t>
  </si>
  <si>
    <t>De acuerdo con reprogramación de mayo del 2022, derivada de la concertación de metas, finalizado el II trimestre se ejecutaron 2.323 trámites de terreno,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</si>
  <si>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De acuerdo con las evidencias cargadas se observa que con corte al segundo trimestre cumple el 48% de la meta con corte al 30 de junio</t>
  </si>
  <si>
    <t xml:space="preserve">Presentados los diferentes soportes de Trámites de Conservación Catastral proyectados y realizados por la Territorial Vigencia 2022 al II Trimestre de 2022, se evidencia una ejecución de 2323 trámites, lo que representa un 48.21% de avance total y un 96% para el I y II Trimestres, no alcanzando con la meta programada del 2.410 trámites. </t>
  </si>
  <si>
    <t>Durante el II trimestre se realizaron y entregaron 12 avalúos comerciales, de estos 7 tenian destino procesos de restitución de tierras, 2 a la Contraloría, 2 a la Subdirección de Avalúos (sedes territorial) y 1 a la Defensoría del Pueblo. Con lo anterior se cumple la meta anual y se sobrepasa en un 50% la misma. De hecho, el adicional del 5% en el Acuerdo de Gestión estaba fijado en realizar 4 avalúos adiconales a la meta, por lo que se cumplió con este bono.</t>
  </si>
  <si>
    <t>De acuerdo con las evidencias cargadas se observa que con corte al segundo trimestre se cumple la meta</t>
  </si>
  <si>
    <t>De acuerdo a la información suministrada por la Territoria, Se evidencia con oficios remisión de avalúos de los meses de mayo y junio, consolidado Avalúos Comerciales Realizados y Entregado en II Semestre del 2022 y correos de informes, en los que se presenta un total de 12 avalúos realizados.</t>
  </si>
  <si>
    <t>Al cierre del primer semestre del 2022, las ventas acumuladas ascendieron a $45.909.971, lo cual es $1.716.600 mayor a la meta trazada para igual período, y el 32% de la meta anual. De esto se resalta que la venta de productos no estuvo habilitada del 1 al 24 de enero, así como que la de productos gráficos (de mayor valor), tampoco lo estuvo por migración del 25 de abril al 31 de mayo.</t>
  </si>
  <si>
    <t>De acuerdo con las evidencias cargadas se observa que con corte al segundo trimestre cumplieron con la meta</t>
  </si>
  <si>
    <t>Teniendo en cuenta la relación de ingresos presentados por la Territorial, se evidencia  ventas acumuladas por un valor de $45.909.971, alcanzando un valor mayor a lo programado de en los dos trimestres de $44.193.371.</t>
  </si>
  <si>
    <t xml:space="preserve">Durante el I semestres del 2022 recibimos 4 solicitudes en materia de regularización, una de ellas en enero, dos en abirl y una en mayo. Todas las anteriores fueron atendidas en la oportunidad de ley y de forma integral. En el soporte encontrarán listado con radicados y fechas de recibo y atención. </t>
  </si>
  <si>
    <t>De acuerdo con las evidencias cargadas y el avance cualitativo reportado se observa que se atendieron el 100% de las solicitudes en materia de regularización de la propiedad</t>
  </si>
  <si>
    <t>En revisión de los cuadro de Solicitudes de Restituciónde Tierras Territorial Santander 2022, se evidencia el recibo y respuesta de 4 solicitudes en materia de regularización (1=enero, 2= abirl y 1= mayo. lo cual da cumplimiento a la meta programada en lo sdos periodos.</t>
  </si>
  <si>
    <t>Durante el I semestre del 2022 recibimos 79 solicitudes (3 ene; 15 feb, 10 mar, 12 abr, 24 may y 15 jun), concernientes a la Política de Restitución y Ley de Víctimas: así como 51 requerimientos de la UAEGRTD (5 ene; 14 feb, 9 mar, 8 abr, 5 may y 10 jun), las cuales se atendieron en la oportunidad de ley y de forma integral. En soporte encontrará listado con radicados y fechas de recibo y atención.</t>
  </si>
  <si>
    <t>De acuerdo con las evidencias cargadas y reportadas se observa que se atendieron las solicitudes recibidas referentes a la política de restitución de tierras y ley de victimas</t>
  </si>
  <si>
    <t>En revisión de los cuadro de Solicitudes de Política de Restitución de Tierras  y Ley de Víctimas Territorial Santander 2022, se evidencia el recibo y respuesta oportuna a las mismas. Asi mismo se constatan Actas  1 y 2 Reuniones Comité de Apoyo a la Gestión Institucional de la Política de Atención y Reparación Integral de Víctimas y de Tierra CAGIPRIV del 01 de abril y 07 de julio de 2022.</t>
  </si>
  <si>
    <t>Como se puede corroborar en los informes de seguimiento de la Oficina de Relación con el Ciudadano y los pantallazos de SIGAC, la territorial en atención de PQRSD de la vigencia actual ha tenido un desempeño promedio en Productividad durante el I semestre del 2022 de 99,6%, mientras que en oportunidad este se ha situado en 97,8%; por lo que somos de lejos la mejor territorial a nivel nacional y aportamos al incremento de la media del Instituto en su conjunto (Prod 74% Opor 52%). En cuanto a vigencias anteriores, pasamos de tener 142 peticiones por atender al 28 de febrero, a tan solo 2 al 30 de junio.</t>
  </si>
  <si>
    <t>De acuerdo con las evidencias cargadas se observa que se han atendido las PQRSD con oportunidad</t>
  </si>
  <si>
    <t>Evidenciado los informes del I y II Trimestre, los seguimiento de correos del 04-03 y 08-04-2022, así como los consolidados remisorios de abril, mayo y junio la Territorial presenta un 96% de oportunidad y un 100% en la productividad en la atención de PQRDS, correspondientes al I y II trimestre de 2022.</t>
  </si>
  <si>
    <t>La territorial realizó cumplidamente los Comités COPASST y de Convivencia Laboral del I Semestre del 2022, ello al celebrar 6 COPASST (mensual) y 2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eviedencia Actas, Informes y Correos remisorios.</t>
  </si>
  <si>
    <t xml:space="preserve">De acuerdo con las evidencias cargadas y el avance cualitativo reportado se observa el reporte de actas de los comités (Copasst y Comité de Convivencia Laboral) remitidos a la Subdirección de Talento Humano_x000D_
</t>
  </si>
  <si>
    <t>Se evidencian las Actas de Comité de Convivencia Laboral 03-01 y 01-06-2022, Actas COPASST 31-01, 28-02, 31-03, 29-04, 31-05 Y 29-06-2022, correo remisorio del 06-07-2022 sobre Solicitud documentación de Comité Paritario Seguridad salud en el Trabajo y de Conviivencia Laboral de la Territorial 2022 y los informes de gestión I y II Triemstre del 2022.</t>
  </si>
  <si>
    <t xml:space="preserve">Durante el I Semestre del 2022 se celebraron 6 Comités COPASST (31 ene; 28 feb, 31 mar, 29 abr, 31 may y 29 jun), y 2 CCL (1 mar y 1 jun); asi mismo se realizaron dos inspecciones a la Infracestructura física (23 feb y 24 may), en la segunda se complemento la actividad con la verificación de estado de extintores, botiquines y camillas. Se solicitó a Sede Central el mantenimiento de la ventanería exterior, mantemiemiento o compra de aires acondicionados, revisión y análisis de cajas de breakers, y la renovación de extintores que se encuentran vencidos. Se estuvo atento a la presentación de cualquier accidente de trabajo, o queja de acoso laboral, ello sin que se llegara a presentarse ninguna de esas dos situaciones. </t>
  </si>
  <si>
    <t>De acuerdo con las evidencias cargadas y el avance cualitativo reportado se observa que se ha generado el reporte de rendición de cuentas del SGSST.</t>
  </si>
  <si>
    <t>Se evidencian Actas de Comité de Convivencia Laboral 03-01 y 01-06-2022, Actas COPASST 31-01, 28-02, 31-03, 29-04, 31-05 Y 29-06-2022, inspecciones de Higiene y Seguridad de febrero y mayo, Correos remisorios de solicitud de necesidades, de inspección, solicitud de información entre otros, lo cual evidencia la gestión en la Territorial</t>
  </si>
  <si>
    <t>Se puede concluir que la Meta de oficina ya se alcanzo, ya que para este mes se obtuvo un 97.7%, se logro alcanzar esta meta gracias al plan de contigencia adoptado por la territorial. Faltarian cerca de 50 mutaciones de oficina para completar la meta; por lo que se recomienda modificar la meta a 2.800, que equivaldria hacer 100 mutaciones por mes en lo que resta del año.</t>
  </si>
  <si>
    <t>De acuerdo con las evidencias cargadas y el avance cualitativo reportado se observa que se superó la meta programada.</t>
  </si>
  <si>
    <t xml:space="preserve">Se observa archivo en Excel "Informe II Trimestre 2022 conservacion" donde se presentan las estadísticas mensuales de trámites de conservación catastral realizados en oficina, al igual que subtotales por semestre, evidenciándose 1290 y 931 trámites para los dos primeros trimestres, lo que arroja un total de 2221 trámites, que frente a la meta propuesta para el mismo periodo (703), la cumple con amplio margen. </t>
  </si>
  <si>
    <t>No es posible cumplir la meta de terreno, se ha tramitado un 15.5%; se necesitarian 350 mutaciones mensuales con rendimientos de 5.5 diarias,  con  tres ejecutoras contratadas, siendo los rendimientos historicos pronmedio por ejecutor de 2.2 y no de 5 mtaciones como quedo en los contratos: Lo que equivaldria a una meta de terreno pronosticada de 45% al año con las mismas circunstancias actuales. Es decir, se necesitaria como minimo cuatro ejecutores y la mejora de la plataforma del SNC  la implementacion mutacion mixta, desbloque de manzanas y veredas y se mejore el editor. igualmente no se puede desconocer las limitantes que ha tenido la territorial en el area tecnica en cuanto a la carencia de personal, por no tener el cargo de topografo, oficial de catastro y jefe de conservacion.</t>
  </si>
  <si>
    <t>De acuerdo con las evidencias y el reporte ejecutado no se cumple con la meta establecida</t>
  </si>
  <si>
    <t xml:space="preserve">Se observa archivo en Excel "Informe II Trimestre 2022 conservacion" donde se presentan las estadísticas mensuales de trámites de conservación catastral realizados en terreno, al igual que subtotales por semestre, evidenciándose 190 y 183 trámites para los dos primeros trimestres, lo que arroja un total de 373 trámites, que frente a la meta propuesta para el mismo periodo (1.455), corresponde al 25,6%. </t>
  </si>
  <si>
    <t>Se recibieron en el segundo trimestre tres solicitudes y a la fecha hay un total de 6 solictudes de avaluos, dos aprobados por la sede central, dos pendientes por envio de oficio de aprobaciòn y dos en estado de recopilaciòn de informaciòn y elaboraciòn de informes; para un total de avance 60% en solicitudes.</t>
  </si>
  <si>
    <t>De acuerdo con las evidencias cargadas y el avance cualitativo reportado se observa que se cumplió con la meta programada</t>
  </si>
  <si>
    <t xml:space="preserve">Se observa archivo en Excel “BCAC AVALUOS QUINDIO 01 07 2022” donde se evidencia la relación de avalúos con un total de 6, distribuidos de a 3 en cada trimestre, que frente a la meta propuesta para el mismo periodo (3), la cumple con amplio margen. </t>
  </si>
  <si>
    <t>En el primer trimestre los ingresos fueron de $ 15.048.566 y en el segundo trimestre se vendieron  $11.709.661 equivalentes al 13.68% y 10.6% respectivamente de la meta total; para un acumulado de 24.33%. Los ingresos se han visto disminuidos por la entrega del catastro al municipo de Armenia. Asi mismo se han adelantado gestiones presentado propuestas para hacer conservacion en los municipios de Salento, Calarca y Circasia.  La territorial mensualmente realiza comite financiero donde se analisa el cumpliemiento de estos indicadores.</t>
  </si>
  <si>
    <t>Se evidencian ocho archivos de los cuales cinco corresponden a facturación ventas detalladas de los meses de enero a mayo 2022, acta de reunión de municipios efectuada el 14 junio y archivo .pdf con la relación de ingresos antes de IVA por mes correspondientes a la actual vigencia, en la cual se puede verificar que los valores reportados de ingresos por la venta de bienes y servicios y ventas por contratos y/o convenios administrativos dan un total de $ 26.758.227,00 que corresponden a 86% de la meta fijada para el primer semestre 2022 ($ 31.130.000,00).</t>
  </si>
  <si>
    <t>La direccion territorial atiende el total de las solictudes recibidas de los juzgados en materia de regularizacion d ela propiedad  y de las alcaldias en materia de titulacion, en total se recibieron 39 solicitudes y se atendieron todas dentro de los terminos establecidos legalmente.</t>
  </si>
  <si>
    <t>De acuerdo con las evidencias cargadas y el avance cualitativo reportado se informa que se atendieron las solicitudes realizadas en materia de regularización de la propiedad. Se recomienda generar un reporte que consolide las solicitudes recibidas frente a las atendidas</t>
  </si>
  <si>
    <t>Se evidencian ocho archivos, que después de analizarlos arrojan un total de 6 solicitudes en materia de regularización de la propiedad en el primer trimestre 2022 y de 28 en el segundo trimestre, para un total de 34, las cuales recibieron atención en el término legal en su totalidad (100%). Se sugiere presentar cuadro estadístico de resumen para mayor comprensión del material suministrado por parte de la Dirección Territorial.</t>
  </si>
  <si>
    <t>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t>
  </si>
  <si>
    <t xml:space="preserve">De acuerdo con el autoseguimiento se informa que no se ha presentado ninguna solicitud de la Unidad de Restitucion de Tierras y según las evidencias se elaboran las actas elaboradas. </t>
  </si>
  <si>
    <t>Se evidencia la presentación de actas del comité de restitución de tierras No. 1 de 1 abril y No. 2 de 1 julio 2022, en las que se tuvo en cuenta dentro del desarrollo de las reuniones, suministrar información por parte del área de conservación del estado de atención de las solicitudes presentadas en el tema de restitución de tierras en el departamento del Quindío, registrándose que a la fecha no se ha presentado ninguna solicitud.</t>
  </si>
  <si>
    <t>La direccion territorial realiza seguimiento constante a las solicitudes que ingresan,  los reportes recibidos por la sede central registran inconsistencias y se reporta a la sede central los EEde las solicitudes atendidas y que se reportan  como pendientes y que se evidencia  que ya estan atendidas , prueba de ello son los correos enviados donde se solicita corregir las inconsistencias y recibir capacitacion en la forma de sacar reportes y fechas de corte para que de esta manera se hable el mismo idioma desde la oficina de servicio al ciudadano y la direccion territorial, en los reportes recibidos siempre se tiene porcentaje entre el 95% y100% en los dos indicadores se brinda atencion al ciudadano de manera presencial y virtual desde el correo de armenia,de manera oportuna y diligente.</t>
  </si>
  <si>
    <t>De acuerdo con las evidencias cargadas y el avance cualitativo reportado se observa que se atienden las PQRDS</t>
  </si>
  <si>
    <t>Se observa archivo en Excel “Seguimiento PQRSDF - Junio 2022 Sede Centtral” que corresponde a copia del reporte suministrado por la Oficina de Relación con el Ciudadano, que muestra que en el primer semestre 2022 se recibieron 593 peticiones PQRSD atendiéndose 588, de las cuales fueron respondidas a tiempo 551, lo que arroja un indicador de oportunidad de 94%, que es menor a la meta establecida de 100%.</t>
  </si>
  <si>
    <t>La direccion teritorial mes a mes desarrolla el comite de copasst, carga el acta con sus respectivos soportes al DRIVE,  el comite de CCL de igual manera se reune con la periodicidad requerida elabora el acta y es cargada al DRIVE en los terminos establecidos.</t>
  </si>
  <si>
    <t>De acuerdo con las evidencias cargadas y el avance cualitativo reportado se observa que se han cargado en el drive las respectivos actas de Copasst y Comité de Convivencia Laboral</t>
  </si>
  <si>
    <t>Se presentan dos archivos .pdf. El primero muestra actas de CCL primer semestre evidenciándose el cargue de dos informes trimestrales CCL y acta de conformación del mismo. El segundo, muestra cargue de cinco actas mensuales del COPASST de febrero a junio 2022.</t>
  </si>
  <si>
    <t>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t>
  </si>
  <si>
    <t>De acuerdo con las evidencias cargadas y el avance cualitativo reportado se observa que se atienden las responsabilidades y rendición de cuentas en el SG - SST.</t>
  </si>
  <si>
    <t xml:space="preserve">Se presenta archivo .pdf con evidencias de cargue de la compilación de rendición de cuentas en el SG-SST, de las actas de comité COPPASST mes a mes, seguimiento y control de la matriz de riesgos; con su correspondiente socialización con los colaboradores de la Territorial, cargue de todos los formatos prestablecidos para el control e inspección de SST, cronograma de Inspecciones 2022, inspecciones de botiquines y destino final del material retirado por vencimiento, inspección de infraestructura, puestos de trabajo y estado de extintores. </t>
  </si>
  <si>
    <t>Durante este primer semestre hemos cumplido con el 51,50% de la meta propuesta para el año</t>
  </si>
  <si>
    <t>se revisa la evidencia cargada, cumple coin el producto esperado</t>
  </si>
  <si>
    <t>De acuerdo con el Informe detallado de la Dirección de gestión Catastral y el suministrado por la Dirección Territorial Risaralda se observa que durante el primer semestre de la vigencia 2022 tiene como meta realizar 8.300 solicitudes de oficina de las cuales realizó 7.725 con un porcentaje de avance del 93.07% de la meta programada.</t>
  </si>
  <si>
    <t>Durante este semestre se han ejecutado 346 tramites de terreno equivalentes a un 24,71% de la meta propuesta en el año.</t>
  </si>
  <si>
    <t>De acuerdo con el Informe detallado de la Dirección de gestión Catastral y el suministrado por la Dirección Territorial Risaralda se observa que durante el primer semestre de la vigencia 2022 tiene como meta realizar 700 solicitudes de terreno de las cuales realizó 346 con un porcentaje de avance del 49.42% de la meta programada.</t>
  </si>
  <si>
    <t xml:space="preserve">Se realizaron 16 avaluos comerciales,lo cual nos indica que hemos cumplido con la meta en un 100% </t>
  </si>
  <si>
    <t>De acuerdo con el Informe detallado de la Subdirección de Avalúos y las evidencias suministradas por la Dirección Territorial Risaralda realizo 1 avalúo comercial; Nota: Los avalúos que suministran como evidencia corresponden a la final de la vigencia 2021 `por ello no son tenidos en cuenta.</t>
  </si>
  <si>
    <t>El valor en ventas ALfinal de este segundo semestre es de 44042111 equivalentes a un 32.09% de la meta propuesta anual,puesto que la mayor demanda la recibiamos por el area metropolitana que estaba comformada por los municipios de (Pereira,Dosquebradas ,la Virginia) que fueron entregados a entidades municipales, lo mismo que el  municipio Santa Rosa de Cabal.</t>
  </si>
  <si>
    <t>Se evidencian reportes de relación de ingresos de contado ventas correspondientes a I trimestre y II trimestre por un valor de (44.042.111 pesos m/cte, respectivamente) para un avance de 74.64%. de una meta programada 59.000.000.</t>
  </si>
  <si>
    <t>Se atendieron dos solicitudes una de un juzgado y otra por ventanilla para hacer la correspondiente actualizacion de un predio en el municipio de Santuario</t>
  </si>
  <si>
    <t>De acuerdo con las evidencias suministradas no se puede dar como cumplimiento de la actividad “trámites (Ley 1561 y Ley 1564 de 2012)” Nota: se recomienda revisar esta actividad que es la atención a los derechos de pertenencia que se realizan delos juzgados.</t>
  </si>
  <si>
    <t>En este semestre se hicieron 48 solicitudes y todas fueron atendidas a tiempoy fueron enviadas a la sede central</t>
  </si>
  <si>
    <t>De acuerdo con el Informe detallado de la Dirección de gestión Catastral y la información suministrado por la Dirección Territorial, se observa que existen diferencias en la cantidad de solicitudes recibidas como atendidas, de acuerdo a la Dirección de gestión Catastral se han recibido 68 solicitudes y atendidas 50.Nota: revisar estas diferencias con sede central.</t>
  </si>
  <si>
    <t>Se recibieron 44 pqrs (solicitudes),de las cuales se atendieron 37,en el informe de la sede central se evidencia un cumplimiento del indicador de oportunidad del 73%;y uno de productividad del 82%.Se solicito a la sede central por memorando el apoyo para descargar las solicitudes de años anteriores .</t>
  </si>
  <si>
    <t>De acuerdo con las evidencias suministradas por la Dirección Territorial Sucre y de la Oficina de Relación con el Ciudadano con el documento “Consolidado Nacional PQRSDF” se observa que durante el primer semestre se recibieron 44 solicitudes de las cuales 27 se atendieron en los tiempos para un indicador de oportunidad del 73%.</t>
  </si>
  <si>
    <t>Hemos cumplido con las actas y los comites de comvivencia laboral,y cada una de estas actividades se encuentran cargadas en el drive</t>
  </si>
  <si>
    <t>Se evidencia actas de copasst de los meses de enero, febrero, marzo, abril, mayo y junio, y realizadas el 31/01/2022, 28/02/2022, 28/03/2022, 28/04/2022 y 02/06/2022 y acta de convivencia laboral realizada el 04/04/2022.</t>
  </si>
  <si>
    <t>se realizaron todas las actividades establecidas por el sistema de seguridad y salud en el trabajo desarrollando todas las actividades propuestas por la sede central</t>
  </si>
  <si>
    <t>Se evidencia actas de copasst de los meses de enero, febrero, marzo, abril, mayo y junio, y realizadas el 31/01/2022, 28/02/2022, 28/03/2022, 28/04/2022 y 02/06/2022, pero no existe soporte de las actividades en el marco de seguridad y salud en el trabajo. Nota: adjuntar evidencias de esas actividades.</t>
  </si>
  <si>
    <t>se realizaron mutuaciones de oficina solicitadas por los usuarios del segundo trimestre  para un total de 1519 de vigencias anteriores y actuales; debido a cambios del sistema de cobol al sistema nacional catastral.para el primer trimestre se realizaron  mutaciones de oficina para un total de 3324</t>
  </si>
  <si>
    <t>A pesar de que se realizaron mutaciones de oficina de vigencias anteriores y de la actual vigencia no alcanzan a cumplir la meta</t>
  </si>
  <si>
    <t>De acuerdo con el Informe detallado de la Dirección de gestión Catastral y el suministrado por la Dirección Territorial Santander se observa que durante el primer semestre de la vigencia 2022 tiene como meta realizar 6.279 solicitudes de oficina de las cuales realizó 4.843 con un porcentaje de avance del 77.13% de la meta programada.</t>
  </si>
  <si>
    <t>Se realizaron mutuaciones de terreno solicitadas por los usuarios del segundo trimestre  para un total de 55 de vigencias anteriores y actuales; debido a cambios del sistema de cobol al sistema nacional catastral. en el primer trimestre se realizaron mutaciones de terreno para un total de 330</t>
  </si>
  <si>
    <t>De acuerdo con el Informe detallado de la Dirección de gestión Catastral y el suministrado por la Dirección Territorial Risaralda se observa que durante el primer semestre de la vigencia 2022 tiene como meta realizar 727 solicitudes de terreno de las cuales realizó 385 con un porcentaje de avance del 52.95% de la meta programada.</t>
  </si>
  <si>
    <t xml:space="preserve">En el segundo trimestre del 2022 se realizaron 9 avaluos comerciales distribuidos en los predios de Barrancabermeja , bucaramanga , santan barbara, betulia y landazuri. se adjunto las evidencias pertinentes </t>
  </si>
  <si>
    <t xml:space="preserve">De acuerdo con las evidencias cargadas y el avance cualitativo reportado se observa que se realizaron 9 avaluos comerciales </t>
  </si>
  <si>
    <t>De acuerdo con las evidencias suministradas por la Dirección Territorial Santander realizo 9 avalúos comerciales de una meta programada de 12 para un avance de cumplimiento de 75%.</t>
  </si>
  <si>
    <t>VENTAS REALIZADAS EN LOS MESES CORRESPONDIENTES ABRIL,MAYO Y JUNIO DEL 2022 SON LAS SIGUIENTES:ABRIL$ 22.206.085MAYO $17.256.170JUNIO$19.166.379 PARA UN TOTAL DE VENTAS REALIZADAS EN EL SEGUNDO TRIMESTRE DE $ 58.628.634, PARA EL PRIMER TRIMESTRE SE REALIZARON VENTAS POR 18,663,374</t>
  </si>
  <si>
    <t>A pesar de que reportan ingresos por la venta de bienes y servicios no alcanzan a cumplir la meta</t>
  </si>
  <si>
    <t xml:space="preserve">Se evidencian reportes de relación de ingresos de contado ventas correspondientes a I trimestre y II trimestre por un valor de (77.292.008 pesos m/cte, respectivamente) para un avance de 88.06% de una meta programada 87.762.211. </t>
  </si>
  <si>
    <t xml:space="preserve">Se atendieron en termino de ley las 9 solicitudes realizadas por usuarios referentes a la regularizacion de la propiedad le 1561, adjunto evidencias de lo realizado en el segundo trimestre del 2022, </t>
  </si>
  <si>
    <t>De acuerdo con el avance cualitativo reportado informan que se atendieron 9 solicitudes realizadas por usuarios referentes a la regularizacion de la propiedad ley 1561. Sin embargo, hace falta el reporte o informe del documento de verificación</t>
  </si>
  <si>
    <t xml:space="preserve"> En el segundo trimestre se recibieron 84 solicitudes administrativas  y 66 solicitudes Judiciales y posftfallo  para las cuales se dio respuesta con 201 oficios, respuesta en tiempo establecido, cabe aclarar que en los procesos Postfallos  en algunos casos, se dá dos respuesta, porque se solicita folio actualizado a las oficinas de  resgistro y se envia respuesta al tribunal, se emitieron 16 Resoluciones dando cumplimiento a sentencias de manera total y en algunos casos parcial porque no está actualizado los certificado en la cabida y linderos.  _x000D_
_x000D_
Se anexa oficios de respuesta (201), Resoluciones (16) y solicitudes  (1)  contenido en una carpeta comprimida .</t>
  </si>
  <si>
    <t xml:space="preserve">De acuerdo con las evidencias cargadas y el avance cualitativo reportado se observa informe de la atención a la solicitudes recibidas para el cumplimiento de la Política de Restitución de Tierras y Ley de Víctimas, </t>
  </si>
  <si>
    <t>De acuerdo con el Informe detallado de la Dirección de gestión Catastral y el suministrado por la Dirección Territorial Santander se observa que durante el primer semestre de la vigencia 2022 se han recibido 128 solicitudes y se han atendido 112 para un porcentaje de atención 87.5% .</t>
  </si>
  <si>
    <t>Durante el segunto trimestre del 2022 se atendieron  1897 peticiones realizadas por los usuarios , dichas respuestas fueron realizadas en termino de ley. para el primer trimestre se atendieron 1040 peticiones realizadas por los usuarios, el valor en el ejecutado es el resultado del primer semestre, el resultado es 0,2118</t>
  </si>
  <si>
    <t>De acuerdo con las evidencias cargadas y el avance cualitativo reportado se atendieron peticiones sin embargo no se cumplió con la meta</t>
  </si>
  <si>
    <t>De acuerdo con las evidencias suministradas por la Dirección Territorial Santander y de la Oficina de Relación con el Ciudadano con el documento “Consolidado Nacional PQRSDF” se observa que durante el primer semestre indicador de oportunidad es bajo.</t>
  </si>
  <si>
    <t xml:space="preserve">Para el segundo triemstre del 2022 se realizaron las actas respectivas en la cual se evidencia en los adjuintos, y los cambios que se realizan en cada una de ellas. </t>
  </si>
  <si>
    <t xml:space="preserve">De acuerdo con las evidencias cargadas y el avance cualitativo reportado se realizaron las actas de los comités (Copasst y Comité de Convivencia Laboral) </t>
  </si>
  <si>
    <t>Se evidencia actas de copasst de los meses de abril, mayo y junio, y realizadas el 30/04/2022, 31/05/2022 y 29/06/2022 y acta del comité de convivencia laboral realizada el 30/03/2022 y 30/06/2022.Nota:falto información del primer trimestre.</t>
  </si>
  <si>
    <t xml:space="preserve">En el segundo trimestre del 2022 se realiza diligenciamiento en el drive de seguridad y salud en el trabajo y ausentismo de los funcionarios. </t>
  </si>
  <si>
    <t>De acuerdo con las evidencias cargadas y el avance cualitativo reportado se observa el reporte de ausentismo como actividad del SGSST</t>
  </si>
  <si>
    <t>Se evidencia reporte de ausentismo de los funcionarios.</t>
  </si>
  <si>
    <t xml:space="preserve">EL DIRECTOR TERRITORIAL MODIFICO EL CRONOGRAMA DE ACTIVIDADES INICIAL CON LAS METAS ESTABLECIDAS PARA LA VIGENCIA 2022, EN EL I SEMESTRE  DE 2022, SE RECIBIERON  3.124 DE OFICINA,  A LA FECHA DEL SEGUMIENTO SE TRAMITARON 2.926 LO QUE REPRESENTA UN 97.81% DE LO PROGRAMADO </t>
  </si>
  <si>
    <t>De acuerdo con el Informe detallado de la Dirección de gestión Catastral y el suministrado por la Dirección Territorial Sucre se observa que durante el primer semestre de la vigencia 2022 tiene como meta realizar 2.990 solicitudes de oficina de las cuales realizó 2.926 con un porcentaje de avance del 97.81% de la meta programada.</t>
  </si>
  <si>
    <t xml:space="preserve">EL DIRECTOR TERRITORIAL MODIFICO EL CRONOGRAMA DE ACTIVIDADES INICIAL CON LAS METAS ESTABLECIDAS PARA LA VIGENCIA 2022, EN EL I SEMESTRE  DE 2022, SE RECIBIERON  698 TRAMITES DE TERRENO,  A LA FECHA DEL SEGUMIENTO SE TRAMITARON 830 LO QUE REPRESENTA UN 122.05% DE LO PROGRAMADO </t>
  </si>
  <si>
    <t>De acuerdo con el Informe detallado de la Dirección de gestión Catastral y el suministrado por la Dirección Territorial Sucre se observa que durante el primer semestre de la vigencia 2022 tiene como meta realizar 680 solicitudes de terreno de las cuales realizó 830 con un porcentaje de avance del 122.05% de la meta programada.</t>
  </si>
  <si>
    <t>En la Territorial se realizan las reuniones de seguimiento con el fin de hacerle seguimiento al avance de  los avalúos recibidos, en el periodo objeto de seguimieto correspondiente al I semestre de 2022, se recibieron 7 solicitudes para realizar 17 avalúos, los cuales se realizaron en su totalidad</t>
  </si>
  <si>
    <t xml:space="preserve">De acuerdo con las evidencias suministradas y la herramienta de monitoreo se observa que la Dirección Territorial Sucre realizo 17 avalúos comerciales de 8 de la meta programada. </t>
  </si>
  <si>
    <t>EN EL PRIMER SEMESTRE DE LA VIGENCIA 2022, EN LA TERRITORIAL SE GENERARON INGRESOS POR LA VENTA DE BIENES Y SERVICIOS ALCANZANDO UN 105.10% CON RESPECTO A LA META PROGRAMADA</t>
  </si>
  <si>
    <t>Se evidencian reportes de relación de ingresos de contado ventas correspondientes a I trimestre y II trimestre por un valor de (81.068.489pesos m/cte, respectivamente).</t>
  </si>
  <si>
    <t xml:space="preserve">EN EL PRIMER SEMESTRE DE 2022, SE ATENDIERON EN SU TOTALIDAD LAS SOLICITUDES EN MATERIA DE REGULARIZACION DE TIERRAS </t>
  </si>
  <si>
    <t>De acuerdo con las evidencias suministradas por la Dirección Territorial Sucre “trámites ley 1561 2021” se listan las solicitudes relacionadas con regularización para el primer trimestre 33 y el segundo trimestre 49, atendiendo el 100% de solicitudes.</t>
  </si>
  <si>
    <t>En el primer semestre se recibieron en la Territorial 30  Notificaciones presentadas por los juzgados especializados en restitución de tierras de Sincelejo y del tribunal superior del distrito judicial sala especializada en restitución de tierras de Cartagena, se atendieron en su totalidad en los términos legales.</t>
  </si>
  <si>
    <t>De acuerdo con el Informe detallado de la Dirección de gestión Catastral y el suministrado por la Dirección Territorial Sucre se observa que durante el primer semestre de la vigencia 2022 se han recibido 8 solicitudes ye igualmente se han atendido.</t>
  </si>
  <si>
    <t>EN EL PRIMER SEMESTREEN LA TERRITORIAL, SE RECIBIERON 583 PQRS DE LAS CUALES SE ATENDIERON 536 QUEDANDO EN TRAMITE 47</t>
  </si>
  <si>
    <t>De acuerdo con las evidencias suministradas por la Dirección Territorial Sucre y de la Oficina de Relación con el Ciudadano con el documento “Consolidado Nacional PQRSDF” se observa que durante el primer semestre se recibieron 357 solicitudes de las cuales 214 se atendieron en los tiempos para un indicador de oportunidad del 70%.</t>
  </si>
  <si>
    <t>LA TERRITORIAL, CUMPLIO CON LA ENTREGA DE LOS COMITES DE COPASST Y CONVIVIENCIA LABORAL, CARGANDO LA INFORMACIóN EN EL DRIVE ESTABLECIDO POR LA SUDIRECCIN DE TALENTO HUMANO</t>
  </si>
  <si>
    <t>Se evidencia actas de copasst de los meses de enero, febrero, marzo, abril, mayo y junio, y realizadas el 07/01/2022, 11/02/2022, 11/03/2022, 06/04/2022, 10/05/2022 y 09/06/2022 y acta de convivencia laboral realizada el 09/06/2022.</t>
  </si>
  <si>
    <t>LA TERRITORIAL ATIENDE  LAS ACTIVIDADES ESTABLECIDAS EN EL ACTA DEL 06/1/2021 REFERENTE A EL SG-SST</t>
  </si>
  <si>
    <t>De acuerdo con las evidencias suministradas por la Dirección Territorial Sucre, se observa ejecución de actividades relacionadas con el SD-SST tales como pausas activas (29/04/2022) y entrega de elementos de protección personal del mes de junio.</t>
  </si>
  <si>
    <t>Realizar trámites que requieren visita a oficina de vigencias anteriores y de la actual vigencia</t>
  </si>
  <si>
    <t>Tramites de conservación Catastral realizados (Oficina)</t>
  </si>
  <si>
    <t>El SNC no permite la grabacion masiva de mutaciones de cambio de propietario. Periodicamente se tiene que generar incidencias en el GLPI (mesa de ayuda) para poder avanzar los tramites.Por manzana o vereda solo permite la radicacion de un tramite.</t>
  </si>
  <si>
    <t>Concepto no favorable de 708 trámites que se debieron atender, se dio respuesta a 308 tramites, reportando 43,50% de avance en el semestre.</t>
  </si>
  <si>
    <t>De acuerdo con las evidencias suministradas “Reporte SNC_I_SEMESTRE” Se observa que la Dirección Territorial Tolima, durante el primer trimestre realizó 28 y durante el segundo trimestre 279 trámites de oficina, dando un cumplimiento del 43,5% de la meta establecida.</t>
  </si>
  <si>
    <t>Realizar trámites de terreno de vigencias anteriores y de la actual vigencia</t>
  </si>
  <si>
    <t>Tramites de conservación Catastral realizados (Terreno)</t>
  </si>
  <si>
    <t xml:space="preserve">El SNC para el tramite de mutaciiones de terreno requiere que la informacion grafica y alfanumerica coincida en su informacion de areas y al no cumplir este requisito envia el proceso a depuracion generando tiempos extras en avance. Por otro lado en el semestre los funcionarios y contratistas han tenido que atender 203 tutelas por temas de tramites. </t>
  </si>
  <si>
    <t>De 584 trámites de Conservación que se debieron atender, se dio respuesta a 122 tramites, reportando el 21% de avance en el semestre.</t>
  </si>
  <si>
    <t>De acuerdo con las evidencias suministradas “Reporte SNC_I_SEMESTRE” Se observa que la Dirección Territorial Tolima, durante el primer trimestre realizó 27 y durante el segundo trimestre 87 trámites de oficina, dando un cumplimiento del 19,5% de la meta establecida.</t>
  </si>
  <si>
    <t xml:space="preserve">Se tiene assignados y en ejecucion 23 avaluos solicitados por los juzgados de tierras. Los particulares no utilizan este servicio por las demoras en la realizacion del avaluo. </t>
  </si>
  <si>
    <t xml:space="preserve">Los 23 avalúos asignados se encuentran en ejecución 23. En archivo “HERRAMIENTA SEGUIMIENTO AVALUOS COMERCIALES 2022”, solamente se evidencia radicados del mes de abril a junio, Los cuales están como documentos pendientes, asignados, donde se evidencia que ninguno se encuentra en estado terminado igualmente no se evidencia reporte del primer trimestre el cual debió ser reportado en este informe_x000D_
</t>
  </si>
  <si>
    <t>De acuerdo con los soportes suministrados “HERRAMIENTA SEGUIMIENTO AVALUOS COMERCIALES 2022” se observan 13 avalúos solicitados, los cuales se encuentran en trámite y las fechas de entrega de los mismos ya se encuentran por fuera de los términos.</t>
  </si>
  <si>
    <t>Para el periodo comprendido entre el mes de enero y  junio de 2022 se realizó el cruce del reporte de las ventas detalladas generadas por el centro de información y la relación de ingresos de contado versus el movimiento bancario que envía tesorería sede central realizando el recaudo de dichos ingresos de manera oportuna.</t>
  </si>
  <si>
    <t>De la meta programada para el semestre de $47861242,4262 Se reporta $20512304,4262  evidenciándose  incumplimiento en la meta programada.</t>
  </si>
  <si>
    <t>De acuerdo con los soportes suministrados “Ingresos” en donde se puede observar los ingresos percibidos para el primer trimestre por valor de $16.157.582 y para el segundo trimestre por valor de $ 17.594.768 para un total de $33.752.350 dando un cumplimiento del 70,5% de la meta establecida.</t>
  </si>
  <si>
    <t xml:space="preserve">En relación a la Ley 1561 y 1564 del 2012 la Dirección Territorial Tolima – jurídica, ha dado respuesta desde el mes de abril hasta julio de la presente anualidad a 195 casos SIGAC los cuales han sido enviados vía correo electrónico._x000D_
ABRIL: 62 _x000D_
MAYO: 38_x000D_
JUNIO: 58_x000D_
JULIO: 37 _x000D_
TOTAL: 195 _x000D_
</t>
  </si>
  <si>
    <t xml:space="preserve">Con muestra de  correos electrónicos en los que se envía respuesta a las solicitudes: DESAJIB-CO-00097 del 02/05/2022,  2621DTT-2022-0007110-EE-002 09/06/2022, 6021-2021-0003456-ER-000 del 09/06/2022 con el destinario al  Consejo Superior de la Judicatura </t>
  </si>
  <si>
    <t>De acuerdo con las evidencias suministradas “correos electrónicos de fecha 02/05/2022, 09/06/2022, 14/07/2022” se observan respuestas a solicitudes realizadas por el Consejo Superior de la Judicatura, Juzgado Promiscuo Municipal, sin embargo, no es posible evidenciar que dichas solicitudes se hayan atendido al 100% en los términos de ley. Se recomienda implementar una herramienta de control en la que se pueda observar las solicitudes recibidas y cuantas han sido atendidas en términos legales en materia de regularización de la propiedad. Se sugiere revisar los soportes cargados y lo descrito en el autoseguimiento.</t>
  </si>
  <si>
    <t>En el semestre la territorial  recibio 433 solicitudes (164 tramites administrativos, 202 tramites judiciales y 67 posfallos), de los cuales se atendieron 221 (156 tramites administrativos, 154 tramites judiciales y 11 posfallos). Los posfallos son los que presentan mas demora en la atencion ya que se depende de las otras entidades que entreguen la documentacion completa (ORIP con anotacion del falllo) y demoras con el SNC.</t>
  </si>
  <si>
    <t>En el semestre la territorial recibió 433 solicitudes, pero no se dio respuesta al 100% de requerimientos, incumpliendo la meta programada</t>
  </si>
  <si>
    <t>De acuerdo con las evidencias suministradas “TOLIMA HERRAMIENTA DE MONITOREO 15-07-2022” se presenta herramienta en donde se encuentran las solicitudes administrativas recibidas para el primer trimestre 41, de trámite judicial 72 para el segundo trimestre solicitudes administrativas 68 de trámite judicial 69, se sugiere incluir fecha de recibido de documentos postfallo.</t>
  </si>
  <si>
    <t>La territorial ha tenido inconvenientes en la atencion de los radicados de la vigencia.  en el semestre se recibieron 1463 solictudes y se finalizaron en los terminos de ley 96 equialente al 0.0656%. Se cuenta con poco personal y la cantidad de tutelas que llegan hace dificil el cumplimiento de tiempos. Se inicia para el segundo semestre la estrategia de tener al limite las fechas de vencimientos y evitar que siga subiendo el saldo de no atendidas en el termino de ley.</t>
  </si>
  <si>
    <t xml:space="preserve">En reporte de participación por tipo de PQRS y teniendo en cuenta que fueron recibidas 1463 solicitudes de las cuales se finalizaron en los términos de ley 96 requerimientos. Se evidencia incumplimiento en la meta programada._x000D_
</t>
  </si>
  <si>
    <t>De acuerdo con los soportes  suministrados “REPORTE_SIGAC_PAA_I_SEMESTRE_PQRDS_2022” y Revisando el Reporte entregado por la Oficina de Relación con el Ciudadano para el primer trimestre se reciben 571 solicitudes de las cuales se atendieron 311y de estas solo 104 fueron respondidas en los tiempos establecidos. Para el segundo trimestre se reciben 685 solicitudes de las cuales se atendieron 123 y de estas solo 42 fueron respondidas en los tiempos establecidos por lo que el indicador de productividad para la Dirección Territorial Tolima para el primer semestre es de 34% y aún se encuentran pendientes 853 solicitudes, por lo que no se cumple con la atención del 100%de PQRSD de la vigencia actual en los términos de ley. Se sugiere a la D. T revisar al detalle los reportes de la Oficina de Rel</t>
  </si>
  <si>
    <t>Atender el 100% de PQRSD vigencias anteriores</t>
  </si>
  <si>
    <t>Solicitudes atendidas vigencia anterior</t>
  </si>
  <si>
    <t>En el primer semestre se priorizo la atencion de SIGAC de las vigencias anteriores el cual tiene un saldo por atender de 2704 solicitudes de las cuales se cerraron 175. La actividad no ha dado el resultado esperado. Se ha tenido revisiones del estado de tramites y algunos aparecen por finalizar en la estadistica, pero se verifican y estan finalizados.</t>
  </si>
  <si>
    <t>Teniendo en cuenta que dé un saldo por de 2704 solicitudes por cerrar,  solo se culminó el proceso 175  evidenciándose  el incumplimiento en la meta programada.</t>
  </si>
  <si>
    <t>De acuerdo con los soportes allegados “REPORTE_SIGAC_PAA_PQRDS_2020, REPORTE_SIGAC_PAA_PQRDS_2021” se evidencia que de 2.704 pendientes PQRSD de vigencias anteriores se han atendido 175 con un porcentaje de avance de 6,47% inferior a la meta establecida en el semestre.</t>
  </si>
  <si>
    <t>El comite de copasst fue conformado para el mes de mayo ya que los integrantes del que estaba operando se encuentan solucionando problemas de indole judicial y el de convivencia acorde a directrices e informacion de la profesional universitaria especializada con funciones de abogado se realiza desde sede central.</t>
  </si>
  <si>
    <t xml:space="preserve">Teniendo en cuenta que el comité de copasst fue conformado en el mes de mayo y la trazabilidad del proceso de selección, las actas del mes de mayo y junio, pantallazo en el drive de cargue de documentos, con las evidencias aportadas, se da cumplimiento de la actividad, ya que la directriz del proceso Gestión del Talento humano para la territorial es la de que los comités de convivencia serán liderados desde la Sede central.  _x000D_
</t>
  </si>
  <si>
    <t>Se presentan actas de copasst de fechas : 23/05/2022, 21/06/2022, se presenta correo de fecha 12/07/2022 en donde se menciona que el Comité de Convivencia Laboral de la Dirección Territorial Tolima será asumido desde Sede Central</t>
  </si>
  <si>
    <t xml:space="preserve">Se vine cumpliendo en los tiempos establecidos las responsabiidades en la direccion territorial. </t>
  </si>
  <si>
    <t>Se observa el cumplimiento de la actividad Teniendo en cuenta registros como:_x000D_
Cronograma de Inspección F20100-09-16V1 en el que se hace evidencia las actividades programadas VS las ejecutadas, registro de Inspección de Botiquín de primeros auxilios y camilla del 28/0472022_x000D_
Trazabilidad camillas y botiquín, verificación – estado de extintores del 2/05/2022_x000D_
_x000D_
Correos electrónicos donde se reporta: _x000D_
* Inspección botiquin.pdf; Mínima cuantía_2022-04-29_1.PDF; Salidas a terreno.PDF; Trazabilidad de solicitud informacioncontaduria.pdf; f20100-09-16v1_cronograma_de_inspecciones REALIZADO1.xls; Revisión camilla 1.jpg; Revisión camilla enarchivo.jpg; Revisión camillas._x000D_
*26 /042022 Envío cronograma diligenciado de actividades de inspección _x000D_
* 09/05/2022 envía matriz de riesgo, junto con sus anexos.</t>
  </si>
  <si>
    <t>De acuerdo con los documentos suministrados “3. Inspección botiquín, 7. Trazabilidad camillas y botiquines, 8. Trazabilidad envio extintores, f20100-09-16v1_cronograma_de_inspecciones  REALIZADO, fo-gth-pc03-06_verificacion_-_estado_de_extintores, Verificacion estado de extintores” es posible evidenciar que se han venido realizando actividades del Sistema de Seguridad y Salud en el Trabajo.Se sugiere a la Dirección Territorial Tolima presentar informe o reporte de rendición de cuentas en el SG – SST evidenciando que las diferentes situaciones que se presentaron fueron atendidas en los tiempos establecidos</t>
  </si>
  <si>
    <t>En el mes de Abril nos encontrabamos en Suspension de terminos mediante la Resolucion No. 016 del 2022, desde el 28 de Marzo hasta el 29 de Abril de la misma anualidad. Tramites oficina segundo trimestre 517. Meta Tramites de Oficina segundo Trimestre 4000.</t>
  </si>
  <si>
    <t>Segun lo reportado esta baja la ejecución de los tramites de oficina</t>
  </si>
  <si>
    <t>De acuerdo con las metas establecidas para el primer semestre debería presentarse una ejecución 6.173 tramites de oficina, durante el primer trimestre se realizaron 3.284 y durante el segundo 517 trámites, dando un cumplimiento del 61,5% de la meta establecida. No se presenta resolución de suspensión de términos ni solicitud de ajuste a la meta por dicha actuación administrativa.</t>
  </si>
  <si>
    <t xml:space="preserve">En el mes de Abril nos encontrabamos en Suspension de terminos mediante la Resolucion No. 016 del 2022, desde el 28 de Marzo hasta el 29 de Abril de la misma anualidad.  Tramites de Terreno Segundo Trimestre 58 Meta Tramites de Terreno 300. </t>
  </si>
  <si>
    <t>Incumplimiento con la meta</t>
  </si>
  <si>
    <t>De acuerdo con las metas establecidas para el primer semestre debería presentarse una ejecución 835 tramites de terreno, durante el primer trimestre se realizaron 274 y durante el segundo 58 trámites, dando un cumplimiento del 39,7% de la meta establecida. No se presenta resolución de suspensión de términos ni solicitud de ajuste a la meta por dicha actuación administrativa.</t>
  </si>
  <si>
    <t>Durante el Segundo Trimestre del año se realizaron Ventas de Contado sin IVA por valor de $13.885.878 y Ventas a Credito sin IVA por valor de $14.448.136 para un total de Ventas del trimestre sin IVA de $28.334.014</t>
  </si>
  <si>
    <t>No cumplieron con la meta establecida para el primer y segundo trimestre</t>
  </si>
  <si>
    <t>Se presenta relación de ingresos de contado del 01 de enero al 31 de marzo por valor de $14.663.146 y ventas a crédito del mes del 01 al 30 de junio por valor de $14.448.136 para un total de $29.111.282 dando un cumplimiento del 83,98% de la meta establecida.</t>
  </si>
  <si>
    <t>En el segundo trimestre del 2022 se atendieron las solicitude realizadas en materia de regularizacion de la propiedad de la siguiente manera Abril: 29 solicitudes - Mayo 18 Solicitudes - Junio 16 solicitudes para un total: 63</t>
  </si>
  <si>
    <t xml:space="preserve">No reportan el primer trimestre </t>
  </si>
  <si>
    <t>De acuerdo con los soportes suministrados “Correo con el informe del primer semestre 2022, Evidencias Forest Regularización de la propiedad, Ley 1561 y ley 1564 de 2012 Primer semestre” durante el primer trimestre se reportan 68 y durante el segundo trimestre 61 solicitudes para un gran total de 131. Se recomienda implementar una herramienta de control en la que se pueda observar de las solicitudes recibidas cuantas han sido atendidas en términos legales en materia de regularización de la propiedad.</t>
  </si>
  <si>
    <t>Durante el segundo Trimestre del año se atendieron para el mes de Abril 11 Solicitudes para el mes de Mayo 21 Solicitudes y para el mes de Junio 29 solicitudes, quedando solo pendiente 1 por resolver cumpliendo con el 99% de las solicitudes atendidas.</t>
  </si>
  <si>
    <t>No se cuenta con la informacion del primer trimestre y el archivo que anexan no muestra nignun dato para verificar</t>
  </si>
  <si>
    <t>De acuerdo con las evidencias suministradas reporte vía correos electrónicos de fecha 29/07/2022 y 18/07/2022 se observa que se realiza seguimiento a las solicitudes atendidas en el marco de la Política de Restitución de Tierras y Ley de Víctimas para el primer trimestre 63 y para el segundo trimestre 61 solicitudes, sin embargo, no es posible evidenciar que dichas solicitudes se hayan atendido al 100% en los términos de ley. Se recomienda implementar una herramienta de control en la que se pueda observar de las solicitudes recibidas cuantas han sido atendidas en términos legales en el marco de la Política de Restitución de Tierras y Ley de Víctimas.</t>
  </si>
  <si>
    <t>Se atendieron con oportunidad las PQRSD del periodo Abril a Junio 2022</t>
  </si>
  <si>
    <t>De acuerdo al cuadro anexo, que es un reporte de servicio al ciudadano la territorial presenta un 63% de oportunidad y un 84% de productividad, debiendose atender el 100% de  PQRSD</t>
  </si>
  <si>
    <t>De acuerdo con las evidencias suministradas “Seguimiento PQRSDF - Abril Mayo Junio 2022 y Seguimiento PQRSDF a Junio 2022” Se observa que para el primer trimestre se recibieron 423 de las cuales se atendieron 390 y de estas solo 227 fueron respondidas a tiempo, para el segundo trimestre se recibieron 400 de las cuales se atendieron 304 y de estas solo 208 fueron contestadas a tiempo, por lo que el indicador de productividad para la Dirección Territorial Valle para el primer semestre es de 63% y aún se encuentran pendientes 135 solicitudes, por lo que no se cumple con la atención del 100%  de PQRSD de la vigencia actual en los términos de ley.</t>
  </si>
  <si>
    <t>El comité de copasst - las actas deben de realizarse mensualmente- Para el Segundo Trimestre del año periodo de Abril a Junio debemos tener en cuenta que hasta el 30 de junio estuvo acompañándonos la funcionaria Diana Maritza Jimenez ya como cumplieron con su periodo, para el Tercer Trimestre nos acompaña Martha Elena y Omar Acevedo. El comité de convivencia- las actas deben realizarse trimestralmente- es decir nov/2021, dic/2021, ene/2022 en febrero se subiò el acta; febrero, marzo y abril, en mayo de subiò Acta y la de mayo, junio y julio en agosto, ya quedaria para el tercer trimestre.</t>
  </si>
  <si>
    <t>En evidencias se encuentran las actas de reunion de copasst y de convivencia</t>
  </si>
  <si>
    <t>Se presentan actas del comité de convivencia laboral de fechas 23/02/2022, 07/06/2022 y Actas de Copastt de fechas  01/02/2022, 01/03/2022, 01/04/2022, 03/05/2022, 06/05/2022, dando cumplimiento a la actividad.</t>
  </si>
  <si>
    <t>En el segundo trimestrre del año las actividades de seguridad y salud en el trabajo que se realizaron de Abril a Junio fueron: Socialización de la matriz de riesgos de identificación de peligros y valoración del riesgo y determinación del control (06/04/2022) - Socialización del plan de emergencia el día 27 de abril del 2022 - Reporte de accidente de la funcionaria Denix Parra el 25 de abril 2022_x000D_
La investigación del accidente el 26 de abril 2022 -  La señalización y prevención de accidentes 27 de abril del 2022 - Socialización del accidente de la funcionaria Denix Parra el día 29 de abril del 2022.la asistencia de la entrega de los elementos de protección personal, la valoración e inspección de sillas y elementos ergonómicos y el informe de la reparación de sillas el cual está relacionado</t>
  </si>
  <si>
    <t>La DT realizó varias actividades dentro de la rendición de cuenta en el SG-SST</t>
  </si>
  <si>
    <t>De acuerdo con las evidencias suministradas “00.Investigacion De Accidente_Terminada, 01.Furat, asistencia de socialización “accidente d, Camilla centro de informacion 1 memestre, Capacitacion musculoesqueleticos, Circular interna informacion de sintomas y vacunas, Correo con la relacion de Actividades del primer semestre de 2022,entre otras…. es posible evidenciar que se han venido realizando actividades del Sistema de Seguridad y Salud en el Trabajo. Se sugiere a la Dirección Territorial Valle presentar informe o reporte de rendición de cuentas en el SG – SST evidenciando que las diferentes situaciones que se presentaron fueron atendidas en los tiempos establecidos</t>
  </si>
  <si>
    <t>Dirección Territorial</t>
  </si>
  <si>
    <t>Proceso</t>
  </si>
  <si>
    <t>Riesgo</t>
  </si>
  <si>
    <t>Tipo de riesgo</t>
  </si>
  <si>
    <t>Factor Externo</t>
  </si>
  <si>
    <t>Factor Interno</t>
  </si>
  <si>
    <t>Factor del proceso</t>
  </si>
  <si>
    <t>Causas</t>
  </si>
  <si>
    <t>Impacto lo que puede ocurrir</t>
  </si>
  <si>
    <t>Probabilidad RI</t>
  </si>
  <si>
    <t>Impacto RI</t>
  </si>
  <si>
    <t>Nivel RI</t>
  </si>
  <si>
    <t>Probabilidad RR</t>
  </si>
  <si>
    <t>Impacto RR</t>
  </si>
  <si>
    <t>Nivel RR</t>
  </si>
  <si>
    <t>Opciones manejo RI</t>
  </si>
  <si>
    <t>Control 1</t>
  </si>
  <si>
    <t>Vacio</t>
  </si>
  <si>
    <t>Aplicabilidad territorial 1</t>
  </si>
  <si>
    <t>Entregable 1</t>
  </si>
  <si>
    <t>Tipo de control 1</t>
  </si>
  <si>
    <t>Registro del control 1</t>
  </si>
  <si>
    <t>¿El control se esta aplicando? 1</t>
  </si>
  <si>
    <t>Frecuencia del Control 1</t>
  </si>
  <si>
    <t>Implementación del control 1</t>
  </si>
  <si>
    <t>Calificación del Control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</si>
  <si>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</si>
  <si>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</si>
  <si>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</si>
  <si>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</si>
  <si>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</si>
  <si>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</si>
  <si>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</si>
  <si>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</si>
  <si>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</si>
  <si>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</si>
  <si>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</si>
  <si>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</si>
  <si>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</si>
  <si>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</si>
  <si>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</si>
  <si>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</si>
  <si>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</si>
  <si>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</si>
  <si>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</si>
  <si>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</si>
  <si>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</si>
  <si>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</si>
  <si>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</si>
  <si>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</si>
  <si>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</si>
  <si>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</si>
  <si>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</si>
  <si>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</si>
  <si>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</si>
  <si>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</si>
  <si>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</si>
  <si>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</si>
  <si>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</si>
  <si>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</si>
  <si>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</si>
  <si>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</si>
  <si>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</si>
  <si>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Aplicabilidad territorial 2</t>
  </si>
  <si>
    <t>Entregable 2</t>
  </si>
  <si>
    <t>Tipo de control 2</t>
  </si>
  <si>
    <t>¿El control esta documentado? 2</t>
  </si>
  <si>
    <t>Registro del control 2</t>
  </si>
  <si>
    <t>Frecuencia del Control 2</t>
  </si>
  <si>
    <t>Implementación del control 2</t>
  </si>
  <si>
    <t>Calificación del Control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</si>
  <si>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</si>
  <si>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</si>
  <si>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</si>
  <si>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</si>
  <si>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</si>
  <si>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</si>
  <si>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</si>
  <si>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</si>
  <si>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</si>
  <si>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</si>
  <si>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</si>
  <si>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</si>
  <si>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</si>
  <si>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</si>
  <si>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</si>
  <si>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</si>
  <si>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</si>
  <si>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</si>
  <si>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</si>
  <si>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</si>
  <si>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</si>
  <si>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</si>
  <si>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</si>
  <si>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</si>
  <si>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</si>
  <si>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</si>
  <si>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</si>
  <si>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</si>
  <si>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</si>
  <si>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</si>
  <si>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</si>
  <si>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</si>
  <si>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</si>
  <si>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</si>
  <si>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</si>
  <si>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</si>
  <si>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</si>
  <si>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</si>
  <si>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</si>
  <si>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</si>
  <si>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</si>
  <si>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</si>
  <si>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</si>
  <si>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</si>
  <si>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</si>
  <si>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</si>
  <si>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</si>
  <si>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</si>
  <si>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</si>
  <si>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</si>
  <si>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</si>
  <si>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</si>
  <si>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</si>
  <si>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</si>
  <si>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</si>
  <si>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</si>
  <si>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</si>
  <si>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</si>
  <si>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</si>
  <si>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</si>
  <si>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</si>
  <si>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</si>
  <si>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</si>
  <si>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</si>
  <si>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</si>
  <si>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</si>
  <si>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</si>
  <si>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</si>
  <si>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</si>
  <si>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</si>
  <si>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</si>
  <si>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</si>
  <si>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</si>
  <si>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</si>
  <si>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</si>
  <si>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</si>
  <si>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</si>
  <si>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</si>
  <si>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</si>
  <si>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</si>
  <si>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</si>
  <si>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</si>
  <si>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</si>
  <si>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</si>
  <si>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</si>
  <si>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</si>
  <si>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</si>
  <si>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</si>
  <si>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</si>
  <si>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</si>
  <si>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</si>
  <si>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</si>
  <si>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</si>
  <si>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</si>
  <si>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</si>
  <si>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</si>
  <si>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</si>
  <si>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</si>
  <si>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</si>
  <si>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</si>
  <si>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</si>
  <si>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</si>
  <si>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</si>
  <si>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</si>
  <si>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</si>
  <si>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</si>
  <si>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</si>
  <si>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</si>
  <si>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</si>
  <si>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</si>
  <si>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</si>
  <si>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</si>
  <si>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</si>
  <si>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</si>
  <si>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</si>
  <si>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</si>
  <si>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</si>
  <si>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</si>
  <si>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</si>
  <si>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</si>
  <si>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</si>
  <si>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</si>
  <si>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</si>
  <si>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</si>
  <si>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</si>
  <si>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</si>
  <si>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</si>
  <si>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</si>
  <si>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</si>
  <si>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</si>
  <si>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</si>
  <si>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</si>
  <si>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</si>
  <si>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</si>
  <si>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</si>
  <si>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</si>
  <si>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</si>
  <si>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</si>
  <si>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</si>
  <si>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</si>
  <si>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</si>
  <si>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</si>
  <si>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</si>
  <si>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</si>
  <si>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</si>
  <si>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</si>
  <si>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</si>
  <si>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</si>
  <si>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</si>
  <si>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</si>
  <si>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</si>
  <si>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</si>
  <si>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</si>
  <si>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</si>
  <si>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</si>
  <si>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</si>
  <si>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</si>
  <si>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</si>
  <si>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SUBPROCESO</t>
  </si>
  <si>
    <t>DEP-5</t>
  </si>
  <si>
    <t>Direccionamiento Estratégico y Planeación</t>
  </si>
  <si>
    <t>Posibilidad de pérdida Económica y Reputacional por la gestión inadecuada de los impactos ambientales significativos generados por la entidad</t>
  </si>
  <si>
    <t>Ambiental</t>
  </si>
  <si>
    <t>Ambientales</t>
  </si>
  <si>
    <t>Procesos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</si>
  <si>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</si>
  <si>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</si>
  <si>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Posibilidad de pérdida Económica y Reputacional</t>
  </si>
  <si>
    <t>RIESGO MODERADO</t>
  </si>
  <si>
    <t>Reducir (Mitigar)</t>
  </si>
  <si>
    <t>El Responsable designado por la Dirección Territorial para el SGA,  trimestralmente verifica el cumplimiento de las actividades contempladas en el plan de trabajo ambiental y carga  las evidencias en el DRIVE correspondiente, el cual esta compartido para su revisión con el responsable del SGA en la Sede Central.   En caso de encontrar novedades,  se comunicará con el funcionario y/o contratista que realizó el reporte a través de correo electrónico para que se hagan los ajustes pertinentes.
Evidencia: Soporte de las actividades realizadas en el trimestre cargadas en el DRIVE y correo electrónico si aplica.</t>
  </si>
  <si>
    <t>SI</t>
  </si>
  <si>
    <t>Soporte de las actividades realizadas en el trimestre cargadas en el DRIVE y correo electrónico si aplica.</t>
  </si>
  <si>
    <t>Preventivo</t>
  </si>
  <si>
    <t>Documentado</t>
  </si>
  <si>
    <t>Con Registro</t>
  </si>
  <si>
    <t>Continua</t>
  </si>
  <si>
    <t>Manual</t>
  </si>
  <si>
    <t>Si</t>
  </si>
  <si>
    <t>En el primer trimestre se realizaron todas las actividades comtenpladas  en la matriz de identificacion de impactos ambientales, se adjunta en el drive correo informando el cargue de las actividades del primer trimestre</t>
  </si>
  <si>
    <t>En el segundo trimestre del año 2022 se realizaron todas las actividades competnpladas en la matriz de identificacion de impactos ambientales, se adjunta en el drive correo informando el cargue de las actividades del primer trimestre, plan de trabajo ambiental y evidencias de las actividades realizadas.</t>
  </si>
  <si>
    <t xml:space="preserve">Se evidencia matriz de seguimiento Plan de trabajo ambiental, donde se describen los objetivos, actividades y metas planteadas para dar cumplimiento en el trascurso del año, adicional se soportan documentos de inspección de botiquín de primeros auxilios y camilla, correos electrónicos con campañas de sensibilización del uso eficiente de la energía, manejo de residuos, entre otros.  </t>
  </si>
  <si>
    <t xml:space="preserve">Se evidencian 31 documentos correspondientes a actividades de la Política de la Gestión Ambiental que ha realizado la territorial en el segundo trimestre del año 2022, en los que se encuentra el informe de señalización ambiental y puntos ecológicos, correo electrónico del 29/04/22 informando a los funcionarios y/o contratistas sobre la campaña de sensibilización y uso eficiente del papel, presentaciones sobre el uso adecuado dela energía y del aguan, entre otros.  </t>
  </si>
  <si>
    <t>De acuerdo a las evidencias registradas la DT realizò el cargue en el drive y enviò correo a la Oficina de Planeacion informando; anexan mas evidencias respecto al tema ambiental</t>
  </si>
  <si>
    <t>La Territorial ha realizado diferentes actividades dentro de la politica de la gestión ambiental adecuada</t>
  </si>
  <si>
    <t>SGI-2</t>
  </si>
  <si>
    <t>Gestión del SGI</t>
  </si>
  <si>
    <t>GSC-1</t>
  </si>
  <si>
    <t>Gestión del Servicio al Ciudadano</t>
  </si>
  <si>
    <t>Posibilidad de pérdida Reputacional por inoportuna atención a las peticiones, quejas, reclamos, denuncias y sugerencias, solicitados por los ciudadanos, usuarios, grupos de valor y/o grupos de interés en los diferentes canales de atención</t>
  </si>
  <si>
    <t>Riesgo Operativo</t>
  </si>
  <si>
    <t>Legales y reglamentarios</t>
  </si>
  <si>
    <t>Comunicación Interna</t>
  </si>
  <si>
    <t>Comunicación entre los procesos</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</si>
  <si>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</si>
  <si>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Posibilidad de pérdida Reputacional</t>
  </si>
  <si>
    <t>RIESGO ALTO</t>
  </si>
  <si>
    <t>Los responsables en las Direcciones Territoriales realizan seguimiento mensual al estado de PQRSD registradas en el sistema de gestión documental a cargo de las Direcciones Territoriales, identificando las que presentan retrasos con el fin de que sean atendidas y se dé respuesta por parte de la entidad. En caso de encontrar PQRSD con atrasos se generan las acciones encaminadas a dar respuesta.
Evidencia: Pantallazo de la bandeja de entrada del Sistema de Gestión Documental vigente.</t>
  </si>
  <si>
    <t>Pantallazo de la bandeja de entrada del Sistema de Gestión Documental vigente.</t>
  </si>
  <si>
    <t>Se adjunta en DRIVE Cuadro excel descargado del sistema de gestion documental de la entidad SIGAC, que contiene peticiones de abril, mayo, junio</t>
  </si>
  <si>
    <t xml:space="preserve">Se observa reporte de las peticiones pendientes correspondientes al segundo trimestre del año 2022, descargado de la herramienta SIGAC.  </t>
  </si>
  <si>
    <t>Incluyen en la evidencia los correos con servicio al ciudadano y el analisis y seguimiento a las PQRS</t>
  </si>
  <si>
    <t>Anexan excel del sistema de gestion documental con corte a junio</t>
  </si>
  <si>
    <t>ACI-1</t>
  </si>
  <si>
    <t>Gestión de Atención al Ciudadano</t>
  </si>
  <si>
    <t>GCT-1</t>
  </si>
  <si>
    <t>Gestión Catastral</t>
  </si>
  <si>
    <t>Posibilidad de pérdida Reputacional por incumplimiento de los estándares de producción (calidad) en la prestación del servicio público Catastral por excepción</t>
  </si>
  <si>
    <t>Riesgo de Cumplimiento</t>
  </si>
  <si>
    <t>Estratégico</t>
  </si>
  <si>
    <t>1. Falta de conocimiento de los procedimientos establecidos.
2. Recursos inadecuados o insuficientes (personal  y presupuestal).
3. Deficiencia en la infraestructura tecnológica a nivel nacional.</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</si>
  <si>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reporte del seguimiento mensual de la herramienta APEX (link: http://172.19.0.104:8080/ords/apexdev/r/reportes-snc103/login?session=6292770436621) y la relación de acciones (si aplica).</t>
  </si>
  <si>
    <t>Direcciones Territoriales: Cronograma de trabajo, reporte del seguimiento mensual de la herramienta APEX (link: http://172.19.0.104:8080/ords/apexdev/r/reportes-snc103/login?session=6292770436621) y la relación de acciones (si aplica).</t>
  </si>
  <si>
    <t>Aleatoria</t>
  </si>
  <si>
    <t>Se realiza cronograma de trabajo y se adjunta en el drive, asi como los tramites realizados en el primer trimestre cuadro en excel del SNC</t>
  </si>
  <si>
    <t>Se realiza cronograma de trabajo y se adjunta en el drive, asi como los tramites realizados en el segunto trimestre cuadro en excel del SNC</t>
  </si>
  <si>
    <t>Se observa reporte con el cronograma de trabajo, sobre el reporte de seguimiento a la ejecución de trámites para la vigencia 2022.  Adicional se observa la matriz de seguimiento sobre el proceso de los trámites realizados en el primer trimestre del año.</t>
  </si>
  <si>
    <t xml:space="preserve">Se observa matriz con el cronograma de trabajo, sobre el reporte de seguimiento a la ejecución de trámites para la vigencia 2022.  Adicional se suministra por parte de la territorial la matriz de seguimiento sobre el proceso de los trámites realizados en el segundo trimestre del año.  </t>
  </si>
  <si>
    <t>Han realizado el seguimiento a los tramites, y su programaciòn de acuerdo a las evidencias presentadas</t>
  </si>
  <si>
    <t>En relación con el cuadro reportado de la programación y ejecución, hay incumplimiento respecto a la ejecución de los tramites de terreno en los meses de mayo y junio</t>
  </si>
  <si>
    <t>SCE-1</t>
  </si>
  <si>
    <t>Prestación del Servicio Catastral por Excepción</t>
  </si>
  <si>
    <t>GCT-3</t>
  </si>
  <si>
    <t xml:space="preserve">Posibilidad de pérdida Reputacional por la Inoportunidad en los tiempos establecidos para la entrega de los avalúos comerciales  </t>
  </si>
  <si>
    <t>Personal</t>
  </si>
  <si>
    <t>1. Situaciones de orden Público en  los municipios a Intervenir
2. Condiciones medioambientales que afectan la prestación del servicio.
3. Incumplimiento de los pagos de la entidad contratante.
4. Falta de capacidad operativa (funcionarios y contratistas)</t>
  </si>
  <si>
    <t>El subdirector de Avalúos  o quien haga sus veces, así como los Directores Territoriales, realizan seguimiento una (1) vez a la semana a la ejecución de los avalúos comerciales, con el fin de verificar el cumplimiento de los tiempos de respuesta e identificar situaciones que afecten la oportunidad en la entrega de los mismos.
Periodicidad: Semanal
Evidencia: Subdirección de Avalúos (Sede Central) y Direcciones Territoriales, registro en la herramienta de seguimiento de los avalúos comerciales.</t>
  </si>
  <si>
    <t>Subdirección de Avalúos (Sede Central) y Direcciones Territoriales, registro en la herramienta de seguimiento de los avalúos comerciales.</t>
  </si>
  <si>
    <t>En el primer trimestre del año la Direccion Territorial Atlantico, no realiza reunion de seguimiento de avaluos, debido a que no se recibieron  solicitudes de avaluos comerciales</t>
  </si>
  <si>
    <t xml:space="preserve">En el segundo trimestre del año se recibieron 3 solicitudes de avaluos comerciales, dos correspondientes a las sedes del IGAC en barranquilla, Sede Centro y Sede Prado, el tercer avalúo, fue remitido para su elaboración en sede Central, a la Subdirección de Catastro mediante el correo que se envió el día 25 de marzo de 2022. y que fue asignado a la funcionaria Diana Galindo y se encuentra en Control de Calidad. El cual se referencia asi:_x000D_
3.Avaluo Comercial Urbano del predio del SENA, ubicado en la Carrera 59 No. 74-208 .  </t>
  </si>
  <si>
    <t>Para el primer trimestre del año 2022, no se programó meta.</t>
  </si>
  <si>
    <t xml:space="preserve">Se observa que para el segundo trimestre del año 2022, la territorial ha adelantado 3 avalúos comerciales, de los cuales dos de ellos se encuentran aprobados por Sede Central, y el otro que corresponde al predio del SENA, ubicado en la carrera 59 No. 74 – 208, se encuentra en revisión y control de calidad en manos de la funcionaria Diana Galindo de Sede Central.  Por lo anterior se da concepto favorable, sin embargo, se recomienda para el siguiente trimestre del año suministrar la herramienta de seguimiento de los avalúos comerciales.  </t>
  </si>
  <si>
    <t xml:space="preserve">No tienen avaluos ni procesos de actualizacion </t>
  </si>
  <si>
    <t>ACM-1</t>
  </si>
  <si>
    <t>Avalúos Comerciales</t>
  </si>
  <si>
    <t>GCT-4</t>
  </si>
  <si>
    <t>Posibilidad de pérdida Reputacional por solicitar o recibir dinero o dádivas por la realización u omisión de actos en la prestación de servicios o trámites catastrales, con el propósito de beneficiar a un particular.</t>
  </si>
  <si>
    <t>Riesgo de Corrupción</t>
  </si>
  <si>
    <t>1. Falta de personal.
2. Falta de apropiación del código de integridad de la entidad.
3. Baja remuneración del personal
4. Deficiencias en el seguimiento por parte de la sede central y direcciones territoriales.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</si>
  <si>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con el reporte del seguimiento mensual de la herramienta APEX (link: http://172.19.0.104:8080/ords/apexdev/r/reportes-snc103/login?session=6292770436621)y relación de acciones (si aplica).</t>
  </si>
  <si>
    <t>Cronograma de trabajo con el reporte del seguimiento mensual de la herramienta APEX (link: http://172.19.0.104:8080/ords/apexdev/r/reportes-snc103/login?session=6292770436621)y relación de acciones (si aplica).</t>
  </si>
  <si>
    <t>Se realiza cronograma de trabajo y se adjunta en el drive, asi como los tramites realizados en el segundo trimestre cuadro en excel del SNC</t>
  </si>
  <si>
    <t xml:space="preserve">Se observa reporte con el cronograma de trabajo, sobre el reporte de seguimiento a la ejecución de trámites para la vigencia 2022.  Adicional se observa la matriz de seguimiento sobre el proceso de los trámites realizados en el primer trimestre del año.  </t>
  </si>
  <si>
    <t>La DT realizó el cronograma de trabajo y anexan cuadro de seguimiento a los tràmites catastrales</t>
  </si>
  <si>
    <t>Llevan el seguimiento en el cronograma de trabajo, realizando el seguimiento a la ejecución de los tramites</t>
  </si>
  <si>
    <t>SCE-2</t>
  </si>
  <si>
    <t>GFI-1</t>
  </si>
  <si>
    <t>Gestión Financiera</t>
  </si>
  <si>
    <t>Posibilidad de pérdida Económica y Reputacional por registros presupuestales, contables y de tesorería generados inoportunamente</t>
  </si>
  <si>
    <t>Responsables del proceso</t>
  </si>
  <si>
    <t xml:space="preserve">1. Desconocimiento de las dependencias ordenadoras de los procedimientos del proceso de gestión financiera.
</t>
  </si>
  <si>
    <t>RIESGO BAJO</t>
  </si>
  <si>
    <t>Los funcionarios y contratistas de presupuesto,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Periodicidad: Variable
Evidencia: Sede Central: una muestra de los documentos soporte de los registros presupuestales (memorandos o minutas de contratos o comisiones)
Direcciones Territoriales: Documentos soporte de los registros presupuestales (las que apliquen)</t>
  </si>
  <si>
    <t>Sede Central: una muestra de los documentos soporte de los registros presupuestales (memorandos o minutas de contratos o comisiones)
Direcciones Territoriales: Documentos soporte de los registros presupuestales (las que apliquen)</t>
  </si>
  <si>
    <t>Se adjunta muestreo del segundo trimestre registros presupuestales RP con sus respectivos soportes, como este riesgo es nuevo de este trimestre se adjunta 4 documentos adicionales correspondientes a un muestreo de RP del primer trimestre del año 2022</t>
  </si>
  <si>
    <t xml:space="preserve">Se evidencian como soportes los registros presupuestales con los soportes correspondientes, tanto para el primer trimestre del año 2022, como para el segundo trimestre.  </t>
  </si>
  <si>
    <t>Para las ventas de contado el responsable de ingresos del subproceso de Gestión de Tesorería compara el listado de movimiento de bancos (orden de consignación y notas crédito) con los informes de ventas de contado generados por la Oficina Comercial.
Para las ventas de crédito el responsable de cartera del subproceso de Gestión Contable compara el reporte de edades de cartera, con el reporte de recaudo bancario proporcionado por el responsable de ingresos del subproceso de Gestión de Tesorería, con el fin de identificar el tercero y depurar los documentos de recaudo por clasificar. 
En caso de no poder identificar las partidas bancarias, el subproceso de Gestión de Tesorería remite el movimiento de bancos a las diferentes dependencias del IGAC encargadas de prestar servicios, con el fin de depurar el documento de recaudo respectivo.
Periodicidad: Trimestral 
Evidencia Sede Central: Listado de movimiento de bancos, informes de ventas, informe de cartera por edades y comunicaciones electrónicas (si aplica). 
Direcciones Territoriales: Informes de ventas, informe de cartera por edades y comunicaciones electrónicas (si aplica).</t>
  </si>
  <si>
    <t>Sede Central: Listado de movimiento de bancos, informes de ventas, informe de cartera por edades y comunicaciones electrónicas (si aplica). 
Direcciones Territoriales: Informes de ventas, informe de cartera por edades y comunicaciones electrónicas (si aplica).</t>
  </si>
  <si>
    <t>Se adjunta en DRIVE informe de ventas del segundo trimestre, como este riesgo no lo solicitaron el trimestre anterior de igual forma adjunto ventas del primer trimestre. y se adjunta informe de cartera.</t>
  </si>
  <si>
    <t>Se evidencia que la territorial dispuso el informe de cartera por edades correspondiente al primer semestre del año 2022, adicional suministraron los reportes de ventas de los meses de enero a junio, dado que el control es nuevo.</t>
  </si>
  <si>
    <t>Anexan muestreo de registros presupuestales</t>
  </si>
  <si>
    <t>Presentan en evidencias los informes de cartera y de ventas en el trimestre</t>
  </si>
  <si>
    <t>PRE-1</t>
  </si>
  <si>
    <t>Gestión Presupuestal</t>
  </si>
  <si>
    <t>GFI-3</t>
  </si>
  <si>
    <t xml:space="preserve">Posibilidad de pérdida Económica por manejo indebido de recursos financieros por parte de quienes los administran en la entidad, para beneficio propio o de terceros </t>
  </si>
  <si>
    <t>Económicos y financieros</t>
  </si>
  <si>
    <t>1. manipulación de la información financiera.</t>
  </si>
  <si>
    <t xml:space="preserve">Posibilidad de pérdida Económica </t>
  </si>
  <si>
    <t>El responsable del subproceso de Gestión de Tesorería y los Pagadores de las Direcciones Territoriales aprueban las ordenes de pago en el sistema SIIF Nación.  En caso contrario, se devuelve la documentación solicitando los ajustes correspondientes a los responsables.
Periodicidad: Mensual
Evidencia: Sede Central y Direcciones Territoriales: Una muestra de las órdenes de pago con sus respectivos soportes.</t>
  </si>
  <si>
    <t>Sede Central y Direcciones Territoriales: Una muestra de las órdenes de pago con sus respectivos soportes.</t>
  </si>
  <si>
    <t>Se adjunta un muestreo de 6 ordentes de pago del II trimestre con sus respectivos soportes, como este riesgo no lo solicitaron el primer trimestre se adjunta muestreo de ordenes de pago con sus respectivos soportes del primer trimestre</t>
  </si>
  <si>
    <t xml:space="preserve">Para este riesgo se suministran seis (6) reportes de órdenes de pago presupuestales de gastos, correspondientes a los meses de abril a junio, así mismo, se soportan los reportes para el primer trimestre del año 2022, debidamente diligenciados y firmados.  </t>
  </si>
  <si>
    <t>En el registro de evidencias se observa el muestreo de varias ordenes de pago</t>
  </si>
  <si>
    <t>Evidencian 8 certificados de disponibilidad con la firma del ordenador del gasto</t>
  </si>
  <si>
    <t>CON-2</t>
  </si>
  <si>
    <t>Gestión Contable</t>
  </si>
  <si>
    <t>GJU-1</t>
  </si>
  <si>
    <t>Gestión Jurídica</t>
  </si>
  <si>
    <t xml:space="preserve">Posibilidad de pérdida Económica y Reputacional por inoportunidad  en la respuesta a los requerimientos en procesos judiciales </t>
  </si>
  <si>
    <t>Interacciones con otros procesos</t>
  </si>
  <si>
    <t>1. Falta de seguimiento al estado de los procesos judiciales.</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</si>
  <si>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1. Sede Central: Matriz consolidada de estado de procesos judiciales
2. Direcciones Territoriales: Correo electrónico con el envío de los registros de los formatos del estado de los procesos judiciales junto con la matriz consolidada de los mismos.</t>
  </si>
  <si>
    <t>1. Sede Central: Matriz consolidada de estado de procesos judiciales
2. Direcciones Territoriales: Correo electrónico con el envío de los registros de los formatos del estado de los procesos judiciales junto con la matriz consolidada de los mismos.</t>
  </si>
  <si>
    <t>Se realizaron dos seguimientos semanales a los procesos judiciales.</t>
  </si>
  <si>
    <t xml:space="preserve">Se observan tres (3) documentos correspondientes al control de estado de los procesos judiciales, debidamente diligenciados.  </t>
  </si>
  <si>
    <t xml:space="preserve">Se observan tres (3) documentos correspondientes al control de estado de los procesos judiciales, debidamente diligenciados, para segundo trimestre del año 2022.  </t>
  </si>
  <si>
    <t>Realizaron seguimiento a los procesos judiciales siendo positiva su gestiòn</t>
  </si>
  <si>
    <t>Realizaron el seguimiento a tres procesos judiciales, una buena gestión</t>
  </si>
  <si>
    <t>No necesitaron de conceptos tècnicos</t>
  </si>
  <si>
    <t>JUD-1</t>
  </si>
  <si>
    <t>Judicial</t>
  </si>
  <si>
    <t>GCO-1</t>
  </si>
  <si>
    <t>Gestión Contractual</t>
  </si>
  <si>
    <t xml:space="preserve">Posibilidad de pérdida Económica  por 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</si>
  <si>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</si>
  <si>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Mensual
Evidencia:
1.Pantallazo del SECOP II del plan de pagos del supervisor.
2. Pantallazo del cargue de los soportes para el pago del contratista y acta de supervisión
3. Pantallazo del SECOP II que evidencie el estado pagado de la obligación.</t>
  </si>
  <si>
    <t>Direcciones Territoriales:
1.Pantallazo del SECOP II del plan de pagos del supervisor.
2. Pantallazo del cargue de los soportes para el pago del contratista y acta de supervisión
3. Pantallazo del SECOP II que evidencie el estado pagado de la obligación</t>
  </si>
  <si>
    <t>Se adjunta pantallazo del plan de pagos, soportes cargados por lo contratistas y el supervisor de cada contrato y los pagos marcados. (COMO EL PRIMER TRIMESTRE NO PIDIERON ESTA INFORMACION DE TODAS FORMAS ADJUNTO LOS CONTRATOS DEL PRIMER TRIMESTRE QUE  FINALIZARON EN MARZO EN LA CARPETA DEL SEGUNTO TRIMESTRE)</t>
  </si>
  <si>
    <t xml:space="preserve">Se realizó entrega de catorce (14) pantallazos, donde se ilustra el plan de pago del supervisor, el cargue de los soportes para el pago del contratista junto al acta de supervisión y el estado de pago de la obligación, evidenciando el cumplimiento de este control.  </t>
  </si>
  <si>
    <t>Adjuntaron los pantallazos de los pagos a los contratistas y el estado de pagos</t>
  </si>
  <si>
    <t>GCO-2</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</si>
  <si>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</si>
  <si>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</si>
  <si>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</si>
  <si>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t>Sede Central y Direcciones Territoriales: Observaciones y respuestas del proceso en la plataforma SECOP II (si aplica).</t>
  </si>
  <si>
    <t>La Territorial no ha adelantado procesos que sean objetos de observaciones.</t>
  </si>
  <si>
    <t>La territorial no ha adelantado procesos que sean objetos de observaciones.</t>
  </si>
  <si>
    <t>No se programó meta para el primer trimestre del año 2022.</t>
  </si>
  <si>
    <t xml:space="preserve">En la territorial no se ha adelantado procesos que sean objeto de observación, adicional no se asigna meta para este periodo evaluado.  </t>
  </si>
  <si>
    <t>La DT anexa evidencia de los procesos de cotratacion durante el periodo, no hay observaciones de los procesos</t>
  </si>
  <si>
    <t>GSA-1</t>
  </si>
  <si>
    <t>Gestión Administrativa</t>
  </si>
  <si>
    <t>Posibilidad de pérdida Económica y Reputacional por pérdida, daño y/o hurto de bienes de la Entidad</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</si>
  <si>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</si>
  <si>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El Responsable del Almacén General y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Periodicidad: Anual
Evidencias Sede Central y Direcciones Territoriales: Informes de inventario, actas, comprobantes de ajustes y/o notificaciones por correo electrónico.(si aplica)</t>
  </si>
  <si>
    <t>Sede Central y Direcciones Territoriales: Informes de inventario, actas, comprobantes de ajustes y/o notificaciones por correo electrónico.(si aplica)</t>
  </si>
  <si>
    <t xml:space="preserve">La contadora almacenista de la DT Atlantico no remitio la informacion solicitada, aun cuando sin embargo le realizaron varios requerimientos, como se les informo el dia de hoy a la opficina de planeacion, adjunto en el DRIVE correo enviado a la contadora con copia a planeacion. </t>
  </si>
  <si>
    <t>La DT realizo el inventario de sus elementos, los cuales se anexa en las evidencias_x000D_
Se anexan nueve documentos remitidos por la contadora de la DT Territorial atlantico, con respecto a las evidencias de este riesgo.</t>
  </si>
  <si>
    <t xml:space="preserve">No se programó meta para el primer trimestre del año 2022.  </t>
  </si>
  <si>
    <t xml:space="preserve">Se evidencian nueve (9) documentos correspondientes al inventario de bodega, información de existencias de consumo, informe de recepción del almacén de bienes de consumo y bienes devolutivos, solicitud concepto técnico bienes electrónicos, entre otros.  Dando así cumplimiento a este riesgo.  </t>
  </si>
  <si>
    <t>El Subproceso de Gestión de Inventarios socializa y sensibiliza la responsabilidad y custodia de bienes a cargo, mediante reuniones, piezas comunicativas, circulares, registro salida de bienes.
Periodicidad: Variable
Evidencias Sede Central: Registros de asistencia, piezas comunicativas, circulares, registro salida de bienes en el formato vigente.(estos registros estarán a cargo del proceso de Gestión Administrativa)
Direcciones Territoriales: Registro salida de bienes en el formato vigente generados en el periodo.</t>
  </si>
  <si>
    <t>Evidencias Sede Central: Registros de asistencia, piezas comunicativas, circulares, registro salida de bienes en el formato vigente.
Direcciones Territoriales: Registro salida de bienes en el formato vigente generados en el periodo.</t>
  </si>
  <si>
    <t xml:space="preserve">se realizaron 4 salidas de elementos los cuales se anexan 4 documentos donde consta la entrega de los mismos._x000D_
Se adjuntan 4 documentos, remitidos por la contadora de la entidad con respecto a este riesgo._x000D_
</t>
  </si>
  <si>
    <t xml:space="preserve">Para el cumplimiento de este riesgo la territorial suministra cuatro (4) reportes: comprobante de egreso de elementos de consumo, traspaso de bienes enviado por correo electrónico, reintegro de equipos de cómputo y otros bienes muebles para dar de baja y correo electrónico del 24/02/2022 solicitando autorización de viáticos de un funcionario de la territorial.  </t>
  </si>
  <si>
    <t>No han realizado el inventario, registran varias dificultades a lo cual se recomienda de manera inmediata formular una accion de mejora donde se incorporen todas las actividades que describen para lograr tener el inventario depurado</t>
  </si>
  <si>
    <t>La DT tiene el inventario de bodega de acuerdo a los anexos</t>
  </si>
  <si>
    <t>anexan comprobantes de almacén, solicitudes y comprobantes de egresos a almacén</t>
  </si>
  <si>
    <t>INV-1</t>
  </si>
  <si>
    <t>Gestión de Inventarios</t>
  </si>
  <si>
    <t xml:space="preserve">Se cumplio en el primer trimestre con las actividades, de controles,seguimientos y evidencias  de los temas de gestion ambiental en la territorial bolivar 2022. </t>
  </si>
  <si>
    <t>Se realizo seguimiento a las actividades del plan ambiental, realizadas durante el segundo trimestre cargadas en el DRIVE, en la territorial bolivar 2022.Se cargo evidencia de pantallazos de activiades.</t>
  </si>
  <si>
    <t xml:space="preserve">Se presenta evidencia campaña de sensibilizacion de uso de agua y energia; sensibilización el 23 de marzo 2022, en temas de gestión ambiental, capacitación de RESPEL y el buen  uso del agua y energia; formato diligenciado de registro y seguimiento de consumos de agua por sede (Centro Plaza Bolívar y Getsemaní) y de registro y seguimiento consumos de energia, de los meses de enero y febrero; reporte de cantidad de resmas usadas, con un total de 100 resmas entregadas el 25 de febrero. </t>
  </si>
  <si>
    <t xml:space="preserve">Se evidencia archivo en Word “Evidencias actividades segundo trimestre registradas en el drive gestion ambiental DT” en donde se presentan los pantallazos de cargue de elementos de consumo sostenible: Resmas de papel y huellas de carbono; consumo de agua y energía y prácticas sostenibles: Informe fotográfico de señalización </t>
  </si>
  <si>
    <t xml:space="preserve">Se verifica la evidencia de cumplimiento de los controles operacionales de las matrices por la Dirección Territorial, de acuerdo a los documetos remitidos.  </t>
  </si>
  <si>
    <t xml:space="preserve">Se verifica la evidencia de cumplimiento de los controles operacionales de las matrices por la Dirección Territorial, de acuerdo a los documentos remitidos.  </t>
  </si>
  <si>
    <t>S e realizo seguimiento oportuno a la atencion de las PQRSD, solicitadas por los ciudadanos en los diferentes canales de atencion durante el segundo trimestre de 2022, en la territorial bolivar.</t>
  </si>
  <si>
    <t xml:space="preserve">Se evidencia informe de seguimiento del segundo trimestre 2022 de peticiones recibidas en la ventanilla única de correspondencia, presentado por la secretaria de la DT dirigida a la Directora Territorial, donde se informa de la recepción de una queja, resuelta mediante oficio el 29 junio. Sin embargo, de acuerdo al entregable registrado: Pantallazo de la bandeja de entrada del Sistema de Gestión Documental vigente, no se presenta dicha información. </t>
  </si>
  <si>
    <t>Se verifica memorando No 2602 - 006013 IE 01, en la cual se registra el seguimiento a las PQRSD, en la territorial bolivar durante el primer trimestre de 2022. no se evidencia el correo electrónico de seguimiento desde la oficina de Servicio al Ciudadano.</t>
  </si>
  <si>
    <t>Aunque presentan informe de seguimiento, revisada la evidencia presentada no correponde al Pantallazo de la bandeja de entrada del Sistema de Gestión Documental vigente.</t>
  </si>
  <si>
    <t>Se realizo seguimiento a los tramites atendidos durante el trimestre, dando cumplimiento alos mas antiguos,esta actividad se realiza todos los meses  en la territorial bolivar.</t>
  </si>
  <si>
    <t>Se realizo seguimiento a los tramites atendidos durante el segundo trimestre de 2022, en la territorial bolivar,dando cumplimiento a los mas antiguos.</t>
  </si>
  <si>
    <t xml:space="preserve">Se evidencia cuadro en excel “Cronograma de trabajo reporte seguimiento mutaciones territorial Bolivar 2022”, donde se reportan 706 trámites atendidos en oficina y 281 en terreno, para un total de 987 trámites, discriminados por mes, asi: 10 – 406 – 290 en oficina y 6- 195 – 80 en terreno. </t>
  </si>
  <si>
    <t>Se observa archivo Excel “Cuadro control de metas fisicas territorial Bolivar 2022” donde se presenta el control de mutaciones físicas 2022, reportando 1526 para el segundo trimestre, de los cuales fueron 1344 en oficina y 182 en terreno. Para el semestre se relaciona un total de 2513.</t>
  </si>
  <si>
    <t xml:space="preserve">Se revisa el archivo Excel “Cronograma de trabajo reporte seguimiento mutaciones Territorial Bolívar 2022” en la cual se evidencia el seguimiento mensual. </t>
  </si>
  <si>
    <t xml:space="preserve">Se revisa el archivo Excel “Cronograma de trabajo reporte seguimiento mutaciones Territorial Bolívar 2022” en la cual se evidencia el seguimiento mensual donde se reportan 1344 trámites atendidos en oficina y 182 en terreno, para un total de 1526 trámites </t>
  </si>
  <si>
    <t>En el primer trimestre no se realizo formacion y actualizacion catastral y avluos comerciales en la territorial bolivar 2022</t>
  </si>
  <si>
    <t>En el segundo trimestre de de 2022, no se ha realizado avluos comerciales en la territorial,teniendo en cuenta que no contamos con los los profesionales de formacion e investigador de mercado,que estan como vacantes, esta informacion es de conocimiento de la secretaria general y la responsable de  la dependencia de avaluos, sede central comunica que en caso que el tercer trimestre no se ocupan esas vacantes se suprime esa cuota a la territorial.</t>
  </si>
  <si>
    <t>Se evidencia oficio No. 2602DTB-2022-0005695-IE-001 de 6 de abril 2022, donde se informa que la Dirección Territorial no realizó avalúos comerciales en el primer trimestre 2022, por lo que no se da cumplimiento a la meta propuesta.</t>
  </si>
  <si>
    <t>No se presenta evidencia para mitigar este riesgo</t>
  </si>
  <si>
    <t xml:space="preserve">Teniendo en cuenta que no hay entregables debido a no realización de procesos de formacion y actualizacion catastral y avaluos comerciales en la territorial bolivar. </t>
  </si>
  <si>
    <t xml:space="preserve">Teniendo en cuenta que no hay entregables debido a la no realización de procesos de formacion y actualizacion catastral y avaluos comerciales en la territorial bolivar. </t>
  </si>
  <si>
    <t>Se realizo control y seguimiento a los tramites catastrales durante el primer trimestre en la territorial bolivar 2022.</t>
  </si>
  <si>
    <t xml:space="preserve">Se realizo seguimiento a los tramites catastrales.durante el segundo trimestre de 2022 en la territorial bolivar. </t>
  </si>
  <si>
    <t>Se evidencian cuadros en excel “Cronograma de trabajo reporte seguimiento mutaciones territorial Bolivar 2022”, donde se reportan 706 trámites atendidos en oficina y 281 en terreno, para un total de 987 trámites y “Tramites catastrales primer trimestre DT. Bolivar 2022”, donde se presenta el resumen mensual de los trámites realizados en oficina y terreno.</t>
  </si>
  <si>
    <t xml:space="preserve">Se observa archivo Excel “Cuadro control de metas fisicas territorial Bolivar 2022” donde se presenta el control de mutaciones físicas 2022, reportando 1526 para el segundo trimestre, de los cuales fueron 1344 en oficina y 182 en terreno. Para el semestre se relaciona un total de 2513. </t>
  </si>
  <si>
    <t xml:space="preserve">Se revisa el archivo Excel “Cronograma de trabajo reporte seguimiento mutaciones Territorial Bolívar 2022”  y los "tramites catastrales del primer trimestre" en la cual se evidencia el seguimiento mensual. </t>
  </si>
  <si>
    <t xml:space="preserve">Se revisa el archivo Excel “Cronograma de trabajo reporte seguimiento mutaciones Territorial Bolívar 2022” en la cual se evidencia el seguimiento mensual donde se reportan 1344 trámites atendidos en oficina y 182 en terreno, para un total de 1526 trámites para un total del semestre de 2513 </t>
  </si>
  <si>
    <t>Se realizo seguimiento a los documentos soportes de los registros presupuestale,s durante el segundo trimestre de 2022, en la territorial bolivar</t>
  </si>
  <si>
    <t>Se observan archivos Excel “CRP No. 4822 Servicio energia sede territorial mes abril (1)”, donde aparece registro SIIF nación (4 abril) para el pago del servicio de energía y factura que soporta el pago antes de su vencimiento (8 abril); “OP servcio acueducto sede territorial mes mayo (1)”, donde aparece registro SIIF nación (11 mayo) para el pago del servicio de agua y factura que soporta el pago antes de su vencimiento (18 mayo); “CRP No. 7322 Nomina sueldos mes mayo”, donde aparece registro SIIF nación (23 mayo) para el pago de salarios, primas y bonificaciones de ley y una página de Relación de autorización No. 309, sin fecha (“Relacion de autorizacion No. 309 nomina mayo”)</t>
  </si>
  <si>
    <t>Se realizo seguimiento al informe de ventas, cartera por edades,  durante el segundo trimestre de 2022, en la territorial bolivar 2022.</t>
  </si>
  <si>
    <t>Se observan tres archivos Word de Informe de Cartera de abril, mayo y junio 2022 donde aparece diligenciado el formato de cartera por edades de cada uno de los meses y tres archivos Excel Informe de Cartera de abril, mayo y junio 2022, con la relación de saldos en cada uno de los bancos que tiene la DT. Cabe anotar que en el informe del mes de abril aparecen los saldos a 31 diciembre 2021.</t>
  </si>
  <si>
    <t xml:space="preserve">Se revisa evidencia el seguimiento los documentos soportes de los registros presupuestale, durante el segundo trimestre de 2022, </t>
  </si>
  <si>
    <t>Se verifica evidencia  de  seguimiento al informe de ventas, cartera por edades, para los meses de Abril, mayo y junio  del segundo trimestre de 2022.</t>
  </si>
  <si>
    <t>Se realizo seguimientoa las ordenes de pago con sus respectivos soportes, durante el segundo trimestre ede 2022, en la territorial bolivar.</t>
  </si>
  <si>
    <t>Se observan archivos Excel “CRP No. 4822 Servicio energia sede territorial mes abril (1)”, donde aparece registro SIIF nación (4 abril) para el pago del servicio de energía y factura que soporta el pago antes de su vencimiento (8 abril); “OP servcio acueducto sede territorial mes mayo (1)”, donde aparece registro SIIF nación (11 mayo) para el pago del servicio de agua y factura que soporta el pago antes de su vencimiento (18 mayo); “CRP No. 7322 Nomina sueldos mes mayo”, donde aparece registro SIIF nación (23 mayo) para el pago de salarios, primas y bonificaciones de ley y una página de Relación de autorización No. 309, sin fecha (“Relacion de autorizacion No. 309 nomina mayo”).</t>
  </si>
  <si>
    <t xml:space="preserve">Se revisa muestra de la evidencia de pago de servicios publicos con su respectivo soportes </t>
  </si>
  <si>
    <t xml:space="preserve">Se evidencia en el reporte del Compromiso Presupuestal de Gasto Comprobante No 3622 la ausencia de firma por la persona autorizada.  </t>
  </si>
  <si>
    <t>Se realizo seguimiento y control de estado de los procesos judiciales, durante el primer trimestre en la territorial bolivar 2022.</t>
  </si>
  <si>
    <t>Se realizo seguimiento y control de estado a los procesos judiciales, durante el segundo trimestre de 2022, en la territorial bolivar.</t>
  </si>
  <si>
    <t>Se observa cuadro en excel “Informe de procesos ordinarios marzo 2022 Bolivar” con dos hojas llamadas Procesos en contra (13 casos) y procesos a favor (2 casos). Adicional, se presentan quince (15) archivos en formato “Control de estado procesos judiciales”, actualizados a principios de abril 2022, a excepción de uno que está a 1 de febrero, expediente 13001233300020210016700.</t>
  </si>
  <si>
    <t>Se observan archivo Excel “control de procesos ordinarios junio de 2022” con dos hojas procesos en contra (15) y a favor (2); archivo .pdf con el soporte de envío correo electrónico con asunto: Relación de procesos judiciales y acciones de tutela actualizados a corte del mes de junio el 01 julio 2022; archivo .pdf “Formato de revisión de procesos con el control de estado procesos judiciales (2 páginas) acerca de la demanda interpuesta por Róbinson Ferney Duran Hernández.</t>
  </si>
  <si>
    <t>Se evidencia el seguimiento con el formato F11000-01/18.V control de estado procesos judiciales aportado por la territorial.</t>
  </si>
  <si>
    <t>Se evidencia el seguimiento con el formato FO-JUD-PC03-01 V1 control de estado procesos judiciales aportado por la territorial.</t>
  </si>
  <si>
    <t>Se revisa la evidencia se encuentra la gestion del archivo “Solicitud insumo” del Jue 03/03/2022,en la cual la abogada solicita insumos técnicos paravarios procesos judiciales.</t>
  </si>
  <si>
    <t>Se realizo seguimiento al proceso con pantallazo en el secop II del plan de pago del supervisor durante el segundo trimestre  de 2022, en la territorial bolivar.</t>
  </si>
  <si>
    <t xml:space="preserve">Se evidencian acta de supervisión No. 4 de fecha mayo 2022 del contrato de José Armando Barreto Guerra con valor de pago $2’752.000; plan de pagos y documentos de ejecución del contrato en SECOP II de Alexander Hernández </t>
  </si>
  <si>
    <t>Se reavisa la evidencia los Pantallazos del SECOP II del plan de pagos del supervisor, acta de supervisión y Pantallazo del SECOP II que evidencie el estado pagado de la obligación.</t>
  </si>
  <si>
    <t>Durante el primee trimestre de 2022, no se presentaron observaciones y respuestas a los procesos en la plataforma secop II, en la territorial bolivar.</t>
  </si>
  <si>
    <t>Se realizo seguimiento a las observaciones y respuestas del proceso en la plataforma de secop II y no se presentaron durante el segundo trimestre de 2022, en la territorial bolivar.</t>
  </si>
  <si>
    <t>Se evidencia constancia de 31 de marzo 2022, donde se hace constar que en el periodo comprendido entre el 1 de enero de 2022 y el 31 de marzo de 2022, no se presentaron observaciones a los procesos de contratación suscritos (Contrataciones Directas) en la Dirección Territorial.</t>
  </si>
  <si>
    <t>Se evidencia archivo .pdf donde se hace constar que en el periodo comprendido entre el 1 de abril de 2022 y el 30de junio de 2022, no se suscribieron contratos en la DT Bolívar, y por ende no se presentaron observaciones.</t>
  </si>
  <si>
    <t>se presenta evidencia de constancia que durante el periodo comprendido entre el 1 de enero de 2022 y el 31 de marzo de 2022, no se presentaron observaciones a los procesos de contratación.</t>
  </si>
  <si>
    <t>se presenta evidencia de constancia que en el periodo comprendido entre el 1 de abril de 2022 y el 30de junio de 2022, no se suscribieron contratos en la DT Bolívar, no se presentaron observaciones a los procesos de contratación.</t>
  </si>
  <si>
    <t>Se realizo seguimiento, al informe de inventario y elementos y bienes almacenados en la bodega, con notificaciones y correos electronicos durante el primer trimestre en la territorial bolvar 2022.</t>
  </si>
  <si>
    <t>Se realizo seguimiento, al informe de inventario,actas y elementos y bienes almacenados en la bodega, durante el segundo trimestre en la territorial bolivar 2022.</t>
  </si>
  <si>
    <t xml:space="preserve">El contador de la DT expide certificación de fecha 01 abril 2022, acerca de la verificación de valores de los elementos físicos de la sede, después de consultar SIIF, SAI, SAE, MACRO, almacén y su boletín. De igual forma se observan los correos electrónicos del almacén general enviando los inventarios de la DT. </t>
  </si>
  <si>
    <t>Se observan seis archivos Word Backup inventarios abril, mayo y junio 2022 cuyo contenido es el soporte de envío del inventario ERP SAE (consumo) y SAI (devolutivo y controlado), así como correo inventario de los tres meses con soporte del cierre de movimientos de los módulos ERP – inventarios SAE y SAI del mes anterior y apertura del siguiente, de fechas 02 mayo, 01 de junio y 5 de julio 2022.</t>
  </si>
  <si>
    <t>Se realizo registro de bienes en el formato vigente generados durante el segundo trimestre de 2022, en la territorial bolivar 2022.</t>
  </si>
  <si>
    <t>Se observan tres archivos Word Backup inventarios abril, mayo y junio 2022 cuyo contenido es el soporte de envío del inventario ERP SAE (consumo) y SAI (devolutivo y controlado), en el formato establecido.</t>
  </si>
  <si>
    <t xml:space="preserve">Se evidencia mediante correos electrónicos el seguimiento mensual de al informe de inventario y elementos y bienes almacenados en la bodega. </t>
  </si>
  <si>
    <t>Se evidencia mediante correos electrónicos el seguimiento de abril, mayo y junio  informe de inventario y elementos y bienes almacenados en la bodega</t>
  </si>
  <si>
    <t>Se evidencia  formato de bienes Back up inventarios a Junio 2022.</t>
  </si>
  <si>
    <t>Durante el primer trimestre de 2022 se hizo seguimiento al sistema de gestión ambiental en la territorial Boyacá, adjuntamos evidencias de las actividades y controles realizados.</t>
  </si>
  <si>
    <t>Durante el segundo trimestre de 2022 se hizo seguimiento al sistema de gestión ambiental en la territorial Boyacá, adjuntamos evidencias de las actividades y controles realizados.</t>
  </si>
  <si>
    <t xml:space="preserve">Se verifica cumplimiento del control mediante correo del 22/04/2022 sobre actividades realizadas por la Territorial sobre tema ambiental en el primer trimestre de 2022 (reporte formatos consumo agua, luz, resmas de papel, huella de carbono, puntos en la Territorial de recolección papel reciclable y reutilizable, recolección tonner HP).   </t>
  </si>
  <si>
    <t>Se verifica aplicación del control mediante correo del 20/04/2022 actividades realizadas primer trimestre 2022, pantallazos y registros fotográficos y solicitud de recolección Programa de devolución y reciclaje de suministros HP Planet Partners del periodo.</t>
  </si>
  <si>
    <t>Se valida el informe</t>
  </si>
  <si>
    <t>Durante el segundo trimestre de 2022 se hizo seguimiento a todas las peticiones hechas por los ciudadanos. Se adjunta la evidencia.</t>
  </si>
  <si>
    <t xml:space="preserve">Se verifica seguimiento a las PQRSD durante el primero y segundo trimestre de 2022 mediante correos del 20/04/2022 y 04/03/2022, EE y ER de abril, mayo y junio de 2022. </t>
  </si>
  <si>
    <t xml:space="preserve">Se evidencia seguimiento a las PQRDS. </t>
  </si>
  <si>
    <t>Las evidencias corresponden</t>
  </si>
  <si>
    <t>Para evitar la materializacion del riesgo se adjunta como eviencia el cronograma de trabajo de conservación y los seguimientos realizados.</t>
  </si>
  <si>
    <t>Durante el segundo trimestre de 2022 se hizo seguimiento a los tramites de conservación catastral. Se adjunta cronograma y seguimientos realizados con actas de reunion.</t>
  </si>
  <si>
    <t>Se adjunta como evidencia el registro de asistencia del 07/03/2022 sobre concertación de compromisos de febrero y marzo sobre tramites asignados a funcionario y se fijo fecha de revisión de cumplimiento el 15/03/2022, registro asistencia seguimiento de metas de conservación del 14/03/2022 en el que se planteó bajo rendimiento de funcionarios y contratistas para lo cual se proponen correctivos y documento excel sobre cronograma de mutaciones propuesto para la vigencia 2022.</t>
  </si>
  <si>
    <t>Se verifica aplicación del control con registro de asistencia del 07/03/2022 sobre concertación de compromisos febrero y marzo metas de terreno, registro de asistencia del 14/03/2022 sobre seguimiento a las metas de conservación y Excel Cronograma Mutaciones 2022, documento seguimiento a trámites segundo trimestre 2022 y Excel cronograma de Trabajo 2022, documento seguimiento a trámites segundo trimestre 2022 y Excel cronograma de Trabajo 2022, entre otros.</t>
  </si>
  <si>
    <t>Durante el primer trimestre de 2022 no se tiene avaluos administrativos por cuanto la Sede Central no ha dispuesto de recursos para contratar perito avaluador de la Territorial. Se adjunta el correo informativo que envía la Profesional Universitaria responsable.</t>
  </si>
  <si>
    <t>Como evidencia se adjunta memorando de la responsable de los avaluos donde informa que la Sede Central no ha dispuesto de recursos para realizar avaluos comerciales. Y toda la gestión la realiza la Sede Central.</t>
  </si>
  <si>
    <t xml:space="preserve">No se aporta entregable requerido que permita evidenciar la aplicación del control. Según correo aportado del 11/04/2022 de la Territorial, no se cuenta con profesional para adelantar este proceso y Sede Central no asignó recursos para contratación de perito avaluador. </t>
  </si>
  <si>
    <t>Se verifica el correo del 11/04/2022 y memorando interno de tramitación sobre seguimiento a riesgos segundo trimestre 2022 de la Territorial.</t>
  </si>
  <si>
    <t>la Sede Central no ha dispuesto de recursos para contratar perito avaluador de la Territorial</t>
  </si>
  <si>
    <t>Como evidencia se envia el cronograma de trabajo de la Conservación Catastral y los seguimiento realizados.</t>
  </si>
  <si>
    <t>Durante el segundo trimestre de 2022 se hizo seguimiento a los tramites de conservación con el fin de evitar la materialización del riesgo. Se adjunta el cronograma y las actas de seguimiento.</t>
  </si>
  <si>
    <t xml:space="preserve">Se verifica aplicación del control con el registro de asistencia del 07/03/2022 sobre concertación de compromisos de febrero y marzo de 2022 de tramites asignados a funcionarios, registro de asistencia del 14/03/2022 sobre seguimiento de metas de conservación y cronograma de mutaciones propuesto para 2022. </t>
  </si>
  <si>
    <t xml:space="preserve">Se verifica aplicación del control en el primero y segundo semestre de 2022 con registro de asistencia del 07/03/2022 sobre concertación de compromisos febrero y marzo metas de terreno, registro de asistencia del 14/03/2022 sobre seguimiento a las metas de conservación y Excel Cronograma Mutaciones 2022. </t>
  </si>
  <si>
    <t>Como evidencia se adjunta copia de un compromiso presupuestal, el registro y la orden de pago. Se observa que se cumple que la fecha de los registros sea anterior al pago de la misma. Por favor ignorar el documento sobrante que fue subido accidentalmente.</t>
  </si>
  <si>
    <t>Se verifica que la fecha de los registros sea anterior al pago de los mismos con el Compromiso Presupuestal del Gasto del 23/06/2022, el registro y la orden de pago.</t>
  </si>
  <si>
    <t>Durante el segundo trimestre de 2022 se revisaron los ingresos y la cartera existente. Se evidencia que la territorial NO TIENE CARTERA pendiente de cobro.</t>
  </si>
  <si>
    <t>Se verifica el Informe de Cartera por edades de abril, mayo y junio de 2022 así como Informe de Ventas junio 2022 y Excel Ingresos Boyacá 2022.</t>
  </si>
  <si>
    <t>Como evidencia se adjunta una orden de pago con los soportes contables y financieros respectivos con el fin de poder realizar el pago.</t>
  </si>
  <si>
    <t>Se verifica con el CDP 2222 y el Compromiso 4322 Nómina marzo 2022 de la Territorial Boyacá.</t>
  </si>
  <si>
    <t>Los soportes adjuntos estan sin firmas, y el entregable pide Documentos soporte de autorización de gastos con firmas.</t>
  </si>
  <si>
    <t>Se adjuntan los formatos para "Control de estado de procesos judiciales" de la territorial Boyacá como evidencia al seguimiento.</t>
  </si>
  <si>
    <t>Durante el segundo trimestre de 2022 se enviaron por correo electronico los formatos  del estado de los procesos judiciales a Sede Central. Se adjunta pantallazo de los envíos.</t>
  </si>
  <si>
    <t>Se observa ejecución del control mediante el Formato Control de Estado de Procesos Judiciales de los expedientes 20160016700 y 20180005700.</t>
  </si>
  <si>
    <t>Se verifica con Formato F11000-01/18.V4 Control de Estado Procesos Judiciales expedientes 15001333301120160016700 y 15238333300220180005700</t>
  </si>
  <si>
    <t>Se evidencia correo electrónico</t>
  </si>
  <si>
    <t xml:space="preserve">La evidencia cumple, no obstante </t>
  </si>
  <si>
    <t>Se adjunta como evidencia los pantallazos de la plataforma Secop II con los soportes que se encuentran reportados para el pago a contratistas.</t>
  </si>
  <si>
    <t>Se observa aplicación del control con pantallazos del SECOP II del plan de pagos del supervisor, pantallazo del cargue de los soportes para el pago del contratista y acta de supervisión y Pantallazo del SECOP II que evidencia el estado pagado de la obligación.</t>
  </si>
  <si>
    <t xml:space="preserve">Se evidencia los pantallazos de la plataforma Secop II </t>
  </si>
  <si>
    <t>Durante el primer trimestre de 2022 no se registraron obsevaciones a los procesos de contratación de la Territorial. Se adjunta correo informativo de la Abogada.</t>
  </si>
  <si>
    <t>Durante el segundo trimestre de 2022 se evidencian las observaciones que se hicieron a un proceso de contratación en la plataforma Secop II. Dando cumplimiento a la utilización y registro exigido.</t>
  </si>
  <si>
    <t>La meta fijada para el primer trimestre es 0, no obstante se aporta certificación del 31/03/2022 de que no se presentaron observaciones a los procesos contractuales adelantados en el primer trimestre de 2022.</t>
  </si>
  <si>
    <t>Se verifica mediante constancia del 31 de marzo de 2022 de que consultados los procesos contractuales de la Territorial  Boyacá  realizados  durante  el primer trimestre de 2022 no se encontraron observaciones presentadas y pantallazo de SECOP II observación a proceso presentada en segundo trimestre 2022 (MC716-2022 BOY).</t>
  </si>
  <si>
    <t>Con el fin de evitar la perdida de bienes, la almacenista Territorial elabora inventario de bienes con el cual se tiene programada la confrontación fisica en el segundo trimestre de 2022. Se adjunta el inventario.</t>
  </si>
  <si>
    <t>Durante el segundo trimestre de 2022 se registraron los movimientos de elementos devolutivos entre funcionarios, se conformó un comité para dar de bajas elementos inservibles y se dió concepto técnico por parte del ingeniero de sistemas territorial para la parte tecnológica. Se adjunta evidencia.</t>
  </si>
  <si>
    <t xml:space="preserve">La meta fijada para el primer trimestre es 0. No obstante se aportó el inventario de bienes, aunque el entregable requerido es: informes de inventario, actas, comprobantes de ajustes y/o notificaciones por correo electrónico). Se tiene que adelantar la conciliación de los registros del sistema con los fisicos y elaborar el informe de inventario.  </t>
  </si>
  <si>
    <t xml:space="preserve">Se verifica mediante Informe de Existencias de Consumo con corte 09/03/2022, Acta conformación Subcomité Evaluador de Bajas del 03/06/2022, Concepto Técnico Baja de Bienes del 18/05/2022 y movimientos del inventario entre funcionarios. </t>
  </si>
  <si>
    <t>Durante el segundo trimestre de 2022 se registró la salida de bienes entre funcionarios. Se adjunta la evidencia.</t>
  </si>
  <si>
    <t xml:space="preserve">Se verifica mediante correo del 08/03/2022 y Excel Mantenimiento instalaciones Territorial Boyacá </t>
  </si>
  <si>
    <t xml:space="preserve">Se valida la evidencia </t>
  </si>
  <si>
    <t>Se validan las evidencas aportadas</t>
  </si>
  <si>
    <t xml:space="preserve">Se ejecutaron todas las actividades ambientales programadas y nos encontamos realizando un gran esfuerzo por concientizar a tolods los funcionarios y contratistas de la importancia de miminizar el impacto ambiental y protección de los recursos naturales. Se evidencian todas las actividades  realizadas por la Territorial Caldas  dentro del  cronograma ambiental del primer trimestre.Se Cargo la información el el Drive designado para estos fines y se enció correo electronico informando el cumplimiento del trimestre. </t>
  </si>
  <si>
    <t>Atendiendo el cronograma anual de todas las gestiones ambientales se presentan las evidencias que de manera trimestral se ejecutó por la Dirección Territorial Caldas el cumplimiento al 100% de las actividades.  las evidencias de actividades desarrolladas se cargan un el Drive dispuesto por el coordinador nacional.</t>
  </si>
  <si>
    <t xml:space="preserve">Se verifica aplicación del control mediante el cumplimiento de actividades contempladas en la matriz ambiental, como evidencia se aporta certificado del 24/03/2022 sobre lavado tanques de agua, registro sobre huella de carbono de enero, febrero y marzo 2022 camioneta ODS 784, correo 08/03/2022 orden y aseo en los puestos de trabajo, entre otros.   </t>
  </si>
  <si>
    <t>Se verifica aplicación del control mediante Certificado lavado tanques de agua del 24/03/2022, correo del 08/03/2022 sobre Orden y Aseo en los puestos de trabajo, correo 07/04/2022 sobre cumplimiento al Plan de Trabajo Ambiental en el primer trimestre 2022, correo 07/04/2022 sobre Estrategias para ahorro y uso eficiente del papel, Excel Plan de Trabajo Ambiental, Informe señalización ambiental del 06/04/2022, entre otros.</t>
  </si>
  <si>
    <t>se revisan las evidencias, cumplen con el producto esperado</t>
  </si>
  <si>
    <t>se revisa la evidencia cumple con el producto esperado</t>
  </si>
  <si>
    <t xml:space="preserve">Se han realizado acciones de mejora dentro de la presente vigencia para la atención de PQRDS, logrando una muy buena oportunidad en las respuestas, sin saldos de viegencias anteriores. seguimientos que se realizan de manera semanal en la Dirección territorial y se envian de manera periodica a la sede central para retroalimentar los sequimientos. los seguimientos y datos que arroja el SIGAC. EL SIGAC no permite tener reportes confiables por esta razón se realizan y consolidan de manera manual los reportes sobre los cuales se hacen seguimientos. </t>
  </si>
  <si>
    <t xml:space="preserve">Se verifica aplicación del control durante el primero y el segundo trimestre de 2022 mediante correos del 15/03/2022, 01/04/2022, 28/02/2022, 01/04/2022 y 02/06/2022 y Reporte DT Caldas 10/06/2022, entre otros.  </t>
  </si>
  <si>
    <t>se revisan los seguimientos realizados por la territorial, las evidencias cargadas cumplen con el producto esperado.</t>
  </si>
  <si>
    <t xml:space="preserve">Se realiza la programación de los tramites asignados y que deben ejecutarse por el personal durante el mes, realizandose control del cumplimiento y ejcución de los tramites catastrales establecidos  mediante los reportes permanentes del sistema Nacional Catastral labor se se ejecuta todos los lunes y se consolida una vez al mes, contrastando con las actas de supervición de cada contratista. </t>
  </si>
  <si>
    <t xml:space="preserve">Se realiza la programación de los tramites asignados y que deben ejecutarse por el personal durante el mes, realizándose control del cumplimiento y ejecución de los tramites catastrales establecidos mediante los reportes permanentes del sistema Nacional Catastral labor que se realiza todos los lunes y se consolida una vez al mes, contrastando con los informes y  actas de supervisión de cada contratista. </t>
  </si>
  <si>
    <t xml:space="preserve">Se observa aplicación del control y de la ejecución de los trámites catastrales mediante los documentos aportados (Excel consolidado trámites enero 2022, excel planeación trámites enero 2022, el excel consolidado de trámites febrero 2022, excel de planeación de trámites febrero 2022, excel consolidado trámites marzo 2022 y excel de planeación de trámites marzo 2022). </t>
  </si>
  <si>
    <t xml:space="preserve">Se verifica aplicación del control con Excel Trámites enero, febrero y marzo de 2022, Excel planeación Trámites enero, febrero y marzo 2022. _x000D_
_x000D_
Se verifica aplicación del control durante el primero y el segundo trimestre de 2022 con Excel Trámites enero, febrero y marzo de 2022, Excel planeación Trámites enero, febrero y marzo 2022, Excel mensual ejecutado a 30/06/2022 y Excel mensual programado a 30/06/2022. </t>
  </si>
  <si>
    <t>se revisan las evidencias de la planificacion y los cronogramas de trabajo de la territorial cumple con el producto esperado</t>
  </si>
  <si>
    <t xml:space="preserve">Se realiza control permanente y seguimiento a los avalúos comerciales que deben ser ejecutados por la Dirección territorial realizando el proceso seguimiento mediante la herramienta.  se reporta mediante correo electronico de manera permanente si existen o no avalús pendientes. </t>
  </si>
  <si>
    <t xml:space="preserve">Se realiza control y seguimiento de manera semanal a la ejecuciíoin de los avalúos comerciales que son desarrollados por la Dirección Territorial Caldas  se actualiza cuadro de seguimiento en tiempo real y se envían mediante correo electrónico a la subdirección de Avalúos. </t>
  </si>
  <si>
    <t>Se verifican las evidencias aportadas en las que se observa seguimiento avaluos (correos 01/04/2022, 14/03/2022) y la herramienta en excel a través de la cual se controla y adelanta seguimientos en la DT Caldas para la vigencia 2022.</t>
  </si>
  <si>
    <t>Se verifica aplicación del control durante el primero y el segundo trimestre de 2022 mediante correos del 01/04/2022 y 14/03/2022 Seguimiento avalúos, herramienta Excel sobre seguimiento avalúos comerciales TR Caldas, correos 07/06/2022, 25/05/2022, 11/04/2022, herramienta Excel sobre seguimiento avalúos del 03/05/2022, 26/04/2022 y 10/06/2022, entre otros.</t>
  </si>
  <si>
    <t xml:space="preserve">se revisan las evidencias cumplen con el producto esperado </t>
  </si>
  <si>
    <t xml:space="preserve">Mediante la programación del trabajo asignado y el seguimiento que se efectua cada semana mediante los reportes no es posible que se efectuén tramites por parte de oficiales y reconocedores que no les han sido asignados directamente en el sistema. Tal como se evidencia en el control. Los Tramites son asignados en el SNC controlando de manera permanente la ejecución </t>
  </si>
  <si>
    <t>Se verifica aplicación del control mediante documento excel que contiene el consolidado de los meses de enero, febrero y marzo de 2022 así como con el excel planeación de trámites de enero, febrero y marzo de 2022.</t>
  </si>
  <si>
    <t xml:space="preserve">Se verifica aplicación del control para el primero y segundo trimestre de 2022 mediante Excel sobre trámites de enero, febrero, marzo de 2022, Excel planeación marzo 2022 y Excel planeación trámites de enero y febrero 2022, Excel mensual ejecutado a 30/06/2022 y Excel mensual programado a 30/06/2022.   </t>
  </si>
  <si>
    <t>se revisa los archivos adjuntos que corresponden a los meses de enero, febrero y marzo de 2022, cumple con el producto esperado</t>
  </si>
  <si>
    <t>Se realizan los registros presupuestales  con los soportes respectivos. para el compromiso de recursos se tienen los respectivos sustentos tal como se puede verificar en dos documentos soportes.</t>
  </si>
  <si>
    <t>Se verifica aplicación del control para el primero y segundo trimestre de 2022 con el Listado RP TRIM 2 de 2022, soportes RP TRIM 2 DE 2022.</t>
  </si>
  <si>
    <t xml:space="preserve">Los registros presupuestales y contables son realizados de manera oportuna conforme a los procedimientos, de los cuales se dejan los respectivos soportes garantizando la  ejecución presupuestal adecuado bajos los prinncipios de  la administración. </t>
  </si>
  <si>
    <t>Se observa aplicación del control con el Excel Causación abril y mayo de 2022, movimiento bancos de abril y mayo 2022, Relación de Ingresos de Contado Caldas de mayo y junio 2022, el Informe de Cartera por edades a 30 abril, 31 de mayo y 31 de junio de 2022, entre otros.</t>
  </si>
  <si>
    <t>El pagador territorial aprueba las órdenes de pago generadas en la Dirección territorial previa verificación de que los documentos soporte, factura contratos, anticipo están debidamente registradas y obligadas presupuestalmente.</t>
  </si>
  <si>
    <t>Se verifica aplicación del control con relación de ingresos de contado enero, febrero, marzo de Caldas 2022, soportes RP de enero, febrero y marzo de 2022, Excel listado RP TRIM 1 de 2022, Orden de pago 170252522 del 15/06/2022 y soportes.</t>
  </si>
  <si>
    <t>se revisan los documentos cargados, cumplen con el producto esperado</t>
  </si>
  <si>
    <t xml:space="preserve">Se realiza control  dos  dias a la semana a cada uno de los procesos judiciales, permitiendo así que se realice de manera permanente atención a los requerimientos judiciales y puedan atenderce de manera oportuna. de estos seguimientos se realiza envio a la Juridica Nacional. </t>
  </si>
  <si>
    <t>Se realiza control dos  días a la semana a cada uno de los procesos judiciales, permitiendo así que se realice de manera permanente atención a los requerimientos judiciales y puedan atenderse de manera oportuna. de estos seguimientos se realiza envío a la Jurídica Nacional.</t>
  </si>
  <si>
    <t xml:space="preserve">Se observa seguimiento y control de la gestión judicial de los procesos adelantados por la DT, a través de los correos de fechas 04/02/2022, 01/03/2022 y  01/04/2022 sobre informe procesos judiciales enero, febrero y marzo de 2022, los formatos de Control de Procesos Judiciales de los expedientes 20110028301, 20180047100, 201900154 y 201900549 y auto del 09/03/2022, entre otros.   </t>
  </si>
  <si>
    <t xml:space="preserve">Se verifica aplicación del control con Formato F11000-01/18.V4 Control de Estado Procesos Judiciales de los expedientes 20110028301, 20180047100, 20190015400, 20210007600, correos procesos judiciales de enero, febrero y marzo de 2022, cuadro de procesos judiciales a 30/06/2022 entre otros. </t>
  </si>
  <si>
    <t>Se revisa las videncias cargadas en el drive, cumple con el producto esperado</t>
  </si>
  <si>
    <t>se revisa la evidencia de los correos con la solicitud de los conceptos juridicos, cumple con el producto esperado</t>
  </si>
  <si>
    <t>Realiza control y seguimiento semanal a la ejecuciónn de los contratos mediante el seguimeinto de tramites y peticiones, información que se consolida una vez al mes mediante los informes y las actas de supervición que son contrastadas con los reportes del SNC Y SIGAC. Se vefica en el SECOP el carue de toda la información correspondiennte a la ejecución d elos contratos.</t>
  </si>
  <si>
    <t>Se observa aplicación del control con las evidencias aportadas de los contratos 1694/2022, 1703/2022, 1714 de 2022, 1710 de 2022, entre otros.</t>
  </si>
  <si>
    <t xml:space="preserve">En el primer trimeste de la actual vigencia no se han realizado procesos de contratación de minima cuantia, selección abreviada, o licitación publica que amerite este tipo de observaciones, Se ha efectuado solo contratación directa para contrato de prestación de servicios. Por esta razón se presentan evidencias </t>
  </si>
  <si>
    <t xml:space="preserve">En el Segundo trimestre de la actual vigencia no se han realizado procesos de contratación de mínima cuantía, selección abreviada, o licitación pública que amerite este tipo de observaciones, Se ha efectuado solo contratación directa para contrato de prestación de servicios. Por esta razón no  se presentan evidencias. </t>
  </si>
  <si>
    <t>Durante el primer trimestre solamente se realizaron procesos de contratación directa, prestación de servicios. La meta para este trimestre es 0.</t>
  </si>
  <si>
    <t>Sin meta asignada en el periodo.</t>
  </si>
  <si>
    <t>no se han presentado procesos en el periodo</t>
  </si>
  <si>
    <t>sin meta asignada para el periodo</t>
  </si>
  <si>
    <t xml:space="preserve">Se realiza seguimiento de manera mensual a los inventarios del almacen y de manera permanente se realizan los ingresos y salidas en el sistema en tiempo real, permitiendo un control permanente, logrando así conocer el estado de los bienes de almacen al día. el inventario General no se ha realizado en este primer trimestre. Se anexa los documentos de control y seguimiento permanente. </t>
  </si>
  <si>
    <t xml:space="preserve">Se verifica aplicación del control, se aporta como evidencia el Informe de cierre Saldos contables Territorial Caldas elementos devolutivos a 31/01/2022, Inventario en Bodega por Territorial,Inventario de Bajas por Territorial, Inventario Bodega por grupos. </t>
  </si>
  <si>
    <t xml:space="preserve">Se verifica aplicación del control en el primero y segundo trimestre de 2022 con SAE Administración de inventarios de enero 2022, SAI Administración de elementos del 07/02/2022, Ajustes de Consumo abril 2022, egresos de consumo abril 2022, Informe de existencias de consumo abril 2022. </t>
  </si>
  <si>
    <t>El inventario General del Almacén se realiza una vez al año, sin embargo en la Dirección territorial mensualmente se sacan los inventarios y se hace seguimiento aleatorio que permita mantener control sobre los bienes de la territorial. la salida de cualquier bien del almacén se realiza de manera previa a la autorización suscrita por la Dirección Territorial en el formato establecido para ello.</t>
  </si>
  <si>
    <t>Se evidencia registro en el formato Solicitud de Bienes Gestión Contractual del 06/04/2022</t>
  </si>
  <si>
    <t>se revisa la evidencia, inventario por sistema, cumple con producto esperado</t>
  </si>
  <si>
    <t>SE REALIZA EL SEGUIMIENTO AMBIENTAL EN LA DT CAQUETA, VERIFICACION DEL CUMPLIMIENTO DE LOS ASPECTOS AMBIENTALES, REPORTE MENSUAL A LA SEDE CENTRAL DEL CONTROL DE IMPACTOS AMBIENTALES Y CUMPLIMIENTO DE LOS PROCEDIMIENTOS ESTABLECIDOS POR EL INSTITUTO.  COMO EVIDENCIA SE SUBE AL DRIVE LOS CORREOS ENVIADOS EN EL TRIMESTRE.</t>
  </si>
  <si>
    <t>Se realiza el seguimiento ambiental en la DT Caquetá, verificación del cumplimiento de los aspectos ambientales, reporte mensual a la sede central del control de impactos ambientales y cumplimiento de los procedimientos establecidos por el instituto.  Como evidencia se sube al drive los correos enviados en el trimestre.</t>
  </si>
  <si>
    <t xml:space="preserve">Se evidencia aplicación del control con el correo electrónico del 07/04/2022 mediante el cual se remite el Informe de Gestión ambiental de la Territorial correspondiente al mes de enero, febrero y marzo de 2022.  </t>
  </si>
  <si>
    <t xml:space="preserve">Se verifica aplicación del control mediante correos del 07/04/2022 y 18/07/2022 en los que se remiten Informes Huella de Carbono y Resmas Usadas de enero de 2022, abril, mayo y junio de 2022. </t>
  </si>
  <si>
    <t>La evidencia cumple y es favorable</t>
  </si>
  <si>
    <t>Las evidencias son pertinentes</t>
  </si>
  <si>
    <t>Se realiza seguimiento quincenal del estado de las PQRSD, se encuentran 4 peticiones pendientes de vigencias anteriores por fallas existentes del SIGAC (Solicitud de apoyo realizadas por mesa de ayuda). Como evidencia, se adjunta al drive los pantallazos de seguimiento, informes de incidencias y consolidado.</t>
  </si>
  <si>
    <t xml:space="preserve">Se verifica aplicación del control durante el primero y el segundo trimestre de 2022 mediante Excel Seguimiento PQRD 08/04/2021, correo del 08/04/2022 de seguimiento a PQRD, Excel seguimiento PQRSDF corte junio 2022, entre otros. </t>
  </si>
  <si>
    <t>La evidencia cumple</t>
  </si>
  <si>
    <t>El seguimiento quincenal mencionado en el autoseguimiento de avance cualitativo no lo pude abrir.  Igualmente en la pestaña del excel donde figuras vigencias anteriores de PQRDS figuran 11.196.  Por último el entregable no corresponde</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</si>
  <si>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ee SNC y editor geográfico . como evidencia se sube en el drive la programación y ejecución por ejecutor del primer trimestre.</t>
  </si>
  <si>
    <t xml:space="preserve">Se realizó la programación de los trámites, dando prioridad a los radicados de la vigencia 2021 atendiendo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segundo trimestre. A la fecha se llevan 3061 trámites de oficina y 753 trámites de terreno. </t>
  </si>
  <si>
    <t xml:space="preserve">Se verificó cronograma de trabajo correspondiente al primer trimestre, en el que se reporta que de los 728 trámites de oficina programados se ejecutaron 1363 y de los 860 trámites de terreno programados se ejecutaron 352 en el primer trimestre de 2022. Deben implementarse acciones que permitan cumplir con las metas definidas para los trámites de terreno.  </t>
  </si>
  <si>
    <t xml:space="preserve">Se verifica aplicación del control durante el primero y el segundo trimestre de 2022 con el Excel Cronograma de Trabajo primer trimestre 2022, Trámites ejecutados primer trimestre 2022 y segundo trimestre 2022. Es recomendable implementar acciones que les permita optimizar el rendimiento en cuanto a los trámites de terreno.  </t>
  </si>
  <si>
    <t xml:space="preserve">Se da cumplimiento al control, sin embargo, sugiero que implementen una acción al respecto correctiva que permita la disminución del resago. </t>
  </si>
  <si>
    <t xml:space="preserve">Por dirección de la subdirección de avalúos no se estan atendiendo requeriminentos juduciales de avalúos comerciales por finalización del contrato con la URT. </t>
  </si>
  <si>
    <t>En la Dirección Territorial Caquetá no se recibieron solicitudes de realización de avalúos comerciales en el segundo trimestre de la vigencia 2022.</t>
  </si>
  <si>
    <t xml:space="preserve">No se definió meta para el primer trimestre, sinembargo, se aporta comunicación con número de caso 319595 del 30-03-2022 sobre solicitud de autorización por finalización del contrato con la URT. </t>
  </si>
  <si>
    <t>No se recibieron solicitudes para realización de avalúos en el segundo trimestre 2022.</t>
  </si>
  <si>
    <t>no se recibieron solicitudes de realización de avalúos comerciales en el segundo trimestre de la vigencia 2022.</t>
  </si>
  <si>
    <t>Se realizó la programación de los trámites, dando prioridad a los radicados de la vigencia 2021 y dando prioridad por derecho de turno, se tiene buenos rendimientos de trámites de oficina, sin embargo en trámites de terreno los rendimientos son bajos debido a la complejidad, fallas en el SNC y editor geográfico. Como evidencia se sube en el drive la programación y ejecución por ejecutor del segundo trimestre.</t>
  </si>
  <si>
    <t xml:space="preserve">Se verifica aplicación del control a través del cronograma de trabajo correspondiente al tercer trimestre 2022. Se programaron 728 trámites de oficina de los cuales se ejecutaron 1363. Respecto a los trámites de terreno se programaron 860 y solo se han ejecutado 352 por lo que se deben establecer acciones que faciliten el cumplimiento de la meta fijada. </t>
  </si>
  <si>
    <t>Se verifica aplicación del control para el primero y segundo trimestre de 2022 mediante Cronograma de Trabajo de enero a marzo de 2022, Tramites ejecutados primer trimestre 2022 y trámites ejecutados segundo trimestre 2022.</t>
  </si>
  <si>
    <t>Se valida la evidencia</t>
  </si>
  <si>
    <t>Se valida Cronograma de trabajo con el reporte del seguimiento mensual.</t>
  </si>
  <si>
    <t>Para el segundo trimestre del 2022 la Direccion Territorial del Caqueta elaboró 21 registros presupuestales. Como eviedencia se anexa archivo zip de los registro presupuestales elaborados.</t>
  </si>
  <si>
    <t>Se verifica aplicación del control para el primero y segundo trimestre de 2022 con 21 RP TRIM 2 de 2022 y soportes (4522 nómina aportes junio 2022, 4022 prima de junio, 3022 aportes nomina abril, entre otros).</t>
  </si>
  <si>
    <t>Se elabora informe de cartera por edades de forma mensual y se emiten informes de ingresos de ventas de contado por el centro de información de forma semanal y mensual para los correspondientes registros de las causaciones en el sistema contable SIIF Nación. Como evidencia, se adjunta al drive informe de carteras por edades y de ingresos de contado mensual.</t>
  </si>
  <si>
    <t>Se observa aplicación del control con cartera por edades abril, mayo y junio de 2022 e ingresos de contado de los meses de abril, mayo y junio de 2022.</t>
  </si>
  <si>
    <t>Para el segundo trimestre de 2022, se elaboraron 35 ordenes de pago, correspondientes a pago de contratistas, servicios públicos, viáticos y manutención. Como evidencia se anexa aleatoriamente orden de pago por mes.</t>
  </si>
  <si>
    <t>Se verifica aplicación del control en el primero y segundo trimestre 2022 con soportes gastos primer trimestre 2022 (comprobante de gastos 07/02/2022 y cumplido de comisión 10/02/2022) y órdenes de pago del segundo trimestre de las cuales se citan a manera de muestra orden de pago 128154222 17/05/2022, 102544422 de 22/04/2022 entre otras y soportes.</t>
  </si>
  <si>
    <t xml:space="preserve">SE REALIZA LA REVISION DEL PROCESO ADMINISTRATIVO ASIGNADO A LA ABOGADA DE LA DT CAQUETA, CORRESPONDIENTE A DOS DÍAS POR SEMANA EN LA PAGINA DE LA RAMA JUDICIAL, DONDE SE PUEDE EVIDENCIAR EL ESTADO ACTUAL DEL EXPEDIENTE. </t>
  </si>
  <si>
    <t>Para el segundo trimestre de la vigencia 2022, se realiza la revisión del proceso administrativo asignado a la abogada de la DT Caquetá, correspondiente a dos días por semana en la página de la rama judicial, donde se puede evidenciar el estado actual del expediente. Como evidencia se adjunta el formato de seguimiento y control judicial de los procesos.</t>
  </si>
  <si>
    <t xml:space="preserve">Se valida seguimiento y control judicial de los procesos mediante F11000-01/18V4 del expediente 20190012500. </t>
  </si>
  <si>
    <t>No se aportó como evidencia de la aplicación del control el entregable requerido para este riego, el cual es "correo electrónico con el envío de Formatos con el estado de procesos judiciales junto con la matriz consolidada de los mismos".</t>
  </si>
  <si>
    <t>El entregable no corresponde con la evidencia enviada</t>
  </si>
  <si>
    <t>En la Dirección Territorial Caquetá, durante el segundo trimestre, se cuenta con 8 contratos de prestación de servicios bajo la modalidad de contratación directa, de los cuales, 7 tienen un pago fijo, y 1 tiene forma de pago a destajo y hasta la fecha no ha realizado el primer cobro, así las cosas, esta contratación fue publicada en SECOP II, donde le fue creado el plan de pagos respectivo y cada contratista ha reportado el informe con el pago de seguridad respectivo. Se adjunta pantallazo de dos contratos en los cuales se evidencia el cumplimiento de los procedimientos establecidos dentro del segundo trimestre de la vigencia 2022.</t>
  </si>
  <si>
    <t>Se observa aplicación del control con las evidencias aportadas de los pantallazos de SECOP II de los planes de pago y de los informes de los contratos.</t>
  </si>
  <si>
    <t>Las evidencias corresponen</t>
  </si>
  <si>
    <t>PARA EL PRIMER TRIMESTRE DE 2022, SE REALIZARON 8 CONTRATOS BAJO LA MODALIDAD DE CONTRATACION DIRECTA, CORRESPONDIENTES A CONTRATOS DE PRESTACION DE SERVICIOS PARA EL PERSONAL ASIGNADO AL AREA DE CONSERACION CATASTRAL DE LA DT CAQUETA, CON EL FIN DE ADELANTAR ACTIVIDADES QUE CONLLEVEN A LA EJECUCION DE LOS TRAMITES CATASTRALES, DICHOS CONTRATOS SE REALIZARON ANTES DE LA ENTRADA EN VIGENCIA DE LA LEY DE GARANTIAS, LO ANTES MENCIONADA SE DOCUMENTA CON LA PUBLICACION EN SECOP II DENTRO DE LOS TERMINOS ESTABLECIDOS; COMO EVIDENCIA SE ADJUNTA ACTA DE SUPERVISION Y PANTALLAZO DEL SECOP.</t>
  </si>
  <si>
    <t>Para el segundo trimestre de la vigencia 2022, la Dirección Territorial Caquetá no adelantó procesos de contratación por la modalidad de mínima cuantía; por lo anterior, no aplican las observaciones.</t>
  </si>
  <si>
    <t>Se adelantaron durante el periodo procesos de contratación directa prestación de servicios, se aporta pantallazo SECOP ii. No aplican observaciones.</t>
  </si>
  <si>
    <t xml:space="preserve">La Territorial no celebró durante el primero y segundo trimestre de 2022 contratación bajo la modalidad de mínima cuantía, por lo cual no aplican las observaciones.  </t>
  </si>
  <si>
    <t>, la Dirección Territorial Caquetá no adelantó procesos de contratación por la modalidad de mínima cuantía; por lo anterior, no aplican las observaciones.</t>
  </si>
  <si>
    <t>Se realizó inventario de elementos de consumo en el mes de febrero de 2022 y en el mes de marzo se envió circular firmada por el Director Territorial solicitando revisión de inventarios individuales a cada uno de los funcionarios. Se adjunta listado de inventario y pantallazo que evidencia el envío de la circular.</t>
  </si>
  <si>
    <t>Se realizó inventario de control de elementos de consumo el 06 de junio de 2022 y en el mes de abril se adelantaron tomas de inventarios físico de elementos devolutivos en servicio. Como evidencia, se adjunta en el drive el informe de inventarios.</t>
  </si>
  <si>
    <t>Se observa aplicación del control mediante correo del 16/02/2022 sobre revisión de Inventarios individuales de funcionarios para reintegro y del Inventario Elementos de Consumo con corte a 17/02/2022.</t>
  </si>
  <si>
    <t>Se verifica aplicación del control en el primero y segundo trimestre de 2022 mediante correo electrónico del 16/02/2022 sobre revisión de inventarios individuales de funcionarios para reintegro, Inventario elementos de consumo a 17/02/2022 y 06/06/2022 y muestra de inventarios físicos en servicio.</t>
  </si>
  <si>
    <t>Durante el segundo trimestre del año 2022, no se presentaron salidas de bienes en la Dirección Territorial Caquetá que dieran lugar al diligenciamiento del formato vigente.</t>
  </si>
  <si>
    <t>Sin meta asignada para el periodo.</t>
  </si>
  <si>
    <t>no se presentaron salidas de bienes en la Dirección Territorial Caquetá que dieran lugar al diligenciamiento del formato vigente.</t>
  </si>
  <si>
    <t>Para el tercer trimestre se hace seguimiento a las matrices ambientales y se da cumplimiento a las actividades en ellas. se adjunta correo de envío de plan de trabajo ambiental y seguimiento a servicios publicos, resmas de papel, huella carbono.</t>
  </si>
  <si>
    <t>Para el segundo trimestre se hace seguimiento a las matrices ambientales y se da cumplimiento a las actividades en ellas contenidas,  se adjunta correo de envío de plan de trabajo ambiental y seguimiento a servicios publicos, resmas de papel, huella carbono,tambien esa el OneDrive donde se pueden ver todas las actividades realizadas en la territorial Casanare.</t>
  </si>
  <si>
    <t>Se valida cumplimiento con evidencias: "SEGUIMIENTO AL PLAN DE TRABAJO AMBIENTAL" con "seguimiento a resmas de papel, servicios públicos y huella de carbono del primer trimestre de la territorial Casanare"</t>
  </si>
  <si>
    <t>Se validan evidencias de cumplimiento: "correo Plan de Manejo ambiental""Formato seguimiento a servicios públicos", "BITÁCORA DE RESIDUOS RECICLABLES", "REPORTE DE CANTIDAD DE RESMAS USADAS", "PLAN DE TRABAJO AMBIENTAL", "HUELLA DE CARBONO ".</t>
  </si>
  <si>
    <t>Se verifican correos de envío de plan de trabajo ambiental y seguimiento a servicios publicos, resmas de papel, huella carbon o del primer trimestre de 2022</t>
  </si>
  <si>
    <t>Se verifican correo de envío de plan de trabajo ambiental y seguimiento a servicios publicos, resmas de papel, huella carbon o del segundo trimestre de 2022</t>
  </si>
  <si>
    <t>Se realizo seguimiento mensual al estado de PQRSD registradas en el sistema de gestión documental a cargo de la DT CASANARE durante el el segundo trimestre.</t>
  </si>
  <si>
    <t>Se validan evidencias del seguimiento al estado de PQRSD  de la DT CASANARE de los meses abril, mayo y junio 2022.</t>
  </si>
  <si>
    <t>Se evidencia que hubo seguimiento desde el oficina de Servicio al Ciudadano para  mejoria en la atencion de respuestas a las peticiones en los meses enero y febrero, no obstante de acuerdo a lo manifestado por la territorial para el mes de marzo no sea allegado correo por el lider del proceso.</t>
  </si>
  <si>
    <t xml:space="preserve">Se revisa las evidencias del seguimiento mensual (abril, mayo, junio) al estado de PQRSD  a cargo de la DT CASANARE de acuerdo a los archivos adjuntos. </t>
  </si>
  <si>
    <t>De acuerdo a la informacion reportada, segun el cronograma no se realizaron tramites para el l mes de enero, ya que se estaba realizando la contratacion del personal, para el mes de febrero se programo la depuracion de los saldos de oficina y la ejecución tramites de oficina de la presente vigencia; Para el mes de marzo se programo la siguientes actividades, depiuracion de saldos de oficina, avance saldos de terrreno, ejecución de trámites de oficina de la presente vigencia, ejecución tramite en marco de convenio y/o contratos.</t>
  </si>
  <si>
    <t>Se continuo con el proceso de depuracion de los saldos de oficina , cumpliendose un 97%, se verifico los saldos pendientes y se requirio al personal para terminar, en terreno se asigno los tramites saldos 20-20-21, se estan evacuando de a cuerdo a la capacidad del personal contratado, teniendo en cuenta que solo tenemos dos profesionales que manejan estos temas.</t>
  </si>
  <si>
    <t>Se valida cumplimiento con las evidencias: Cronograma de trabajo, reporte del seguimiento de Casanare y relación de acciones.</t>
  </si>
  <si>
    <t>Se valida cumplimiento con las evidencias: "CRONOGRAMA PROPUESTO SALDOS DE TERRENO 2020-2021", "realización de acciones realizadas", "CRONOGRAMA PROPUESTO PARA LA CONSERVACION CATASTRAL DE LA TERRITORIAL CASANARE VIGENCIA 2022", registro de asistencia "Depuración saldos de oficina".</t>
  </si>
  <si>
    <t>Revisadas las evidencias presentadas se encuentra el cronograma de trabajo, reporte del seguimiento mensual de febrero y marzo y relación de acciones para el trimestre de 2022.</t>
  </si>
  <si>
    <t>Revisadas las evidencias presentadas se encuentra el cronograma de trabajo, reporte de bprogramacion mensual , relaciona de acciones realizadas y los soportes de los para el trimestre de 2022.</t>
  </si>
  <si>
    <t>La territorial de Casanare no tiene metas de avalúos asignados durante el trimestre se recibieron 6 solicitudes de avalúos las cuales fueron enviados a la sede central para su respectivo tramite. Se envía correo y herramienta de seguimiento avalúos.</t>
  </si>
  <si>
    <t>La territorial de Casanare no tiene metas de avalúos, sin embargo los que llegan a la teritorial que para este trimestre fueron (9) por el tema de restitucion de tierras son enviados a la sede central.</t>
  </si>
  <si>
    <t>Las evidencias: "RE: SOLICITUD DE AVALÚOS PARA CUMPLIMIENTO DE ÓRDENES JUDICIALES - RESTITUCIÓN DE TIERRAS", Excel con relación de procesos judiciales, no corresponden con los entregables.</t>
  </si>
  <si>
    <t>Se valida "HERRAMIENTA SEGUIMIENTO DE AVALÚOS", pero estos tratan es "RESTITUCIÓN DE TIERRAS", no de avalúos como tal.</t>
  </si>
  <si>
    <t>Se revisó documento presentando por la territorial  ID Riesgos GCT-3 CONTROL 1 DOC 1 de las solicitudes realizadas y correo de seguimiento.</t>
  </si>
  <si>
    <t xml:space="preserve">Aunque presenta el documento HERRAMIENTA SEGUIMIENTO DE AVALÚOS estos tramites no se han realizado en la territorial, no se determina el estado de los mismos. </t>
  </si>
  <si>
    <t>depuración de los saldos de oficina y la ejecución tramites de oficina de la presente vigencia; Para el mes de marzo se programó la siguientes actividades, depuración de saldos de oficina, avance saldos de terreno, ejecución de tramites de oficina de la presente vigencia, ejecución tramite en marco de convenio y/o contratos.</t>
  </si>
  <si>
    <t>Como politica de la territorial se han venido adelantando capacitaciones con las diferentes alcaldias los trámites catastrales, requisitosY el cero costo de la misma, ya se han hecho con Tame, Saravena, San Luis, Fortul, Arauquita, Yopal, Tauramena, adicional a ello se está dando mayor celeridad en la revisión de tramites de tiempos perdidos por tiempos muertos, se está haciendo depuración de todas las zonas homogéneas tanto físicas, como económicas, y hasta la fecha no se han recibido ninguna queja o denuncia sobre que dadivas economicas para que se realice algun trámite</t>
  </si>
  <si>
    <t>Se validan como evidencias: "CRONOGRAMA PROPUESTO PARA LA CONSERVACION CATASTRAL DE LA TERRITORIAL CASANARE VIGENCIA 2022", "RELACION DE ACCIONES REALIZADAS ", registros de asistencias de "Presentación con Administración Mpal de arauquita, capacitación conservación catastral con Saravena, depuración saldos de oficina con DT Casanare" en el mes de junio, es importante se ejecute el control como está establecido de manera semanal y con seguimientos mensuales.</t>
  </si>
  <si>
    <t>Revisadas las evidencias propuestas por la Territorial se encuentra el cronograma de actividades y la relacion de acciones, asi mismo el seguimiento presentado es de fecha 6 de abril, no reporta entregable semanal.</t>
  </si>
  <si>
    <t>En la DT CASANARE, se han venido generando los cdp, resgistros, contrables y de tesoreria de manera oportuna, se anexa las evidencias de una muestra aleatoria.</t>
  </si>
  <si>
    <t>Se validan como evidencias "Solicitud orden de comisión Tauramena-casanaere Liliana Alfonso Chavita" observándose cumplimiento en la oportunidad en los registros presupuestales según evidencias SIIF Nación .</t>
  </si>
  <si>
    <t>No aplica /para la territorial Casanare debido a que no podemos identificar las partidas bancarias ya que no contamos con cuenta propia, todo se maneja desde nivel central. Los movimientos de bancos nos los envían por nivel central para revisión de ventas del mes y los informes de ventas es consolidado en nivel central</t>
  </si>
  <si>
    <t xml:space="preserve">Se revisa los documentos soportes pdf  de la comision a tauramena Casanare de la funcionaria Liliana Alfonso Chitiva </t>
  </si>
  <si>
    <t xml:space="preserve">No se presenta evidencia de los informes de ventas </t>
  </si>
  <si>
    <t>En la DT CASANARE, se ha venido dando buen manejo alos recursos asignados, se anexa una muestra de las órdenes de pago con sus respectivos soportes.</t>
  </si>
  <si>
    <t>Se valida como evidencia: "recibos ENERCA" contiene: "Registro presupuestalSIIF Nación" del 2/06/2022, "Obligación presupuestalSIIF Nación" del 07/06/2022 y "orden de pago SIIF Nación" de la misma fecha, constatánse cumplimiento.</t>
  </si>
  <si>
    <t xml:space="preserve">Aunque los documentos soportes remitidos cumplen, solo se muestran 2 documentos de soporte, la meta exige 3 </t>
  </si>
  <si>
    <t xml:space="preserve">Revisadas las evidencias presentadas los documentos soportes de pago no se encuentran con firmas lunos soportes  ( Pago de servicios  agua febrero, GIF CONTROL 3 anexo 5, entre otros).  </t>
  </si>
  <si>
    <t>Durante el trimestre se hizo seguimiento a los procesos judiciales, de la dirección territorial de Casanare 25 seguimientos reportados. Se adjunta formato diligenciado de control de estado de procesos judiciales.</t>
  </si>
  <si>
    <t>Durante el II trimestre se hizo seguimiento a los procesos judiciales, de la dirección territorial de Casanare 2 seguimientos reportados. Se adjunta formato diligenciado de control de estado de procesos judiciales.</t>
  </si>
  <si>
    <t>Se validan evidencias de cumplimiento: "Formato diligenciado "Control de estado de procesos judiciales- DT Casanare" enero, febrero y marzo, correo electróni: "RE: INFORMACION RIESGOS PLANIGAC TERRITORIAL CASANARE", "CONTROL DE ESTADO PROCESOS JUDICIALES" de Gestión Jurídica.</t>
  </si>
  <si>
    <t>Se validan como evidencias: correo electrónico "CUADRO PROCESOS JUDICIALES CON CORTE A 30 DE JUNIO DE 2022" cotneien dos procesos con fechas 2019 y 2022 de admisión de demanda.</t>
  </si>
  <si>
    <t xml:space="preserve">Se evidencia con el formato F11000-01/18.V control de estado procesos judiciales aportado por la territorial el seguimiento. </t>
  </si>
  <si>
    <t>Revisados los documentos adjuntos se encuentra correo electrónico del reporte del estado de los procesos judiciales y la matriz consolidada de los mismos</t>
  </si>
  <si>
    <t>Revisada la evidencia presentada se encuentra correo electrónico de seguimiento. No se evidencia solicitud de concepto.</t>
  </si>
  <si>
    <t>En la territorial Casanare se hace estricto seguimiento a los contratos de CPS, se hace la correspondiente supervisión a los contratos, se anexan panatallazos de Secop.</t>
  </si>
  <si>
    <t>De 14 evidencias entregadas, se valida 2: "Elizabeth Monje" y "Ana Milena Roa" observándose cumplimiento, la primera en el pantallazo se evidencia "1-ACTA DE SUPERVISION CTO-8 DE 2022.p", pero en la segunda no se observó.</t>
  </si>
  <si>
    <t xml:space="preserve">Se revisa los 14 documentos aportados que permiten ver el seguimineto efectuado, per no se evidencia en el documentos soportes el entregable de pantalllazo del acta de supervision. </t>
  </si>
  <si>
    <t xml:space="preserve">para la territorial casanare no aplica para este trimestre , ya que solo se han surtido procesos de contratacion directa los cuales no requieren observaciones durante el proceso. se enevxa correo enviado por la abogada encargada del proceso </t>
  </si>
  <si>
    <t>Para este trimestre se realizo un proceso de minima cuantia para el mantenimiento de la camioneta a cargo de la Territorial Casanare, el cual no tuvo observaciones en la plataforma Secop II. Se anexa correo de la abogada encargada del proceso.</t>
  </si>
  <si>
    <t>Sin meta establecida en el periodo.</t>
  </si>
  <si>
    <t>Se evidencia correo electrónico en la cual manisifiestan que no requieron observaciones durante el proceso en la plataforma SECOP II.  Sin meta asignada en el periodo</t>
  </si>
  <si>
    <t>el documento soporte permite identificar que no se no tuvo observaciones durante el proceso efectuado,</t>
  </si>
  <si>
    <t>la persona encargada de almacen llena los respectivos formatos de salida de bienes, y lleva el respectivo inventario de los bienes a cargo de la DT Casanare.</t>
  </si>
  <si>
    <t>La persona encargada de almacen lleva el resgistro de bienes de la territorial , el formato de salidas de bienes y del inventario de la DT CASANARE.</t>
  </si>
  <si>
    <t xml:space="preserve">Sin meta asignada en el periodo </t>
  </si>
  <si>
    <t>Se revisa los 4 archivos PDF de documentos soportes el informe de inventario detallado territorial casanare.</t>
  </si>
  <si>
    <t>Se realizan los seguimientos del consumo de agua y energía, consumo de resmas de papel, la huella de carbono de los vehívulos, se realiza el inventario tanto de equipos electricosy electrónicos  como de los equipos de agua cumpliendo con los controles operacionales de la matriz de riesgos y su perioricidad.  Se envía correo informando el cumplimiento del reporte de los controles por parte de la Dirección Territorial.</t>
  </si>
  <si>
    <t>Se realizan los seguimientos del consumo de agua y energía, consumo de resmas de papel, la huella de carbono de los vehículos, se realiza el inventario tanto de equipos electricos y electrónicos como de los equipos de agua cumpliendo con los controles operacionales de la matriz de riesgos y su perioricidad.  Se envía correro informando el cumplimineto del reporte de los controles por parte de la Dirección Territorial.</t>
  </si>
  <si>
    <t>Se valida el cumpliimiento de las evidencias: "correo electrónico con Evidencias Ambientales DT Cauca". Es importante que se adjunte como soporte "reporte de cumplimiento de los controles operacionales de las matrices por la Dirección Territorial".</t>
  </si>
  <si>
    <t>Se validan como evidencias de cumplimiento: "REGISTRO Y SEGUIMIENTO CONSUMOS DE ENERGIA_x000D_
GIT - GESTIÓN DE SERVICIOS ADMINISTRATIVOS", "REGISTRO Y SEGUIMIENTO CONSUMOS DE AGUA", "INVENTARIO DE EQUIPOS DE AGUA", "INVENTARIO DE EQUIPOS ELÉCTRICOS Y ELECTRÓNICOS", "REPORTE DE CANTIDAD DE RESMAS USADAS ".</t>
  </si>
  <si>
    <t>De acuerdo con la evidencia reportada, se observa que en la DT Cauca se dio cumplimiento a las actividades ambientales durante el primer trimestre de 2022. Se observa correo dirigido al encargado ambiental en sede central, del 19 de abril de 2022. Se cumple con el entregable</t>
  </si>
  <si>
    <t>De acuerdo con las evidencias cargadas y el avance cualitativo reportado se observa que se realizaron los seguimientos durante el segundo trimestre a las temáticas ambientales.</t>
  </si>
  <si>
    <t>Durante el segundo trimestre se incrementaron las solicitudes de gestión catastral por el proceso de actualización  y hay poco personal por conservación catastral, para ello se realizan seguimiento en la plataforma con el fin de darle celeridad a lo pendiente de responder.</t>
  </si>
  <si>
    <t>Las evidencias validadas soportan los seguimiento a las PQRDS, pero se presenta incumplimiento en la atención de las solicitudes.</t>
  </si>
  <si>
    <t>De acuerdo con las evidencias cargadas, se observan correos que evidencian seguimiento y comunicaciones con la Oficina de Relación con el ciudadano. Se cumple con el entregable.</t>
  </si>
  <si>
    <t>De acuerdo con las evidencias cargadas y el avance cualitativo reportado se observa que se realiza seguimiento a las PQRDS pero se presenta incumplimiento en la atención de las solicitudes</t>
  </si>
  <si>
    <t>Se realiza el cronograma de trabajo con su reporte mensual.  debido al cambio de sistema de SIC COBOL al SNC, han disminuido los rendimientos en las mutaciones de terreno, cabe aclarar que el seguimiento es mensual por cuanto la encargada de la dirección territorial desempeña también labores del profesional de conservación, de restitución, realiza el seguimiiento de avalúos y de que se cumpla lo correspondiente a las matrices de riesgo ambiental.  En el l Sistema Nacional Catastral SNC se colocan en la plataforma de mesa de ayuda GLPI las incidencias de los trámites que generalmente se quedan en tiempos muertos o en los que se tiene que validar información, para que los productos obtenidos salgan oon los estandares de calidad que se requieren y no presenten inconsistencia.</t>
  </si>
  <si>
    <t>Se realiza el reporte mensual en el cronograma de trabajo, aclarando que se han presentado inconvenientes con el sistema nacional catastral con los tiempos de respuesta, se trata de optimizar los tiempos de ejecución de trámites, pero el tiempo para realizar una mutación de terreno es amplio ya que el procedimineto con GLPI es dispendioso para resolver cada trámite.</t>
  </si>
  <si>
    <t>Se valida cumplimiento con las evidencias de "Registro de asistencia Seguimiento Gestión Catastral" en los meses enero, febrero y marzo 2022.  Es importante agregar en las evidencias el cronograma de trabajo.</t>
  </si>
  <si>
    <t>Se validan evidencias: "Cronograma", "Reportes tramitado SIC y SNC".</t>
  </si>
  <si>
    <t>De acuerdo con las evidencias cargadas se observa seguimiento mensual desde Conservación Catastral a los trámites catastrales de oficina y de terreno. El cronograma se observa en el archivo "Programación y ejecución conservación 2022". Se cumple con el entregable.</t>
  </si>
  <si>
    <t>De acuerdo con las evidencias cargadas se observa el cronograma con lo programado pero no lo ejecutado y según  el avance cualitativo reportado se observa que se ha presentado incumplimiento con el cronograma</t>
  </si>
  <si>
    <t>Se realiza la evaluación y consolidación de los avalúos solicitados a la dirección territorial tanto de la Unidad de Restitución de Tierras, del Juzgado de Restitución,  la Agencia Nacional de Tierras, Otras Entidasdes y Particulares. Una vez contratados los peritos avaluadores a finales de enero, se les asignan los avalúos y se le realiza seguimiento de los mismos.  Hay varios que por problemas de orden público no se han podido visitar situaciones que se le han informado oportunamente a los solicitantes de las prácticas valuatorias mencionados anteriormente.</t>
  </si>
  <si>
    <t>Se realiza el seguimiento de avance de la elaboración de los avalúos comerciales en la herramienta de monitoreo que se envía semanalmente.</t>
  </si>
  <si>
    <t>Se validan evidencias de cumplimiento con 6 registros de asistencia "Verificaci´pon avaluos... ", "Seguimiento avalúos asignados peritos", "Priorizar avalúos...", "CONTROL Y SEGUIMIENTO DE AVALUOS DT CAUCA CORTE 31 DE MARZO".</t>
  </si>
  <si>
    <t>Se validan como evidencias 16 archivos, donde se observan correos electrónicos con la Herramienta de seguimiento de solicitudes de avalúos COMERCIALES; no obstante, la herramienta tiene información de "FECHA INICIO DEL TRAMITE DE AVALÚO" solamente de los tres primeros meses.</t>
  </si>
  <si>
    <t>De acuerdo con las evidencias cargadas se observa que se realizaron reuniones de seguimiento entre la Directora Territorial y las personas responsables del Área de Avalúos de la DT Cauca en los meses de enero, febrero y marzo. Se cumple con el entregable. Se realiza seguimiento y control.</t>
  </si>
  <si>
    <t>De acuerdo con las evidencias cargadas y el avance cualitativo reportado se observa que se realiza el seguimiento de avance de la elaboración de los avalúos comerciales en la herramienta de monitoreo que se envía semanalmente.</t>
  </si>
  <si>
    <t>Se realiza el cronograma y seguimiento de los trámites a atender mensualmente. est seguimiento se realiza mensualmente por cuanto la encargada de la dirección territorial desempeña labores de profesionl de conservación, de restitución de tierras, realiza el seguimineto de avalúos y de que se cumpla lo correspondiente a la matriz ambiental.  En el Sistema Nacional Catastral cuando un trámite que no avanza en el sistema hay que colocar la incidencia por GLPI y realizarle el seguimiento correspondiente para culminar con éxito el trámite.</t>
  </si>
  <si>
    <t>Se verifica el cronograma de trabajo con el seguimiento mensual y el reporte mensual de la herramienta APEX en el Sistema Nacional Catastral.</t>
  </si>
  <si>
    <t>Se validan evidencias: "Cronograma", con "Reportes tramitado", de conformidad con el entregable.</t>
  </si>
  <si>
    <t>De acuerdo con las evidencias cargadas se observan seguimientos realizados a los trámites catastrales durante los meses de enero, febrero y marzo de 2022. Se cumple con el entregable.</t>
  </si>
  <si>
    <t>De acuerdo con las evidencias cargadas se observa el cronograma con lo programado pero no lo ejecutado.</t>
  </si>
  <si>
    <t>Mensualmente se verifica que los documentos soporte de los registros presupuestales sean anterioriores al comienzo de la ejecución del gasto.</t>
  </si>
  <si>
    <t>Se validan como evidenciad: "Solicitud de Expedición Certificado de Disponibilidad Presupuestal de la nómina de abril de fecha 21-04-2022" el CDP fue expedido el 22-04-2022 y RP de la misma fecha. Del mes de mayo se observa desde la solicitud con CDP y Registro presupuestal de fecha 20-05-2022 y del mes de junio 2022 "RELACION DE AUTORIZACION No. 714" con CDP Y Registro presupuestal de la nómina de junio de fecha 23-06-2022 y los aportes de seguridad social del 24-06-2022.</t>
  </si>
  <si>
    <t>Se realiza el informe de ventas mensualmente (evidencia abriil, mayo, junio) y de cartera  mensualmente (evidencia un solo archivo los tres meses)</t>
  </si>
  <si>
    <t>Se validan como evidencias: "Informe de cartera por edades" de abril, mayo y junio con los informes de ventas de los mismos meses.</t>
  </si>
  <si>
    <t>Con las evidencias cargadas no es posible validar que se verifica que los documentos soporte de los registros presupuestales sean anterioriores al comienzo de la ejecución del gasto. No se cumple con el entregable</t>
  </si>
  <si>
    <t>De acuerdo con las evidencias cargadas y el avance cualitativo reportado se observa que se cumple con el entregable.</t>
  </si>
  <si>
    <t>Menaualment se realiza seguimiento de las ordenes de pago con sus soprtes y la autorización de gastos con firmas.</t>
  </si>
  <si>
    <t>Se valida como evidencias: seis archivos con los comprobates de CDP, RP, desde las solicitudes hasta la orden de pago para comisiones y desde actas de supervisión hasta las ordenes de pago de meses abril, mayo y junio, con sus respectivas firmas.</t>
  </si>
  <si>
    <t>De acuerdo con las evidencias cargadas se observa que durante el segundo trimestre se realizó seguimiento de las órdenes de pago con sus soprtes y la autorización de gastos con firmas.</t>
  </si>
  <si>
    <t>De acuerdo con las evidencias cargadas se observan documentos soporte de autorización de gastos firmados por el Director Territorial, tales como CDP y solicitudes de CDP. Se cumple con el entregable sin embargo, se califica como no favorable por cuanto reporta meta y ejecutado cero.</t>
  </si>
  <si>
    <t>Se realiza el seguimiento de los procesos judiciales con el fin de realizar el control judiciial de los procesos.  El abogado remite mensualmente el reporte de este seguimineto a sede central para lo pertinente.</t>
  </si>
  <si>
    <t>Se realiza el seguimiento de procesos judiciales de control judicial y se remite mensualmente a sede central el correo con el reporte.</t>
  </si>
  <si>
    <t>Se valida como cumplimiento la evidencia "CONTROL DE ESTADO PROCESOS JUDICIALES"</t>
  </si>
  <si>
    <t>Se validan como evidencias: "CONTROL DE ESTADO PROCESOS JUDICIALES"y correos electrónicos con "RE: Informe Procesos Judiciales DT Cauca" de los meses abril, mayo y junio de 2022, conforme al entregable.</t>
  </si>
  <si>
    <t>De acuerdo con la evidencia cargada se observa seguimiento y control judicial mediante el formato diligenciado "Control de estado de procesos judiciales" . Se cumple con el entregable.</t>
  </si>
  <si>
    <t>De acuerdo con la evidencia cargada se observa seguimiento y control judicial mediante el formato diligenciado "Control de estado de procesos judiciales" y la matriz de seguimiento . Se cumple con el entregable.</t>
  </si>
  <si>
    <t>De acuerdo con la evidencia cargada se observa que la dirección territorial solicitó un concepto técnico. Se cumple con el entregable sin embargo, se califica como no favorable por cuanto reporta meta y ejecutado cero.</t>
  </si>
  <si>
    <t>En el segundo trimestre se continúa ejerciendo la supervisión por parte de la Directora Territorial (E) de 1 contrato de actualización catastral, 82 contratistas de de actualización catastral (Asignados en secop 2 por sede central), 2 contratos de conservación, 1 contrato de obra, 2 contratos de arrendamiento, 4 contratistas de conservación catastral, 2 contratistas restitución de tierras, 1 contratista de avalúos, para un total de 95 supervisiones para una sola persona, siendo un volúmen alto, teniendo en cuenta que además de esta labor la Directora Territorial (E) realiza las labores de Conservación Catastral y Restitución de Tierras y apoya el seguimiento de avalúos.  Por lo tanto es preciso aclarar que se trata de cumplir al máximo con todo lo asignado.</t>
  </si>
  <si>
    <t>Se validan como evidencias: "Pantallazos cargue de soportes", "Pantallazos plan de pagos y estado de pagos" en el SECOP de los meses abril,, mayo y junio 2022.</t>
  </si>
  <si>
    <t>De acuerdo con las evidencias cargadas se observan pantallazos en el SECOP II de manera que se cumple con el entregable</t>
  </si>
  <si>
    <t>En el mes de marzo se llevó a cabo la publicación de un proceso de Mínima Cuantía para la infraestructura de la sede de la dirección territorial mediante el proceso en SECOP II  REF: MC-672-2022-SC para reaparaciones locativas para la sede del IGAC en la ciudad de Popayán incluídos materiales y mano de obra, realizado por sede central.</t>
  </si>
  <si>
    <t>Se realiza la Adjudicación del contrato de mínima cuantía en sede central para ejecutar en la Dirección Territorial, proceso en el que no tiene meta asignada. El contrato no presentó observaciones.</t>
  </si>
  <si>
    <t>Se valida evidencia: "pantallazo SECOP", pero este no contiene observaciones y respuestas del proceso en la plataforma SECOP", por tanto no cumple con el entregable.</t>
  </si>
  <si>
    <t>sin meta asignada en el periodo.</t>
  </si>
  <si>
    <t>De acuerdo con las evidencias cargadas se observan pantallazos de la información cargada en la plataforma SECOP. Se cumple con el entregable sin embargo, se califica como no favorable por cuanto reporta meta y ejecutado cero.</t>
  </si>
  <si>
    <t xml:space="preserve">_x000D_
Sin meta asignada para el período_x000D_
</t>
  </si>
  <si>
    <t>Se realiza el control del inventario correspondiente de los elementos del almacén de la dirección territorial, evidenciándose que del 1 de enero al 31 de marzo de 2022 no se presentaron pérdidas de bienes devolutivos y/ o controlados, se etablecen los controles de asignación de responsables, entrega y recibo de elementos.</t>
  </si>
  <si>
    <t>Se realiza el control de inventario de almacén de la dirección territorial evidenciándose que no se presentaron pérdidas de bienes devolutivos y/o controlados.</t>
  </si>
  <si>
    <t>Se valida como cumplimiento las evidencias: "Control Inventarios toma física", "INFORME EXISTENCIAS DE CONSUMO", "SOLICITUD DE BIENES". Es recomendable colocar una meta.</t>
  </si>
  <si>
    <t>Se validan como evidencias "INVENTARIO INDIVIDUAL EN SERVICIO" con la toma física de bienes realizada en conjunto fruto de la Auditoria a la DT Cauca por la Oficina de Control Interno</t>
  </si>
  <si>
    <t>Se realizan el registro de salidas de bienes en el formato vigente generados en el trimestre.</t>
  </si>
  <si>
    <t>Se validan como evidencias: "COMPROBANTE DE EGRESO DE ELEMENTOS DE CONSUMO" observándose que las salidas se hacen en el formato del sistema establecido por el Instituto.</t>
  </si>
  <si>
    <t>De acuerdo con la evidencia cargada se observa que se realiza seguimiento por parte del Almacén de la DT mediante el archivo de control de inventarios y el informe de existencia de consumo.  Se cumple con el entregable sin embargo, se califica como no favorable por cuanto reporta meta y ejecutado cero.</t>
  </si>
  <si>
    <t>De acuerdo con la evidencia cargada y el avance cualitativo reportados se informa  que no se presentaron pérdidas de bienes devolutivos y/o controlados</t>
  </si>
  <si>
    <t>El entregable es: Registro salida de bienes pero la evidencia que adjuntan no corresponde al citado formato.</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</si>
  <si>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t>
  </si>
  <si>
    <t>En la Territorial Cesar se le hace constate seguimiento al cumlimiento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para el presente periodo se realizaron varias actividades y reportes soliciatdosdos dentros el PLan de Manejo Ambiental y sus respectivas evidencias.</t>
  </si>
  <si>
    <t>Se valida cumplimiento con evidencias: "correo enviado donde informa el cargue de las evidencias en el drive", "Plam de trabajo ambienta" y "registro fotografico".</t>
  </si>
  <si>
    <t>Se validan como evidencias: "PLAN DE TRABAJO AMBIENTAL", "evidencias fotográficas", "registros de asistencia de capacitación de buenas prácticas ambientales".</t>
  </si>
  <si>
    <t>Se evidencia correo enviado donde informa el cargue de las evidencias en el drive dispuesto para tal fin</t>
  </si>
  <si>
    <t>Anexaron evidencias de la realización de actividades para el cumplimiento del plan de trabajo ambiental</t>
  </si>
  <si>
    <t xml:space="preserve">En la Territorial Cesar se  realiza seguimiento mensual al estado de PQRSD registradas en el sistema de gestión documental a cargo de la Territorial, identificando las que presentan retrasos con el fin de que sean atendidas y se dé respuesta por parte de la entidad. En caso de encontrar PQRSD con atrasos se generan las acciones encaminadas a dar respuesta._x000D_
</t>
  </si>
  <si>
    <t>Se validan como evidencias "seguimiento mensual al estado de PQRSD" de abril, mayo y junio 2022.</t>
  </si>
  <si>
    <t>La DT presenta un informe detallado de seguimiento a las PQRSD registradas en el sistema durante el trimestre reportado</t>
  </si>
  <si>
    <t>Anexan pantallazo de la correspondencia en el Sistema de Gestión documental, donde se observa los tramites realizados</t>
  </si>
  <si>
    <t>El Director Territorial Cesar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para el presente periodo se realizaron los controles pertinentes y se evacuaron ma layoria de las solicitudes pedientes con motivo de la migracion de datos de la aplicacion cobol al SNC.</t>
  </si>
  <si>
    <t>Se valida cumplimiento con las evidencias: "CRONOGRAMA DE TRABAJO", "SEGUIMIENTO AL TRAMITE" DE ENERO A MARZO 2022.</t>
  </si>
  <si>
    <t>Se validan como evidencias: "Seguimiento a trámites", "Seguimiento a ejecutores", "No tramitadas" y "Tramitadas" de abril a junio 2022</t>
  </si>
  <si>
    <t>La DT realizó el seguimiento a los tres meses en la ejecuciòn de los tramites atendidos de acuerdo a la programacion según las evidencias anexas en el drive. se recomienda realizar una accion de mejora con el fin de poder dar de baja a esos tramites de años anteriores de acuerdo a lo que tambien informan que estan en depuracion cartogràfica y otros</t>
  </si>
  <si>
    <t>Anexan el reporte del seguimiento mensual de la herramienta APEX</t>
  </si>
  <si>
    <t>En al Territorial de Cesar el Profesional encargado de avaluos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t>
  </si>
  <si>
    <t>Como responsable del área de los avalúos en la territorial cesar efectué el seguimiento al mapa de riesgo a través de la herramienta de seguimiento de las solicitudes de avalúos de la territorial. en cuanto a la programación de los avalúos comerciales en el sentido de que, durante el segundo trimestre del año 2022, se realizaron un total de 6 avalúos solicitados por los tribunales y juzgados de restitución de tierras de la nación; los cuales cumplieron con los lineamientos técnicos exigidos y vigentes en el IGAC; así mismo, también se cumplió con los controles de calidad,  se realizaron en el tiempo previsto y de igual manera, fueron  enviados a la entidad peticionaria en forma oportuna.</t>
  </si>
  <si>
    <t>Se valida evidencia: dos reuniones eguimiento Avaluos febrero y marzo 2022, falta para cumplimiento total de la meta.</t>
  </si>
  <si>
    <t>Se evidencia el seguimiento a los avalúos en acta No. 2 de 2022 del primer semestre, sin embargo la herramienta tiene campos sin información tales como: "LAPSO DE TIEMPO PARA EJECUCION OTORGADO POR EL JUEZ/MAGISTRADO", "TIEMPO FINAL OTORGADO (DESPUES DE SOLICITAR AL JUZGADO EL PLAZO)", "NUMERO RADICADO IGAC (CORDIS) DE ENTREGA DEL AVALÚO", "RADICADO DE ENVÍO PARA COBRO", las últimas fechas que se observan en la herramienta corresponden al primer trimestre 2022, no se evidenció información del segundo trimestre 2022.</t>
  </si>
  <si>
    <t>De acuerdo a la evidencia registrada se observan dos reuniones de seguimiento a los avalúos y no seis (6) como están reportando además, la DT no lleva ningún proceso de actualización o formación catastral</t>
  </si>
  <si>
    <t>En evidencia se encuentra la herramienta de seguimiento de avalúos</t>
  </si>
  <si>
    <t>Se valida cumplimiento con las evidencias: "CRONOGRAMA DE TRABAJO", "SEGUIMIENTO AVALUOS" DE FEBRERO Y MARZO 2022.</t>
  </si>
  <si>
    <t xml:space="preserve">La DT realizó el seguimiento por cada mes a los trámites  teniendo en cuenta el orden de atencion y realizando un analisis </t>
  </si>
  <si>
    <t>Realizan el seguimiento en la herramienta y clasifican los tramites, se recomienda mayor atencion a los saldos de los tramites pendientes porque están altos</t>
  </si>
  <si>
    <t xml:space="preserve">En la Terroirorial Cesar se  verifica que la fecha de los documentos soporte de los registros presupuestales sea anterior al comienzo de la ejecución del gasto. _x000D_
En caso contrario, se abstienen de realizar el registro y se emiten lineamientos a los ordenadores y funcionarios responsables en las distintas dependencias del IGAC, con el fin de realizar oportunamente los registros financieros. _x000D_
Periodicidad: Variable_x000D_
</t>
  </si>
  <si>
    <t>Se valida como evidencia de cumplimiento el archivo pdf  "ABRIL RP" en el cual se observan registros presupuestales con fechas postrior a los CDP y a las solicitudes de DP. Se recomienda no incluir soportes que no correspondan al control del riesgo o actividad a evaluar.</t>
  </si>
  <si>
    <t xml:space="preserve">Para las ventas de contado el responsable de ingresos en la Territorila Cesar compara el listado de movimiento de bancos (orden de consignación y notas crédito) con los informes de ventas de contado generados por la Oficina Comercial._x000D_
Para las ventas de crédito el responsable de cartera de la Territorila Cesar compara el reporte de edades de cartera, con el reporte de recaudo bancario proporcionado por el responsable de ingresos del subproceso de Gestión de Tesorería, con el fin de identificar el tercero y depurar los documentos de recaudo por clasificar. _x000D_
</t>
  </si>
  <si>
    <t>Se validan las siguientes evidencias: "RELACION DE INGRESOS DE CONTADO" del mes de junio 2022 y de los bancos Agrario y Davivienda, "FORMATO VENTAS" de enero a junio 2022.</t>
  </si>
  <si>
    <t>En la evidencia solo colocan un registro presupuestal. favor para proximo avance colocar el el autoseguimiento la descripcion del registro y no incluir las ventas que es del control 2</t>
  </si>
  <si>
    <t>Anexan en evidencia los informes de ventas del trimestre reportado</t>
  </si>
  <si>
    <t xml:space="preserve">El Pagador de la Territorial Cesar siempre aprueba las ordenes de pago en el sistema SIIF Nación.  En caso contrario, se devuelve la documentación solicitando los ajustes correspondientes a los responsables._x000D_
</t>
  </si>
  <si>
    <t xml:space="preserve">Se validan de la muestra seleccionada como evidencias de cumplimiento: recibo de servicio público  "AFINIA GRUPO EPM por $33.470, fecha oportuna 6/05/2022" constatándose oportunidad del pago con Orden de pago Presupuestal de gastos- Comprobante SIIF Nación No. 117967522 de fecha 03-05-2022. De igual manera aportan las ordenes de pago No. "165815722" y "163506222" del mes de junio 2022. </t>
  </si>
  <si>
    <t>Registran en las evidencias ordenes de pago</t>
  </si>
  <si>
    <t>Anexan en el último archivo los registros en el SIIF con las firmas autorizando los pagos</t>
  </si>
  <si>
    <t xml:space="preserve">La Abogada de la Territoriasl Cesar realiza seguimiento y control judicial presencial o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</si>
  <si>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 xml:space="preserve">La Abogada de la Territoriasl Cesar realiza seguimiento y control judicial  virtual dos veces por semana con la finalidad de vigilar y controlar las actuaciones judiciales, a través del diligenciamiento del formato vigente de control de estado de procesos judiciales y remite mensualmente el reporte de dicho seguimiento a la sede central. _x000D_
</t>
  </si>
  <si>
    <t>Se valida como cumplimiento las evidencias: "Control de procesos judiciales".</t>
  </si>
  <si>
    <t>Se validan como evidencias de cumplimiento: "Control estado de los procesos", "correos electrónicos de envío del seguimiento y control" del mes de junio de 2022.</t>
  </si>
  <si>
    <t>La abogada de la DT ha realizado el seguimiento a los procesos que se encuentran en su jurisdicción</t>
  </si>
  <si>
    <t>La DT  realizó el seguimiento a los procesos judiciales</t>
  </si>
  <si>
    <t>En la Territorial Cesar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t>
  </si>
  <si>
    <t>Se validan como evidencias: pantallazos del SECOP de "ejeución del contrato", "plan de pagos", "documentos de ejecución del contrato"</t>
  </si>
  <si>
    <t>La DT realiza el seguimiento y control a los contratos</t>
  </si>
  <si>
    <t>En la Territorial Cesar la Abogada,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solicitante.EN LA TERRITORIAL CESAR PARA EL PRESENTE PERIODO NO SE REALIZARON PROCESO DE MINIMA CUANTIA.</t>
  </si>
  <si>
    <t xml:space="preserve">En la Territorial Cesar se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Para el presente periodo informado no se adelantaroon procesos de Contratacion._x000D_
</t>
  </si>
  <si>
    <t>Informan ue no realizaron en el periodo procesos de mínima cuantía.</t>
  </si>
  <si>
    <t>no hubo procesos de minima cuantía</t>
  </si>
  <si>
    <t>no se adelantaron procesos de contratación</t>
  </si>
  <si>
    <t xml:space="preserve">En la Territorial Cesar Responsable del Almacén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_x000D_
</t>
  </si>
  <si>
    <t>Se validan como evidencias: "INVENTARIO DEVOLUTIVO 2022" y "INVENTARIO DE CONSUMO 2022".</t>
  </si>
  <si>
    <t>Se validan como evidencias: en PDF "COMPROBANTE DE EGRESO DE ELEMENTOS DE CONSUMO", "COMPROBANTE DE TRASLADO DE ELEMENTOS DE CONSUMO",  en Excel "Inventarios Devolutivo", "Inventario elementos de consumo", estos últimos no se observa la toma física, se recomienda realizar la toma física o evidenciar en los siguientes trimestres.</t>
  </si>
  <si>
    <t xml:space="preserve">En la Territorial Cesar por parte del Facilitador del SGA ,  trimestralmente verifica el cumplimiento de las actividades contempladas en el plan de trabajo ambiental y carga  las evidencias en el DRIVE correspondiente, el cual esta compartido para su revisión con el responsable del SGA en la Sede Central._x000D_
</t>
  </si>
  <si>
    <t>Se validan como evidencias: "Plan trabajo ambiental", evidencias fotográficas: "SIMULACRO MANEJO RESPEL"REGISTRO FOTOGRAFICO CAPACITACION DE BUENAS PRÁCTICAS AMBIENTALES", esto corresponde con el control y la evidencia del control.</t>
  </si>
  <si>
    <t>La DT presenta el inventario de los bienes y devolutivos</t>
  </si>
  <si>
    <t xml:space="preserve">Registran el movimiento de almacén de la DT </t>
  </si>
  <si>
    <t xml:space="preserve">El seguimiento cualitativo es respecto a la salida de bienes de almacén </t>
  </si>
  <si>
    <t>La D.T. Córdoba realizó y envió a sede central el reporte de las actividades correspondientes al seguimiento del Plan de Trabajo ambiental realizadas durante el primer trimestre de 2022 (Enero, febrero, marzo), información que está registrada en el espacio asignado a la D.T. en la nuve. Se evidencia cumplimiento de la actividad con el con el informe (Cord_Informe_seguimiento_TRIM_1_2022.pdf) y el correo electrónico enviado el 6 de abril de 2022 a Gestion Ambiental (Correo_reporte Seguimieto P_Ambiental 1 TRIM.pdf)</t>
  </si>
  <si>
    <t>La D.T. Córdoba realizó y envió a sede central el reporte de las actividades correspondientes al seguimiento del Plan de Trabajo ambiental realizadas durante el Segundo Trimestre de 2022, información que está registrada en el Drive asignado a la D.T. por la OAP.  Se evidencia cumplimiento de la actividad con el informe (Cord_Informe_seguimiento_TRIM_2_2022.pdf) y el correo electrónico enviado el 12 de Junio de 2022 a Gestion Ambiental (Correo_Envio Informacion Trim 2-2022.pdf)</t>
  </si>
  <si>
    <t>Se evidencia   correo electronico del  6-04-2022 donde se informa la realizacion del cargue de la información correspondiente al primer trimestre de 2022 relacionada con el seguimiento al plan ambienta y con el Informe consolidad  donde se rlacionan las actividades ejecutadas de Abril 7 de2022 elaborado por el  Facilitador del SGI.</t>
  </si>
  <si>
    <t>Se observa como evidencias para el cumplimiento del control Informe –seguimiento 2° trimestre Dirección Territorial Córdoba Seguimientos al Plan Ambiental y correo de envío, así mismo se cargó el en Drive los soportes en mención.</t>
  </si>
  <si>
    <t>Con  correo electronico del  del 6 de abril donde se informa la realizacion del cargue de la información correspondiente al primer trimestre de 2022 relacionada con el seguimiento al plan ambienta y con el Informe consolidad  donde se rlacionan las actividades ejecutadas de Abril 7 de2022 elaborado por Ramón Meza Rudas Facilitador del SGI, se puede comprobar que el control fue implementado.</t>
  </si>
  <si>
    <t>Se evidencias el cumplimiento del control, como se observa en archivo con Informe –seguimiento 2° trimestre Dirección Territorial Córdoba Seguimientos al Plan Ambiental y  correo de envío. Donde se evidencia el cargue de los archivos en el Drive destinado para ello</t>
  </si>
  <si>
    <t>En el Primer Semestre de 2022 la D.T Córdoba presenta un avance de 513 PQRs Trámitadas, correspondientes al acumulado del primer y segundo trimestre de 2022. (Total Recibidas 514, Trámitadas Primer trimestre 254, Trámitadas segundo Trimestre 259 - pendiente 1 por tramitar prero dentro de los términos legales). Se evidencia cumplimiento con Pantallazo de Sigac e informes estadísticos anexados.</t>
  </si>
  <si>
    <t>Se observa como evidencias para el cumplimiento del control, informe consolidado estadístico de peticiones de enero a junio, así mismo pantallazo de SIGAC con sus respectivos avances de PQRS peticiones tramitadas.</t>
  </si>
  <si>
    <t>Con consolidado de peticiones en la territoriales Córdoba - solicitudes marco ley 1561 y 1564 de enero a marzo Y consolidado de peticiones donde se evidencia las recibidas, tramitadas dentro y fuera de termino y pendientes. El Correo electrónico del 04 de marzo, donde se relaciona PQRSD pendientes por atender, con corte a 28 de febrero de 2022 Igualmente con Correo electrónico del 19 de abril donde se relacionan PQRSD Pendientes 2022 de jefe Oficina de Relación con el Ciudadano - María Alejandra Ferreira Hernández en el que se remite la relación de PQRSD pendientes por atender, con corte a 31 de marzo de 2022 y los archivos de los REPORTE REGISTRO PÚBLICO DE PQR de enero a marzo y Reporte Peticiones 1 Trimestre. Se comprueba la implementación del control.</t>
  </si>
  <si>
    <t>Con Pantallazo de SIGAC e informe Consolidado Peticiones de enero a junio. Se comprueba el cumplimiento de la actividad</t>
  </si>
  <si>
    <t>En el primera trimestre de 2022 (Enero, febrero y marzo) el funcionario a cargo del proceso de Gestón Catastral en D.T. Córdoba realizó el seguimiento a la ejecuciión de los trámites y la evaluación respectiva. Se evidencia con Cromograma, informe de seguimiento en excel y acciones.</t>
  </si>
  <si>
    <t>En el Segundo trimestre de 2022 el funcionario a cargo del proceso de Gestón Catastral en D.T. Córdoba realizó el seguimiento a la ejecuciión de los trámites y la evaluación respectiva. Se evidencia seguimiento en los Informes Aportados: Cronograma Conservacion 2022 TRIM 1-2.xlsx, Ejecucion 2 trimestre.pdf, Informe de acciones Conservación trimestre 2-2022 Apex - Acciones.pdf, Informe de acciones Actualización 2 trimestre 2022.pdf</t>
  </si>
  <si>
    <t>Se evidencia la implementación de control con las siguientes actividades: Control de ejecución primer trimestre radicaciones tramitadas, Informe 31 de marzo de actividades de Conservación Catastral, archivos Excel de seguimiento y trazabilidad de radicados los meses de enero, febrero y marzo – 2022</t>
  </si>
  <si>
    <t>Se observa como evidencias para el cumplimiento del control, archivo Cronograma Conservación 2022 Trimestre 1 y 2, ejecución segundo semestre, Informe de acciones actualizada, Informe de acciones Conservación 2 APex – dando cumplimiento al seguimiento de ejecución de los trámites y la evaluación respectiva.</t>
  </si>
  <si>
    <t>Con registros de Metas conservación 2022 del primer trimestre, Control de ejecución 1 trimestre Radicaciones tramitadas, Informe 31 de marzo de actividades de Conservación Catastral, archivos Excel de seguimiento y trazabilidad de radicados los meses de enero, febrero y marzo – 2022. Se comprueba la implementación del control.</t>
  </si>
  <si>
    <t xml:space="preserve">Teniendo en cuenta las evidencias suministradas archivo Cronograma Conservación 2022 Trimestre 1 y 2, ejecución segundo semestre, Informe de acciones actualizada, Informe de acciones Conservación 2 APex – acciones se comprueba la aplicación del control. </t>
  </si>
  <si>
    <t>En el primer trimestre de 2022 (Enero, febrero, marzo), la Territorial recibió 7 solicitudes de las cuales  se elaboraron y entregaron 3, se suspendió el trámite de 3 por problema de orden público y resistencia de los propietarios y 1 aplazado por el juzgado. Se evidencia con: AVALUOS COMERCIALES_CONTROL.xlsx, REGISTRO ASISTENCIA REUNION AVALUOS.pdf.</t>
  </si>
  <si>
    <t>En el Segundo trimestre de 2022, la Territorial recibió 15 solicitudes de las cuales  se elaboraron y entregaron 11, los cuatro (4) restantantes se encuentran en estado asignado al perito avaluador. Se evidencia el cumplimiento en el soporte anexado: BD Estructura Seguimiento y Control GIT Avalúos_2022.xlsx.</t>
  </si>
  <si>
    <t>Se evidencia la realización de seguimiento de ejecución del control con el reporte de avalúos comerciales control y con los registros de asistencia de las reuniones con el tema: seguimiento a solicitudes de avalúos comerciales del 27 de enero 2022, y del 23 de febrero 2022, del 15 de marzo 2022.</t>
  </si>
  <si>
    <t>Se observa como evidencias para el cumplimiento del control, BD Estructura Seguimiento y Control GIT Avalúos_2022.xlsx. para la entrega de avalúos comerciales. Actividad que corresponde con la aplicación del seguimiento del control.</t>
  </si>
  <si>
    <t xml:space="preserve">Con el reporte de AVALUOS COMERCIALES_CONTROL y con los registros de asistencia de las reuniones con el tema: SEGUIMIENTO A SOLICITUDES DE AVALUOS COMERCIALES del 27 de enero 2022, del 23 de febrero 2022, del 15 de marzo 2022. Se evidencia la realización de  seguimiento de ejecución </t>
  </si>
  <si>
    <t>Teniendo en cuenta las evidencias suministradas archivo BD Estructura Seguimiento y control GIT avalúos 2022 s se comprueba la aplicación del control de seguimiento</t>
  </si>
  <si>
    <t>En el primer trimestre de 2022 (Enero, febrero, Marzo) se realizó el seguimiento sobre el reporte de radicado, en las columnas de Solicitado, observaciones y asignado, igualmente se evidencia con cronograma de trabajo e informe de ejecución primer trimestre y de acciones.</t>
  </si>
  <si>
    <t>En el Segundo trimestre de 2022 Gestón Catastral en Territorial Córdoba realizó el seguimiento a la ejecuciión de los trámites y la evaluación respectiva. Se evidencia seguimiento en los Informes Aportados: Cronograma Conservacion 2022 TRIM 1-2.xlsx, Ejecucion 2 trimestre.pdf, Informe de acciones Conservación trimestre 2-2022 Apex - Acciones.pdf, Informe de acciones Actualización 2 trimestre 2022.pdf</t>
  </si>
  <si>
    <t>Se evidencia la implementación de control con las siguientes actividades archivos Excel de las solicitudes radicadas en los meses de enero, febrero y marzo con su correspondiente trazabilidad, la ejecución del 1 trimestre y el forme de actividades de Conservación Catastral Territorial Córdoba 2022 y con el cronograma de metas de conservación.</t>
  </si>
  <si>
    <t>Se observa como evidencias para el cumplimiento del control, Cronograma Conservacion 2022 TRIM 1-2.xlsx, Ejecución 2 trimestre.pdf, Informe de acciones Conservación trimestre 2-2022 Apex - Acciones.pdf, Informe de acciones Actualización 2 trimestre 2022.</t>
  </si>
  <si>
    <t>Teniendo en cuenta los archivos Excel de las solicitudes radicadas en los meses de enero, febrero y marzo con su correspondiente trazabilidad, con el cronograma de metas de conservación del primer trimestre, la ejecución del 1 trimestre y el forme de actividades de Conservación Catastral Territorial Córdoba 2022 Primer trimestre se observa el cumplimiento del control.</t>
  </si>
  <si>
    <t>Se observa la realización del seguimiento a la ejecución de los trámites y la evaluación respectiva. a en : Cronograma Conservacion 2022 TRIM 1-2.xlsx, Ejecución 2 trimestre.pdf, Informe de acciones Conservación trimestre 2-2022 Apex - Acciones.pdf, Informe de acciones Actualización 2 trimestre 2022</t>
  </si>
  <si>
    <t>En el primer Semestre de 2022 en la Territorial Córdoba se verifica que la fecha los documentos soportes de los registros presupuestales sea anterior al comienzo de la ejecución del gasto. Se evidencia el cumplimiento en los soportes aportados: PAGO JOSE ROSSI MARTINEZ.pdf, PAGO CARIBEMAR DE LA COSTA ESP.pdf, SOPORTE RIESGOS COMISION.pdf, SOPORTE RIESGOS.pdf</t>
  </si>
  <si>
    <t>Se observa como evidencias para el cumplimiento del control, el cumplimiento en los soportes aportados: pago José rossi martinez.pdf, pago caribemar de la costa esp.pdf, soporte riesgos comision.pdf y soporte riesgos.pdf, Así mismo Territorial Córdoba verifico que los documentos soportes de los registros presupuestales sea anterior al comienzo de la ejecución del gasto.</t>
  </si>
  <si>
    <t>En el primer Semestre de 2022 en la Territorial Córdoba realiza la comparación del listado de movimiento de bancos con los informes de ventas de contado generados por la Oficina Comercial._x000D_
El informe de cartera  presenta un saldo en cero (0) ya que en la D.T. no tiene cuentas por cobrar. Se evidencia el cumplimiento en los soportes aportados: CORD VENTAS ENERO-JUNIO 2022.pdf, Informes de carteras por edades del semestre.</t>
  </si>
  <si>
    <t xml:space="preserve">Se observa como evidencias para el cumplimiento del control, Informes de carteras por edades del semestre tales como: cartera por edades 2022- 01, cartera por edades 2022- 02, cartera por edades 2022- 03. informes de cartera por edades para abril, mayo y junio, Informe de ventas detallado anulado e Informe de ventas detallado de enero a junio. Se observa la implementación de control con las anteriores actividades descritas. </t>
  </si>
  <si>
    <t>Ser evidencia cumplimiento del control con archivos entre otros: Se evidencia el cumplimiento en los soportes aportados: pago Jose Rossi Martinez.pdf, pago Caribemar de la Costa esp.pdf, soporte riesgos comision.pdf, SOPORTE RIESGOS.pdf</t>
  </si>
  <si>
    <t>Con registros: cartera por edades 2022- 01, cartera por edades 2022- 02, cartera por edades 2022- 03. informes de cartera por edades para abril, mayo y junio, Informe de ventas detallado anulado, Informe de ventas detallado de enero a junio, se puede evidenciar la implementación del control</t>
  </si>
  <si>
    <t>En el primer Semestre de 2022 la Territorial Córdoba realizó la autorización de las ordenes de pago en el sistema SIIF Nación con base en los soportes requeridos para cada pago. Se evidencia cumplimiento con los archivos aportados:PAGO CARIBEMAR DE LA COSTA ESP.pdf, PAGO JOSE ROSSI MARTINEZ.pdf, SOPORTE RIESGOS COMISION.pdf, SOPORTE RIESGOS.pdf</t>
  </si>
  <si>
    <t xml:space="preserve">Se observa como evidencias para el cumplimiento del control, Reporte Certificado de Disponibilidad Presupuestal Comprobante, Compromiso Presupuestal de Gasto – Comprobante, Obligación Presupuestal– Comprobante. Orden de pago Presupuestal de gastos Comprobante Acta de supervisión o interventoría, Informe de contratista, aportes en línea, Orden de pago Presupuestal de gastos Comprobante órdenes de pago presupuestal de gastos – con fecha de registro 2022/04/05, acta de supervisión 01/04 /22 con planilla integrada de autoliquidación – aportes, orden de pago presupuestal de gastos comprobante de 22/02/2022, Se observa la implementación de control con las anteriores actividades descritas. </t>
  </si>
  <si>
    <t xml:space="preserve">Se observa cumplimiento del control con evidencias como: Reporte Certificado de Disponibilidad Presupuestal Comprobante, Compromiso Presupuestal de Gasto – Comprobante, Obligación Presupuestal– Comprobante. Orden de pago Presupuestal de gastos Comprobante  Acta de supervisión o interventoría, Informe de contratista, aportes en línea, Orden de pago Presupuestal  de gastos Comprobante_x000D_
_x000D_
órdenes de pago presupuestal de gastos – con fecha de registro 2022/04/05, acta de supervisión 01/04 /22 con planilla integrada de autoliquidación – aportes, orden de pago presupuestal de gastos comprobante de 22/02/2022, entre otras evidencias. Se comprueba la implementación del control_x000D_
</t>
  </si>
  <si>
    <t>Con registros entre otros: Solicitud de Certificado de Disponibilidad Presupuestal – Comprobante Usuario Solicitante del 2022-03-29, Certificado de Disponibilidad Presupuestal – Comprobante con Fecha Registro2022-03-28, Compromiso Presupuestal de Gasto Fecha Registro: 2022-03-29, Obligación Presupuestal – Comprobante. Fecha Registro 2022-03-29, Orden de pago Presupuestal de gastos Comprobante 2022-03-29, Documento de Autorización, Reconocimiento y Ordenación de Pago Comisión al Interior del País 2022-03-2. Se comprueba el seguimiento al control.</t>
  </si>
  <si>
    <t>En el primer trimestre de 2022 (Enero, Febrero y marzo) la oficina Jurídica de la dirección Territorial ha venido verificando el estado de los procesos judiciales a través de la plataforma TYBA y de forma presencial con el fin de constatar las actuaciones de cada proceso. Se evidencia con: Registro en el formato Control de estado de procesos judiciales. En la actualidad se tiene 14 procesos activos, a los que se les adelanto revisión virtual y presencial 302 veces en el trimestre.</t>
  </si>
  <si>
    <t xml:space="preserve">En el Segundo trimestre de 2022 la oficina Jurídica de la D.T. Córdoba ha venido verificando el estado de los procesos judiciales a través de la plataforma TYBA y de manera presencial con el fin de constatar las actuaciones de cada proceso. En la actualidad se tienen 15 procesos activos, 6 de estos procesos se les confirió poder para actuar dentro de ello a otro abagodo asignado por la sede central a partir del 15 de abril de 2022. Se evidencia el cumplimiento con los soportes aportados: Correos electrónico de envío abril y junio, Control_procesos_judiciales_II Semestre. </t>
  </si>
  <si>
    <t>Se evidencia la implementación de control con formato control de estado procesos judiciales se evidencia el estado de los procesos judiciales igual que en el archivo Excel control procesos judiciales semanal, así mismo con el resumen mensual semana a semana las visitas a juzgados.</t>
  </si>
  <si>
    <t>Se observa como evidencias para el cumplimiento del control, la D.T. Córdoba ha venido verificando el estado de los procesos judiciales a través de la plataforma TYBA y de manera presencial con el fin de constatar las actuaciones de cada proceso- Procesos Judiciales en FI 1000-01/1 8.V4, meses abril, mayo y Junio y correo enviado el 04/05/2022 Informe procesos judiciales con corte 30 de abril de  territorial, correo del 02/07/ en el que se envía  Informe de Procesos Judiciales con corte 30 de junio de 2022 en los que se reporta el seguimiento, así mismo mediante correos electrónicos de envio abril y junio Control_procesos_judiciales_II Semestre. Se comprueba la implementación del control</t>
  </si>
  <si>
    <t>Para la implementación de este control se evidencia el memorando No. 1200OAJ-2022-000014-IE-001 19-01-2022 se consulta procedimiento aplicación resolución 193 de 2014.</t>
  </si>
  <si>
    <t>Con el registrro en el formato CONTROL DE ESTADO PROCESOS JUDICIALES se evidencia el estado de los procesos judiciales igual que en el archivo excel CONTROL PROCESOS JUDICIALES SEMANAL se evidencia el resumen menual semana a semana las visitas a juzgados. cumpliendo con el control</t>
  </si>
  <si>
    <t>Con registros de control de estado – Procesos Judiciales en FI 1000-01/1 8.V4, meses abril, mayo y Junio y correo enviado el 04/05/2022 Informe procesos judiciales con corte 30 de abril de  territorial, correo del 02/07/ en el que se envía  Informe de Procesos Judiciales con corte 30 de junio de 2022 en los que se reporta el seguimiento, se puede evidenciar el cumplimiento del control</t>
  </si>
  <si>
    <t>Con el memorando No. 1200OAJ-2022-000014-IE-001  19-01-2022 se consulta procedimiento aplicación resolución 193 de 2014 verificando implementacion del control.</t>
  </si>
  <si>
    <t>En el Primer Semestre de 2022 en la D.T. Córdoba los supervisores ha realizado y garantizado una adecuada ejecución de los contratos celebrados en la presente vigencia. Se evidencia el cumplimiento en el registro realizado en la plataforma SECOP II en el que los supervisores crearon los planes de pagos y las actas respectivas, los contratistas cargaron los soportes para los pagos y la pagaduría realizo los trámites de pagos en dicha plataforma. Se anexa: CORD-Pantallazo secop_riesgo GCO-1.PDF, Soporte pago contratistas y acta supervision.</t>
  </si>
  <si>
    <t>Se observa como evidencias para el cumplimiento del control, Acta informe de Pagos, Pantallazo SECOPII- riesgo GCO-1 Soporte de pago a contratistas y actas de supervisión, dichos documentos garantizan la adecuada ejecución de los contratos celebrados de la vigencia. Se comprueba la implementación del control</t>
  </si>
  <si>
    <t>Con Acta informe de Pagos, Pantallazo SCOP- riesgo GCO-1 Soporte de pago a contratistas y actas de supervisión. Se evidencia cumplimiento del control.</t>
  </si>
  <si>
    <t xml:space="preserve">Para el primer trimestre de la vigencia 2022 (Enero, Febrero, marzo) en la D.T. Córdoba se efectuaron 9 contratos en los cuales no se registró ninguna observación, como se evidencia en los pantallazos en archivo: OBSERVACIONES PROCESO CONTRATACION SECOP.pdf_x000D_
</t>
  </si>
  <si>
    <t xml:space="preserve">Para el Segundo trimestre de la vigencia 2022 en la D.T. Córdoba se han venido ejecutando 9 contratos en los cuales no se registró ninguna observación (sin mensajes), como se evidencia en los pantallazos aportados en el archivo: CORD_Observaciones procesos Secop II _ II Trimestre._x000D_
</t>
  </si>
  <si>
    <t>Se evidencia la implementación de control con los pantazallos  de procesos de Contratación directa para  prestacion de servicios  SECOP II sin observacion alguna.</t>
  </si>
  <si>
    <t>Se observa como evidencias para el cumplimiento del control, pantallazo SECOP II donde la Dirección Territorial Córdoba ha publicado los procesos contractuales en el portal. Se comprueba la implementación del control.</t>
  </si>
  <si>
    <t>Con los pantallazos de Procesos de Contratación directa para  PRESTACION DE SERVICIOS PERSONALES SECOP II se observa que no se registró ninguna observación.</t>
  </si>
  <si>
    <t>De acuerdo con la evidencia -  pantallazo secop II se observa que la Dirección Territorial Córdoba ha publicado los procesos contractuales en el portal.. Cumpliendo la implementación del control</t>
  </si>
  <si>
    <t>Durante el primer trimestre de 2022 (Enero, febrero, marzo)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 CERTIFICACION SALDOS DE ALMACEN T-CORDOBA.pdf, correos mensuales.</t>
  </si>
  <si>
    <t>Durante el Segundo trimestre de 2022 en la D.T. Córdoba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evidencia cumplimiento con los archivo anexados: CERTIFICACION SALDOS DE ALMACEN T-CORDOBA.pdf, correos mensuales. comprobantes de egreso de consumo y debolutivos, informe de existencias actuales de consumo, inventarios en bodega.</t>
  </si>
  <si>
    <t>Para la implementación de este control se evidencia que para este trimestre se allego certificación saldos de almacén T-Córdoba y correos electrónicos mensuales, esta actividad permite identificar que los saldos de elementos de almacén estén debidamente cuadrados y contabilizados y tengan plena concordancia con el Backus de inventarios enviados mensualmente de sede central.</t>
  </si>
  <si>
    <t>Se observa como evidencias para el cumplimiento del control, soporte de correos electrónicos, registros de traslados Bodega funcionario, Traslado entre funcionarios, Comprobante de Traslado de elementos de consumo, traslado computadores de la sede central, traslado devolutivo e informe de existencias actuales de consumo, inventarios en bodega. Se comprueba la implementación del control.</t>
  </si>
  <si>
    <t>En el primer semestre de 2022 en la D.T. Córdoba no se registraron salida de Bienes de la Entidad de ningun tipo.</t>
  </si>
  <si>
    <t>No se evidencia meta asignada para el primer semestre.</t>
  </si>
  <si>
    <t>Con varios COMPROBANTE DE EGRESO DE ELEMENTOS DE CONSUMO de los meses de enero, febrero y marzo e INFORME DE EXISTENCIAS DE CONSUMO con fecha de corte 18/04/2022, se evidencia el cumplimiento del control</t>
  </si>
  <si>
    <t>Los soportes suministrados entre correos electrónicos, registros de traslados Bodega funcionario, Traslado entre funcionarios, Comprobante de Traslado de elementos de consumo, traslado computadores de la sede central, traslado devolutivo.  Se puede determinar el cumplimiento de control</t>
  </si>
  <si>
    <t>Al noe registrarse salida de Bienes de la Entidad de ningun tipo, no se cuenta con meta.</t>
  </si>
  <si>
    <t>Para dar cumplimiento a este control en la DT se elaboro un reporte de los programas del SGA, relacionando las acciones. Se hace enfasis en que apartir de este año no se pagan los recibos de servicios públicos ya que desde el mes de enero la Sede Central lo incorporo a su manejo. EVIDENCIA DEP-5 Informe de reporte SGA  y correo electronico.</t>
  </si>
  <si>
    <t>Para dar cumplimiento a este control en la DT se elaboro un reporte de los programas del SGA para el segundo trimestre, relacionando las acciones. Se hace enfasis en que apartir de este año no se pagan los recibos de servicios públicos ya que desde el mes de enero la Sede Central lo incorporo a su manejo. EVIDENCIA DEP-5 Informe de reporte SGA  y correo electronico, pantallazo de cargue de evidencias.</t>
  </si>
  <si>
    <t>Conforme a las evidencias observadas el control se implementa con el archivo Excel Informe DEP-5 C3 REPORTE SGA reporte de los programas del SGA, relacionando las acciones.</t>
  </si>
  <si>
    <t>Se observa como evidencias para el cumplimiento del control, Informe de reporte SGA, correo electrónico (seguimiento SGA – TONNERS), registros de capacitación (AGUA- Servicios Públicos ) 01-06-2022), e informe sistema de Gestión – manejo ambiental , Se comprueba la implementación del control.</t>
  </si>
  <si>
    <t>Con correo electronico del 12 abril 2022 remitiendo rarchivo excel Informe DEP-5 C3 REPORTE SGA</t>
  </si>
  <si>
    <t>Se evidencias el cumplimiento del control, como Informe de reporte SGA,  correo electrónico, registros de capacitación, e informe sistema de Gestion – manejo  ambiental pantallazo de cargue de evidencias</t>
  </si>
  <si>
    <t>Se realiza el respectivo seguimiento a las PQRSD, como una de las cciones correctivas se genera una programcion de turnos en Servicio al Ciudadano para facilitar el proceso de atención. asi como los respectivos seguimientos a los mismas para atender los requerimientos. Evidencia: Informe de seguimiento y asignacion a PQRSD abril, mayo, junio, asignacion de turnos, Herramienta y seguimientos.</t>
  </si>
  <si>
    <t>Se evidencias el cumplimiento del control, Informe de seguimiento y asignación a PQRSD abril, mayo, junio, asignación de turnos, Reportes de Herramienta, seguimientos y correos electrónicos, reporte PQRS Se comprueba la implementación del control.</t>
  </si>
  <si>
    <t>Registro de asistencia de reunión donde se tratan los tramites radicados pendientes, del 24 de febrero, correos electrónicos del trimestre con el envío de reportes PQRS mes a mes, igual que las  matrices consolidado PQRSD, se verifica la implementación del control.</t>
  </si>
  <si>
    <t>Con evidencias entre otros, Pantallazo ,Informe de seguimiento y asignación a PQRSD abril, mayo, junio, asignación de turnos, Reportes de Herramienta y seguimientos, correos electrónicos, reporte PQRS. Se comprueba la o implementación del control</t>
  </si>
  <si>
    <t>Para dar cumplimiento a este control la DT elabora una matriz de control, seguimiento a los tramites, donde se lleva un control de asignacion por funcionario, fecha de asignación, estado del tramite yobservaciones entre otros elementos. para esate trimestare se programaron dos (2) asignaciones en febrero y una (19 para el mes de marzo). Se desarrollaron reuniones de seguimiento con los grupos de trabajo respetivo. Evidencia: matriz de asignacion de reconocedores y actas de seguimiento.</t>
  </si>
  <si>
    <t>Para dar cumplimiento a este control la DT elabora una matriz de control, seguimiento a los tramites, donde se lleva un control de asignacion por funcionario, fecha de asignación, estado del tramite y observaciones entre otros elementos. para este trimestre se programaron  asignaciones cada mes como lo señala el reporte mediante correo electronico por parte de Carol pineda con las asignaciones a los funcionarios. Se desarrollaron reuniones de seguimiento con los grupos de trabajo e informes respetivos. Evidencia: Correo electronico de informe de asignaciones, actas de seguimiento, herramienta APEX.</t>
  </si>
  <si>
    <t>Conforme a las evidencias observadas el control se implementa con la matriz de control, seguimiento a los tramites, donde se lleva un control de asignación por funcionario, fecha de asignación, estado del trámite y observaciones entre otros elementos; Así mismo se evidencia reuniones de seguimiento con los grupos de trabajo respetivo.</t>
  </si>
  <si>
    <t>La D.T Cundinamarca como evidencias al cumplimiento del control, aporto archivo Reporte SNC – No tramitado, Reporte SNC- APEX junio 2022, registros de asistencia, correos electrónicos, Informes de avance, Se observa reuniones de seguimiento con los grupos de trabajo e informes. Se comprueba la implementación del control.</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</si>
  <si>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 se ve implementado el control.</t>
  </si>
  <si>
    <t>Teniendo en cuenta las evidencias suministradas archivo Reporte SNC – No tramitado, Reporte SNC- APEX junio 2022, registros de asistencia, correos electrónicos, Informes de avance, seguimientos. 2, se comprueba la aplicación del control. sin embargo, se sugiere el planteamiento de una acción correctiva que permita la disminución de rezagos</t>
  </si>
  <si>
    <t>Para dar cumplimiento a este control la DT en sus accciones cuenta con la asistencia a cuatro (4) reuniones del proceso de actualización catastral para Tocancipa y Gachancipa. dentro del seguimiento se relaciona el informe de seguimiento a este proceso de actulización. Evidencia: correos electronicos e informe de seguimiento al proyecto.</t>
  </si>
  <si>
    <t>Para este control la DT en sus accciones cuenta con participacion en reuniones del proceso de actualización catastral para Tocancipa y Gachancipa. dentro del seguimiento se relaciona el informe de seguimiento a este proceso de actulización. Evidencia: informe trimestral Gachancipa y Tocancipa , correos electronicos y actas de informe de seguimiento al proyecto por mes. La DT no cuenta con rubro asignado ni profesional en el area comercial, por lo tanto aprtir de este año quien realiza la acciones la subdireccion catastral</t>
  </si>
  <si>
    <t>Conforme a las evidencias observadas se allegan correos de convocatoria a al seguimiento de los proyectos de actualización e informe -Estado de los proyectos de actualización catastral año 2022.</t>
  </si>
  <si>
    <t>La D.T Cundinamarca como evidencias al cumplimiento del control, la actualización catastral para Tocancipa y Gachancipa, se relaciona el informe de seguimiento a este proceso de actualización. Evidencia: informe trimestral, correos electrónicos y actas de informe de seguimiento al proyecto. Se comprueba la implementación del control.</t>
  </si>
  <si>
    <t>Las evidencias correos de convocatoria a al seguimiento de los proyectos de actualizacion e informe -Estado de los proyectos de actualización catastral año 2022, se evidencia la implementacion del control</t>
  </si>
  <si>
    <t xml:space="preserve">Se comprueba la implementación del control teniendo en cuenta las evidencias suministradas en carpetas por mes con archivos de prsentaciones, comités, correos electrónicos, Reporte de avance como el de Tocancipa y Gachancipa_x000D_
_x000D_
_x000D_
</t>
  </si>
  <si>
    <t>Para demostrar el cumplimiento para este control del riesgo la DT programa reuniones de seguimiento a los trámites y estado de las asignaciones a traves de reuniones (3) en la cual se establecen compromisos con los grupos de trabajo para resolver y finalizar los casos. Evidencia: matriz de control y seguimiento de tramites, actas de reuniones.</t>
  </si>
  <si>
    <t>Para demostrar el cumplimiento para este control del riesgo en  la DT se programan reuniones de seguimiento a los trámites y estado de las asignaciones a traves de los seguimientos y reuniones en las cuales se establecen compromisos con los grupos de trabajo para resolver y finalizar los casos. Evidencia: informe de seguimiento de tramites, actas de reuniones, herramienta apex</t>
  </si>
  <si>
    <t>Conforme a las evidencias observadas se allegan seguimientos periódicos de asignaciones como la del   9 de marzo y el de 13 de abril de 2022; así mismo cuadro de asignaciones se fija programación, igual que en la columna de observaciones se puede determinar el estado del trámite.</t>
  </si>
  <si>
    <t xml:space="preserve">La D.T Cundinamarca como evidencias al cumplimiento del control, aporto archivo de Reporte SNC no tramitado, Reporte SNC -1- SEMESTRE Evidencia: informe de seguimiento de trámites, actas de reuniones, herramienta APEX. Se comprueba la implementación del control. </t>
  </si>
  <si>
    <t>Con cuadro de asignaciones se fija programación, igual que en la columna de observaciones se puede determinar el estado del trámite. igualmente en los registro de asistencia de las reuniones en las que se trata el Tema: seguimiento periódico de asignaciones como la del   9 de marzo y el de  13 de abril en que se hace seguimiento del mes de marzo, correos electrónicos</t>
  </si>
  <si>
    <t>Se comprueba la implementación del control teniendo en cuenta las evidencias suministradas archivo   Reporte SNC no tramitado, Reporte SNC -1- SEMESTRE Evidencia: informe de seguimiento de trámites, actas de reuniones, herramienta APEX</t>
  </si>
  <si>
    <t>Para dar cumplimiento al seguimiento de este riesgo en la DT, se anexan Documentos soporte de los registros presupuestales  correspondientes a abril, mayo y junio. EVIDENCIA Registros presupuestales abril, mayo y junio.</t>
  </si>
  <si>
    <t xml:space="preserve">Para demostrar el cumplimiento para este control del riesgo en la DT Cundinamarca allego soportes de los registros presupuestales correspondientes a abril, mayo y junio, </t>
  </si>
  <si>
    <t>Para dar cumplimiento a este riesgo se reporta por parte del funcionario  las ventas por meses. evidencia reporte de ventas abril, mayo, junio. EVIDENCIA: Reportes detallados de ventas y reportes de ingresos.</t>
  </si>
  <si>
    <t>Para dar cumplimento y control a este riesgo se reporta como evidencia los Ingresos de los meses de abril, mayo y junio, relación de ingresos por mes, ventas detalladas.  Se evidencia cumplimiento del control .</t>
  </si>
  <si>
    <t>COn soporte de los registros presupuestales  correspondientes a abril, mayo y junio se evidencia cumplimiento del control.</t>
  </si>
  <si>
    <t>Ser evidencia cumplimiento del control con archivos entre otros: _x000D_
Ingresos de los meses de abril, mayo y junio, relación de ingresos por mes, ventas detalladas</t>
  </si>
  <si>
    <t>Para evidenciar el respectivo seguimiento de la DT se realiza el respectivo proceso para  aprobar las ordenes de pago en el sistema SIIF Nación. Evidencia: odenes de pago Abril, Mayo y Junio</t>
  </si>
  <si>
    <t xml:space="preserve">Para demostrar el cumplimiento para este control del riesgo en la DT Cundinamarca allego órdenes de pago SIIF de los meses de abril, mayo y junio. Se comprueba la implementación del control. </t>
  </si>
  <si>
    <t>Con órdenes de pago SIIF de los meses de abril, mayo y junio entre otras evidencias. Se comprueba la implementación del control</t>
  </si>
  <si>
    <t>Teniendo en cuenta los memorandos: 20-01-2022,  24-01-20 con el asunto: solicitud expedición certificado de disponibilidad presupuesta, pantallazos del SIIF: Solicitud de Certificado de Disponibilidad Presupuestal con fecha de registro 25/02/2022, 03/02/2022 entre otras. Se determina  la implementación del control.</t>
  </si>
  <si>
    <t>Dando cumplimiento a este control se evidencia el correcto diligenciamiento del formato Control de estado de Procesos Judiciales donde se registran 36 seguimientos y los cuadros con el consolidado que lleva la Abogada de la territorial. Evidencia PDF formato control de estado de proceso judiciales y cuadro de seguimiento.</t>
  </si>
  <si>
    <t>Dando cumplimiento a este control se evidencia el correcto diligenciamiento del formato Control de estado de Procesos Judiciales donde se registran los seguimientos y los cuadros con el consolidado que lleva la Abogada de la territorial. Evidencia PDF formato control de estado de proceso judiciales y cuadro de seguimiento.</t>
  </si>
  <si>
    <t>Conforme a las evidencias observadas se allega el diligenciamiento del formato código F11000-01/18. V4 / Control de Estado Procesos judiciales se evidencia el seguimiento hecho a los casos de la territorial, evidenciando la implementación del control</t>
  </si>
  <si>
    <t xml:space="preserve">Para demostrar el cumplimiento para este control del riesgo en la DT Cundinamarca allego estado procesos – Judiciales en formato FI 1000-01/1 8.V4, y cuadro procesos judiciales Territorial Cundinamarca del mes de abril, mayo y junio. </t>
  </si>
  <si>
    <t>Con el diligenciamiento del formato código F11000-01/18.V4 / Control de Estado Procesos judiciales se evidencia el seguimiento hecho a los casos de la territorial, Evidenciando la implementación del control.</t>
  </si>
  <si>
    <t>Con registros de control de estado procesos – Judiciales en formato FI 1000-01/1 8.V4, y cuadro procesos judiciales Territorial Cundinamarca del mes de abril, mayo y junio se puede evidenciar el cumplimiento del control</t>
  </si>
  <si>
    <t>Con correo electrónico del 3, 11, 31 de enero de 2022, entre otros. se evidencia la solicitud de información técnica, evidenciando la implementación del control.</t>
  </si>
  <si>
    <t>Para garantizar una adecuada ejecución del contrato teniendo en cuenta el procedimiento de Supervisión e Interventoría de Contratos, así como las circulares y/o lineamientos emitidos por el proceso de Gestión Financiera se evidencia el cumplimiento de: 1.Pantallazo del SECOP II del plan de pagos del supervisor.  2. Pantallazo del cargue de los soportes para el pago del contratista y acta de supervisión y 3. Pantallazo del SECOP II que evidencie el estado pagado de la obligación. Evidencias: pantallazos del SECOP II por los 22 contratistas de la DT con plan de pagos, soportes para el pago, actas de supervision y matriz de seguimiento por contratista.</t>
  </si>
  <si>
    <t>Para demostrar el cumplimiento para este control del riesgo en la DT Cundinamarca allego pantallazos del Plan de pago y balances de pagos de contratos, ejecución del contrato, Plan de pago, balance del, pago, Actas de supervisión documentos soporte de contratista</t>
  </si>
  <si>
    <t>•	Con pantallazos del Plan de pago y balances de pagos de contratos, ejecución del contrato, Plan de pago, balance del, pago, Actas de supervisión documentos soporte de contratista contado. Se evidencia cumplimiento del control.</t>
  </si>
  <si>
    <t>Dando cumplimiento a este control la abogada encargada remite correo dando respueta que no se presentaron inquietudes u obsevaciones de ningún proceso en la plataforma SECOP II, se hace la aclaración que la DT para el periodo comprendido de Enero a Marzo solo realizó contratación directa. Evidencia Correo electtronico y pantallazo SECOP II</t>
  </si>
  <si>
    <t>Para la implementación de este control se evidencia que, para este trimestre, no se recibió ninguna observación, en el proceso del cargue de los contratos en la plataforma SECOP. Así mismo se evidencia pantallazo de la plataforma por contratista sin observaciones. la DT solo realiza contratacion directa. Evidencia: pantallazos por contratista y correo electronica del responsable Laura Garcia.</t>
  </si>
  <si>
    <t>Para la implementación de este control se evidencia que, para este trimestre, no se recibió ninguna observación, en el proceso del cargue de los contratos en la plataforma SECOP. Así mismo se evidencia pantallazo de la plataforma.</t>
  </si>
  <si>
    <t>Para demostrar el cumplimiento para este control del riesgo en la DT Cundinamarca allego correos electrónicos enviados a la Oficina de Gestión Contractual, pantallazo SECOP II del proceso de contratación directa celebrado por la Entidad.</t>
  </si>
  <si>
    <t>Teniendo en cuenta el correo del 18/04/2022 en el que Sandra Paola Granada Camacho responsable del proceso informa q en el trimestre, no se recibió ninguna observación, en el proceso del cargue de los contratos en la plataforma SECOP. Igualmente se observa lo mismo en pantallazo de la plataforma.  Se evidencia el cumplimiento del control</t>
  </si>
  <si>
    <t xml:space="preserve">De acuerdo con la evidencia – correos de G Contractual, pantallazo SECOP II se observa que la Dirección Territorial Cundinamarca cumplió el control </t>
  </si>
  <si>
    <t>Para dar cumplimiento a este control el responsable de esta actividad reporta inventario de bodega pendiente de actualizar para este año, asi como inventarios de funcionarios. Evidencia: Inventario anual e inventario funcionarios.</t>
  </si>
  <si>
    <t>Para dar cumplimiento a este riesgo la encargada del almacen remite registro de asistencia a reunion en abril tema de almacen y verificacion inventarios. sin embargo aun no se actualiza el inventario. Evidencia: registro de asistencia</t>
  </si>
  <si>
    <t>Se evidencia la implementación de control con el Inventario anual e inventario funcionarios., Sin embargo, no se evidencia el informe de la conciliación de los registros en el sistema frente a los físicos. En caso de presentar diferencias se llevan a cabo las acciones correctivas y ajustes necesarios para subsanar las diferencias presentadas.</t>
  </si>
  <si>
    <t xml:space="preserve">Para demostrar el cumplimiento para este control del riesgo en la DT Cundinamarca almacén remite registro de asistencia a reunión en abril tema de almacén y verificación inventarios, e Informes soporte para Planigac </t>
  </si>
  <si>
    <t>Para dar cumpliento y control a este riesgo se reporta  Registro salida de elementos  en el formato vigente generados en el periodo. Evidencia: reportes generados en el trimestre.</t>
  </si>
  <si>
    <t xml:space="preserve">Para dar cumplimiento a este control la DT allego comprobantes de egreso de elementos de consumo, solicitud de bienes, de los meses Abril, mayo y junio, conforme a lo anterior se evidencia cumplimiento al control. </t>
  </si>
  <si>
    <t>Teniendo en cuenta las evidencias cargadas en Drivi (inventarios, INFORME DE EXISTENCIAS DE  con fecha Fecha de corte 03/02/2021)   no se evidencia gestion all control en la territorial</t>
  </si>
  <si>
    <t>Los soportes suministrados, listado de asistencia Reuniones de Almacén general, Informes soporte para Planiggac se puede determinar el cumplimiento de control</t>
  </si>
  <si>
    <t xml:space="preserve">Con registros _ comprobantes de egreso de elementos de consumo, solicitud de bienes, de los meses Abril, mayo y junio. se evidencia la implementación del control. </t>
  </si>
  <si>
    <t>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enviado el 1 de Abril de 2022</t>
  </si>
  <si>
    <t>Se llevaron a cabo los controles operacionales con el fin de dar cumplimento a las actividades programadas en la Matriz de Identificación de aspectos y valoración de impactos ambientales, realizando el reporte respectivo, el cual fue reportado el 8 de julio de 2022 al responsable en la Oficina Asesora de Planeación</t>
  </si>
  <si>
    <t>Para dar cumplimiento a este control la DT allego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t>
  </si>
  <si>
    <t>Para dar cumplimiento a este control la DT allego matriz de Identificación de aspectos y valoración de impactos ambientales, realizando el reporte respectivo, Plan de trabajo ambiental ,pantallazos de  archivos de gestión ambiental de II trimestre, reportes de seguimientos.</t>
  </si>
  <si>
    <t>Con correo electrónico del 11/04-2022 en el que se reporta que los controles operacionales ya están cargados en el drive determinado para ello en la Matriz de identificación y cumplimiento legal Ambiental, archivos de reporte de cantidad de resmas usadas, registro y seguimiento consumos de agua, energía. Informe de Reporte de consumo de servicios públicos, Plan de trabajo Ambiental - Direcciones territoriales, Registro de la realización de la   campaña  sobre adecuado manejo  y  disposición  de  residuos  sólidos, entre otros. Se evidencia el cumplimiento del control</t>
  </si>
  <si>
    <t>Con archivos como  Plan de trabajo ambiental ,pantallazos de “DE ARCHIVOS DE GE STION AMBIENTAL DE II TRIMESTRE CARGADOS EN DRIVE” .reportes, de seguimientos entre otro, se evidencia el cumplimiento del cotrol</t>
  </si>
  <si>
    <t>Para el trimestre abril-junio, se atendieron oprtunamente las peticiones solicitados por los ciudadanos (271), quedando pendiente (22) por resolver del año 2021 y (19) del año 2022, debido a que estan a la espera por definir los procesos catastrales pertinentes</t>
  </si>
  <si>
    <t xml:space="preserve">Para dar cumplimiento a este control la DT allego pantallazo de la bandeja de entrada del Sistema de Gestión Documental, reportes en archivo Excel de seguimiento </t>
  </si>
  <si>
    <t xml:space="preserve">Con correo electrónico del 04 de marzo, Seguimiento PQRSDF - Reporte enviado por atención al ciudadano,_x000D_
Informes de PQRDS 1 trimestre del 2022, RPT_RSQR_ de los diferentes procesos como Jurídica, RPT_RSQR_009 Centro de Información y Conservación entre otros. Se evidencia la implementación del control._x000D_
</t>
  </si>
  <si>
    <t>Con las evidencias aportada Pantallazo de la bandeja de entrada del Sistema de Gestión Documental,  reportes en archivo Excel de seguimiento se observa cumplimiento del control</t>
  </si>
  <si>
    <t>En el primer trimestre se realizaron las actividades programadas según el cronograma establecido por el área de conservación, a su vez se desarrollaron las actividades de seguimientos a las metas programadas</t>
  </si>
  <si>
    <t>En el segundo trimestre se realizaron las actividades programadas según el cronograma establecido por el área de conservación, a su vez se desarrollaron las actividades de seguimientos a las metas programadas</t>
  </si>
  <si>
    <t xml:space="preserve">En el primer trimestre se realizaron las actividades programadas según el cronograma establecido por el área de conservación y se realiza el seguimiento de las actividades para el cumplimiento de las metas, También Cronogramas plan de trabajo mes a mes y evidencias de mutaciones tramitadas para el primer trimestre.   </t>
  </si>
  <si>
    <t>Para dar cumplimiento a este control la DT allego cronogramas de plan de trabajo mensual, Reportes  detallados SNC  mensual, Se evidencia cumplimiento del control.</t>
  </si>
  <si>
    <t xml:space="preserve">Con Cronogramas del mes de enero, febrero y marzo en el que se reporta y se realiza el seguimiento de las actividades programadas para el cumplimiento de las metas, También Cronogramas plan de trabajo mes a mes y evidencias de mutaciones tramitadas para el primer trimestre. Se evidencia la realización del  seguimiento.  </t>
  </si>
  <si>
    <t>Con cronogramas de plan de trabajo mensual, Reportes  detallados SNC  mensual, se comprueba el cumplimiento del control</t>
  </si>
  <si>
    <t xml:space="preserve"> La encargada del área de conservación maniefiesta que en el primer trimestre NO se generaron solicitudes de proceso de formación y actualización catastral con ninguno de los municipios pertenecientes al Departamento de la Guajira, por lo tanto, no se aportan evidencias de los controles del proceso y no se evidencia incumplimiento al seguimiento del riesgo ya que no se cuenta con ningun requerimiento</t>
  </si>
  <si>
    <t>El reporte recibido por la encargada de avalúos, consta que en la Territorial para el segundo trimestre del año 2022 no se han presentado solicitudes de avalúos comerciales ante la Territorial de La Guajira, por lo tanto, no se evidencian inoportunidad en los tiempos establecidos para la entrega de los avalúos comerciales</t>
  </si>
  <si>
    <t>Sin meta asignada al trimestre.</t>
  </si>
  <si>
    <t xml:space="preserve"> No presentaron  solicitudes de avalúos comerciales ante la Territorial </t>
  </si>
  <si>
    <t>No se recibioe  ningun requerimiento.</t>
  </si>
  <si>
    <t xml:space="preserve">Al no presentarse solicitudes de avalúos comerciales ante la Territorial </t>
  </si>
  <si>
    <t>En el segundo trimestre se realizaron las actividades programadas según el cronograma establecido por el área de conservación, a su vez se desarrollaron las actividades de seguimientos a las metas programadas, dando cumplimiento al control con un reporte mensual</t>
  </si>
  <si>
    <t xml:space="preserve">En el primer trimestre se reporta y se realiza el seguimiento de las actividades programadas para el cumplimiento de las metas, También Cronogramas plan de trabajo mes a mes y evidencias de mutaciones tramitadas para el primer trimestre.  </t>
  </si>
  <si>
    <t>Para dar cumplimiento a este control la DT allego cronogramas de plan con el reporte del seguimiento mensual de la herramienta APEX reportes detallados de SNC, Se evidencia cumplimiento del control.</t>
  </si>
  <si>
    <t>Con evidencias coo Cronograma de trabajo con el reporte del seguimiento mensual de la herramienta APEX reportes  detallados de SNC, se evidencia la implementación del control.</t>
  </si>
  <si>
    <t>El responsable del área financiera de la Territorial revisa los respectivos documentos soportes de los registros presipuestales verificando que las fechas sean anteriores a la ejecución del gasto</t>
  </si>
  <si>
    <t>Para dar cumplimiento a este control la DT allego documentos soporte de los registros presupuestales, Reporte Compromiso Presupuestal de Gasto Comprobante muestra de abril, mayo y junio. Se evidencia cumplimiento del control.</t>
  </si>
  <si>
    <t>El responsable del área financiera de la Territorial mensualmente genera los respectivos informes de ventas y verifica la información con los movimientos bancarios, en cuanto a cartera a corte 30 de junio de 2022 la Cartera y el estado de las cuentas por cobrar de la Territorial Guajira es de cero</t>
  </si>
  <si>
    <t>Para dar cumplimiento a este control la DT allego Facturación detallada, Relaciones de ingresos de contado -ventas Davivienda, Relaciones de ingresos de contado -ventas Banco Popular, Informes de ventas, informe de cartera por edades y correos electrónicas. Se evidencia cumplimiento del control</t>
  </si>
  <si>
    <t>Se evidencia la implantación del control con documentos soporte de los registros presupuestales entre otros: Reporte Compromiso Presupuestal de Gasto Comprobante muestra de abril, mayo y junio</t>
  </si>
  <si>
    <t>•	Se observan: Facturación detallada, Relaciones de ingresos de contado -ventas Davivienda, Relaciones de ingresos de contado -ventas Banco Popular,   Informes de ventas, informe de cartera por edades y correos electrónicas</t>
  </si>
  <si>
    <t>El pagador Territorial una vez verificada la documentación, aprueba las respectivas ordenes de pago como se evidencia en los archivos soporte que en su totalidad fueron atendidos los 13 solicitados, cumpliendo de esta manera el control</t>
  </si>
  <si>
    <t>Para dar cumplimiento a este control la DT allego registros de Obligaciones, órdenes de pago, planilla de seguridad social, acta de supervisión, Se evidencia cumplimiento del control</t>
  </si>
  <si>
    <t>Se evidencia el cumplimiento de la actividad con registros como: Obligaciones, órdenes de pago, planilla de seguridad social, acta de supervisión entre otras.</t>
  </si>
  <si>
    <t>Con Listado de registros de CDP presupuestales enero, febrero y marzo -listado de CRP enero febrero y marzo, CON Reporte solicitud de certificado de Disponibilidad Presupuestal – Comprobante, reporte Solicitud de certificado de disponibilidad presupuestal – Comprobante, Reporte Compromiso Presupuestal de gasto comprobante, se comprueba la implementacion del control.</t>
  </si>
  <si>
    <t>Durante el trimestre enero – marzo,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</si>
  <si>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Durante el trimestre abril – junio,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</si>
  <si>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La D.T Guajira para la implementación de control allego registro de los movimientos del estado de procesos judiciales. en el formato control de estado de procesos judiciales - seguimiento hecho a los casos del Tribunal Administrativo de la Guajira. Se evidencia cumplimiento del control.</t>
  </si>
  <si>
    <t>Con el diligenciamiento del formato código F11000-01/18.V4 /Control de Estado Procesos judiciales se evidencia el seguimiento hecho a los casos del tribunal administrativo de la Guajira.</t>
  </si>
  <si>
    <t>Con el registro de los movimientos del estado de procesos judiciales. en el formato control de estado de procesos judiciales - seguimiento hecho a los casos del tribunal administrativo de la Guajira. se evidencia la implementacion del control</t>
  </si>
  <si>
    <t xml:space="preserve">Con correo electrónico del, 24 y 25 de febrero de 2022  se evidencia  solicitud de iconcepto técnico, evidenciando la implementación del control._x000D_
</t>
  </si>
  <si>
    <t>Los  supervisores garantizan una adecuada ejecución del contrato, teniendo en cuenta el procedimiento de Supervisión e Interventoría de Contratos, así como las circulares y/o lineamientos emitidos por el proceso de Gestión Financiera, de las 13 ordenes de pago recibidas se elige una muetra de 6 para la evidencia, en caso de requerirse mayor información, la pueden solicitar a esta Territorial</t>
  </si>
  <si>
    <t>La D.T Guajira para la implementación de control allego pantallazo del SECOP - del plan de pagos del supervisor, Se evidencia cumplimiento del control.</t>
  </si>
  <si>
    <t>Teniendo en cuenta los  Pantallazo del SECOP - del plan de pagos del supervisor, se puede validar la implementación del control</t>
  </si>
  <si>
    <t xml:space="preserve">Durante el trimestre enero - marzo, se realizaron únicamente contratos de prestación de servicios, los cuales fueron publicados en la plataforma del SECOP II con la documentación correspondiente, dichos procesos por ser de contratación directa no tuvieron observaciones, como se evidencia el reporte del SECOP II </t>
  </si>
  <si>
    <t>Durante el trimestre abril - junio, en la Territorial Guajira no se adelantaron procesos contractuales, cuando se adelantan los procesos contractuales se revisan detalladamente las condiciones del proceso a adelantar y se hace la publicación en el SECOP II.</t>
  </si>
  <si>
    <t xml:space="preserve">Conforme a las evidencias observadas el control se implementa con pantallazo de la publicación en SECOP II Contratación directa.CD-287-2022-GJR, Consolidado SECOP Contratación directa.CD-633-2022-GJR, Consolidado SECOP Contratación directa.CD- 626-2022-GJR. </t>
  </si>
  <si>
    <t xml:space="preserve">Sin meta asignada para el periodo </t>
  </si>
  <si>
    <t>Con pantallazaso de: consolidado SECOP ll Contratación directa.CD-287-2022-GJR, Consolidado SECOP Contratación directa.CD-633-2022-GJR, Consolidado SECOP Contratación directa.CD- 626-2022-GJR. Se evidencia el cumplimiento dl control</t>
  </si>
  <si>
    <t>Al no  adelantarcen procesos contractuales en el trimestre, no se tiene meta.</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</si>
  <si>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enero,f febrero y marzo de 2022</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</si>
  <si>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abril, mayo y junio de 2022</t>
  </si>
  <si>
    <t>Para dar cumplimiento a este control la DT, realiza periódicamente los inventarios, llevando a cabo los movimientos de traslado y reintegros de elementos devolutivos no controlados con los documentos: comprobantes de consumo, comprobantes devolutivos, Inventarios de consumo y devolutivo, Comprobante de Egresos de elementos de consumo</t>
  </si>
  <si>
    <t>Para dar cumplimiento a este control la DT allego control con Inventarios de consumo e inventario devolutivos de abril, mayo y junio, se evidencia cumplimiento del control.</t>
  </si>
  <si>
    <t>El responsable del almacen cada vez que se requiere un traslado o salida de elementos verifica el diligenciamiento del formato y le da su respectiva aprobación, cabe aclarar que para este periodo solo se realizaron traslados internos como se evidencia en los comprobantes devolutivos y comprobantes de consumo aportados, más no salida de bienes fuera de la institución</t>
  </si>
  <si>
    <t>La D.T Guajira para la implementación de control allego comprobantes devolutivos y Comprobantes de consumo de abril y mayo, se evidencia cumplimiento del control.</t>
  </si>
  <si>
    <t>Con comprobantes de consumo, comprobantes devolutivos, Inventarios de consumo y devolutivo, Comprobante de Egresos de elementos de consumo Se evidencia la implementación del control</t>
  </si>
  <si>
    <t>Se evidencia el cumplimiento del control con Inventarios de consumo e inventario devolutivos de abril, mayo y junio</t>
  </si>
  <si>
    <t>Con comprobantes devolutivos y Comprobantes de consumo de abril y mayo, se comprueba la implementación del control</t>
  </si>
  <si>
    <t>Durante el Primer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</si>
  <si>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Durante el Segundo trimestre del año 2022 en la Territorial se verificó el cumplimiento de las actividades contempladas en la Matriz de identificación y cumplimiento legal Ambiental y la Matriz de Identificación de aspectos y valoración de impactos ambientales, se realizó el informe respectivo.  Se adjunta correo de reporte de cumplimiento de los controles operacionales.</t>
  </si>
  <si>
    <t xml:space="preserve">Se evidencia informe de control ambiental </t>
  </si>
  <si>
    <t>De acuerdo con las evidencias suministradas “Correo_ Entrega_Evidencias_Plan_de_Trabajo_Ambiental_Trimestre_II_Huila” se observa correo electrónico de fecha 19/07/2022 en donde se realiza reporte del seguimiento al plan de trabajo ambiental de los meses de abril, mayo y junio para la Dirección Territorial Huila.</t>
  </si>
  <si>
    <t>Se revisa la evidencia, cumple con el producto esperado correo electronico</t>
  </si>
  <si>
    <t>se revisan las evidencias cargadas, cumple con el producto esperado</t>
  </si>
  <si>
    <t>Durante el segundo trimestre del año 2022 en la DT Huila se realizó seguimiento mensual al estado de PQRSD registradas en el sistema de gestión documental.  Se adjunta pantallazo de la bandeja de entrada del Sistema de Gestión Documental vigente</t>
  </si>
  <si>
    <t xml:space="preserve">De acuerdo con los soportes suministrados “Pantallazo de geración de reporte sigac” Se observa pantallazo de la bandeja de entrada del Sistema de Gestión Documental Vigente. </t>
  </si>
  <si>
    <t>se revisa las evidencias (correos electronicos), cumple con el producrto esperado</t>
  </si>
  <si>
    <t>Durante el Primer trimestre del año 2022 en la Territorial se elaboró el cronograma de los trámites para atender, se dio prioridad a los más antiguos, realizando seguimiento semanal a su ejecución. Se adjunta archivo Excel.</t>
  </si>
  <si>
    <t>Durante el segundo trimestre del año 2022, comprendido entre el 1 de abril al 30 de junio de 2022 en la Territorial Huila se elaboró el cronograma de los trámites atendidos mensualmente, dando prioridad a los más antiguos y realizando en la herramienta APEX. Se adjunta reporte.</t>
  </si>
  <si>
    <t>Se evidencia cuadsro de seguimiento al control establecido por el 1er trimestre 2022</t>
  </si>
  <si>
    <t>De acuerdo con las evidencias suministradas “Reporte_Tramitadas” se observa, reporte del seguimiento mensual de la herramienta APEX, se recomienda incluir el cronograma o plan de trabajo establecido para atender las solicitudes recibidas</t>
  </si>
  <si>
    <t>se revisa el cuadro de seguimiento cargado, cumple con el producto esperado</t>
  </si>
  <si>
    <t>Durante el primer trimestre del año 2022 en la Territorial Huila no se ha firmado convenio alguno para procesos de Formación o Actualización.</t>
  </si>
  <si>
    <t>Durante el segundo trimestre del año 2022 en la Territorial Huila no se presentaron solicitudes de Avalúos comerciales.</t>
  </si>
  <si>
    <t xml:space="preserve">Sin meta de asignación </t>
  </si>
  <si>
    <t>Sin meta asignada para el trimestre</t>
  </si>
  <si>
    <t>sin meta asignada en el periodo</t>
  </si>
  <si>
    <t>sin meta asinada en el periodo</t>
  </si>
  <si>
    <t>Se observa relacion de tramites gestionados 1er trimestre 2022</t>
  </si>
  <si>
    <t>se revisa el cronograma de trabajo cumple con el producto esperado</t>
  </si>
  <si>
    <t>Durante el segundo trimestre del año 2022, comprendido entre el 1 de abril al 30 de junio de 2022 en la Territorial Huila se verifican que la fecha de los documentos soporte de los registros presupuestales sea anterior al comienzo de la ejecución del gasto. Se adjunta evidencia de Registros Presupuestales.</t>
  </si>
  <si>
    <t>De acuerdo con las evidencias suministradas “Registro presup de mayo 6 de 2022. Huila” se observa documento soporte de los registros presupuestales de la territorial</t>
  </si>
  <si>
    <t>Durante el segundo trimestre del año 2022, comprendido entre el 1 de abril al 30 de junio de 2022 en la Territorial Huila el responsable de ingresos del subproceso de Gestión de Tesorería comparó el listado de movimiento de bancos con los informes de ventas de contado generados por la Oficina Comercial. Se adjunta Informe de ventas de contado del 16 de mayo del año 2022.</t>
  </si>
  <si>
    <t>De acuerdo con los soportes allegados “Ventas de contado Mayo” se observa que se realiza reporte de las ventas de contado del día 16 de mayo, se sugiere incluir documentos que den cuenta de todo el trimestre teniendo en cuenta el entregable establecido en planigac: Informes de ventas, informe de cartera por edades y comunicaciones electrónicas (si aplica).</t>
  </si>
  <si>
    <t>Durante el segundo trimestre del año 2022, comprendido entre el 1 de abril al 30 de junio de 2022 en la Territorial Huila el responsable de la pagaduría aprobó las órdenes de pago en el sistema SIIF Nación.  Se adjunta evidencia la Orden de pago de junio 9 de 2022 con sus respectivos soportes</t>
  </si>
  <si>
    <t>De acuerdo con los soportes allegados “Orden de pago con soportes junio 2022 Huila” se observa que se realiza orden de pago de servicios públicos del mes de junio se anexan como soportes las facturas.</t>
  </si>
  <si>
    <t>se revisa los CDP cargados como evidencia, cumple con el producto esperado</t>
  </si>
  <si>
    <t>Durante el primer trimestre del año 2022 en la Territorial Huila se realizó el seguimiento y control a los procesos judiciales, de manera presencial en algunas ocasiones y virtual dos veces por semana con la finalidad de vigilar y controlar las actuaciones judiciales. Se  diligenció el formato   vigente de control de estado de procesos judiciales. Se adjunta los formatos .</t>
  </si>
  <si>
    <t>Durante el segundo trimestre del año 2022, comprendido entre el 1 de abril al 30 de junio de 2022 en la Territorial Huila la Abogada reportó a la sede Central el estado de los procesos a cargo.  Se adjunta Correo electrónico con el envío de los registros de los formatos del estado de los procesos judiciales junto con la matriz consolidada de los mismos.</t>
  </si>
  <si>
    <t>Se observa soportes de control de estado de procesos.</t>
  </si>
  <si>
    <t>De acuerdo con el documento allegado "CUADRO DE PROCESOS JUDICIALES DIRECCION TERRITORIAL HUILA A 05-MAYO-2022" se observa matriz con el control del estado de los procesos judiciales . Se sugiere adjuntar los soportees correspondientes a todo el trimestre no una muestra.</t>
  </si>
  <si>
    <t>se revisan los formatos correspondientes al primer trimestre cargados, cumple con el producto esperado</t>
  </si>
  <si>
    <t>sin meta asignada para el proceso</t>
  </si>
  <si>
    <t>Durante el segundo trimestre del año 2022, comprendido entre el 1 de abril al 30 de junio de 2022 en la Territorial Huila los supervisores realizaron la adecuada ejecución del contrato teniendo en cuenta el procedimiento de Supervisión e Interventoría de Contratos, así como las circulares y/o lineamientos emitidos por el proceso de Gestión Financiera. Se adjunta pantallazo del SECOP II del plan de pagos del supervisor, Pantallazo del cargue de los soportes para el pago del contratista y acta de supervisión y pantallazo del SECOP II que evidencie el estado pagado de la obligación</t>
  </si>
  <si>
    <t>Se validan soportes de pantallazos en secop de Plan de pagos y ejecución del contrato de la señora Manuela Mercedes Tejada, solo fue posible ver una muestra se sugiere incluir documentos que den cuenta de todo el trimestre  y de los contratos suscritos por la Dirección Territorial</t>
  </si>
  <si>
    <t>Durante el primer trimestre del año 2022 en la Territorial Huila, se revisaron  las condiciones del proceso de los contratos se cargaron los soportes  y se publica en el SECOP II los documentos que soportan el proceso para conocimiento de los interesados, y no se presentaron observaciones de algún proceso en la plataforma SECOP II</t>
  </si>
  <si>
    <t>Durante el segundo trimestre del año 2022 por parte de la sede central se hizo un requerimiento en el mes de mayo sobre una observación de contrato de Nicolás Cediel, en el cual se solicitó cargar unos documentos. Por el numeral 7 del SECOP fue subsanada la observación. Se adjunta evidencia.</t>
  </si>
  <si>
    <t>Sin meta asignada al proceso</t>
  </si>
  <si>
    <t>De acuerdo con los documentos presentados "observación" se presenta pantallazo en donde se subsana el requerimiento de la completitud de la información.</t>
  </si>
  <si>
    <t>no se presentaron procesos contractuales durante el periodo</t>
  </si>
  <si>
    <t>Durante el Primer trimestre del año 2022 el Almacenista de la Territorial realizó el inventario anual de los elementos y bienes almacenados en la bodega. (Inventario de Consumo y Devolutivo). Se adjunta evidencia.</t>
  </si>
  <si>
    <t>Durante el segundo trimestre del año 2022 el Almacenista de la Territorial realizó el inventario anual de los elementos y bienes almacenados en la bodega. (Inventario de Consumo y Devolutivo). Se adjunta evidencia</t>
  </si>
  <si>
    <t>Se observa informe de toma de inventarios fisicos y devolutivos.</t>
  </si>
  <si>
    <t>Se presenta informe y relacion de inventario de la Dirección Territorial Huila con corteal 28/05/2022</t>
  </si>
  <si>
    <t>Durante el segundo trimestre del año 2022 en la territorial Huila no se presentó ninguna salida de bienes</t>
  </si>
  <si>
    <t xml:space="preserve">No se presentan documentos de salida de bienes </t>
  </si>
  <si>
    <t>se revisa los reportes de inventario en el sistema, cumple con el producto esperado</t>
  </si>
  <si>
    <t>sin meta asignada</t>
  </si>
  <si>
    <t>La Territorial Magdalena, realizo el registro en el Drive de seguimiento en el tema ambiental y se envio el correo correspondiente a la oficina de planeacion dando cumpliento a los controles operacionales en el tema ambiental.</t>
  </si>
  <si>
    <t xml:space="preserve">La Dirección Territorial Magdalena, realizo el registro en el Drive en lo referente al seguimiento en los controles ambientales. Igualmente, se envio el correo correspondiente a la oficina de planeacion dando cumpliento a los controles operacionales. </t>
  </si>
  <si>
    <t>Se observa enlace de evidencia control ambiental por el primer trimestre 2022.</t>
  </si>
  <si>
    <t>Se evidencia correo del 12 de julio de 2022, seguimiento ambiental de la DTMagdalena para el segundo trimestre del 2022.</t>
  </si>
  <si>
    <t>La Dt cumpliò con el envio de reporte  del cargue en el drive cumpliendo con el aregistro de las evidencias</t>
  </si>
  <si>
    <t>La DT registra correo de envio  referente al seguimiento de controles ambientales</t>
  </si>
  <si>
    <t xml:space="preserve">Se realizó el seguimiento de las PQRS correspondientes a los meses de abril, mayo y junio, tal como se puede evidenciar en los informes y Pantallazos de la bandeja de entrada del Sistema de Gestión Documental vigente, subidos a la carpeta del One Drive para el asunto. </t>
  </si>
  <si>
    <t>Se evidencian reportes de seguimiento de las PQRS correspondientes a los meses de abril, mayo y junio, dando cumplimiento con el control establecido.</t>
  </si>
  <si>
    <t>La DT realizó un trabajo juicio de seguimiento a las PQRS a su cargo</t>
  </si>
  <si>
    <t>Registran reporte del sistema de gestion documental vigente</t>
  </si>
  <si>
    <t>Se relaciona informe de avance conservacon del primer trimestre del 2022, reflejando consultas al sistema Cobol de los meses Enero, Febrero y Marzo, en el entendido que desde el 01 de abril del año en curso la direccion territorial se encuentra operando dentro del Sistema Nacional Catastral luego del proceso migratorio realizado.</t>
  </si>
  <si>
    <t>Se relaciona informe de avance conservacon del segundo trimestre del 2022. Se refleja la consulta generada en SNC de los meses de Abril, Mayo y Junio. Cabe resaltar que el informe refleja consolidado de vances de la totalidad del periodo es decir Primero y Segundo Trimestres.</t>
  </si>
  <si>
    <t>Se observa informes de consolidados al cumplimiento de tramites programados.</t>
  </si>
  <si>
    <t>Se evidencia: Consolidado e informe, sobre de avance conservacon del segundo trimestre del 2022. Dando cumplimeinto del control para los dos periodos de 2022.</t>
  </si>
  <si>
    <t>La DT realizó el seguimiento a los tramites y tuvieron suspensiòn de atención por el paso al SNC</t>
  </si>
  <si>
    <t xml:space="preserve">Registran reporte de avance con corte a junio </t>
  </si>
  <si>
    <t>En el mes de marzo fueron realizados 2 avaluos solicitados directamente por Sede Central. Teniendo en cuenta lo estipulado en La Resolucion 005 del 18 de febrero del 2022 y la Resolucion 1885 del 28 de diciembre del 2021, no fueron programados avaluos o actividades relacionadas distintas a las asignadas desde Sede Central a espera de entrar en funciones bajo el Sistema Nacional Catastral.</t>
  </si>
  <si>
    <t xml:space="preserve">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t>
  </si>
  <si>
    <t xml:space="preserve">Se observa evidencia de reuniones efectuadas, y cronogramas establecidos. </t>
  </si>
  <si>
    <t>Se evidencia seguimiento y control en el tema de avalúos , observado en  Reunión TEAMS 30-03-2022, Memorando Acuerdo de Gestión a marzo 31 y Resolución No. 1885 del 28 de diciembre de 2021“Por la cual se ordena la suspensión de los sistemas de gestión catastral y términos de los trámites”, Resolución 005 del 18 de febrero de 2022“Por medio de la cual se suspenden términos y se modificael horario dela atención presencialal públicoen laDirecciónTerritorialMagdalena”.</t>
  </si>
  <si>
    <t>La DT de acuerdo a la evidencia presentada realizò dos reuniones por teams para hacer seguimiento a los avalùos en la Territorial</t>
  </si>
  <si>
    <t>La DT realiza seguimiento a los avalúos, hace reuniones de seguimiento.</t>
  </si>
  <si>
    <t>Se observa cronogramas establecidos al cumplimiento de trámites por el primer trimestre 2022.</t>
  </si>
  <si>
    <t xml:space="preserve">Se constata Informes Avance Conservación Primer  y Segundo  Trimestre 2022, Informes de Tramitadas por departamento correspondiente a los periodos I y II, igual que los consolidados. </t>
  </si>
  <si>
    <t>Relacionan los tramitres de cada mes. desde abril se trasladaron al SNC</t>
  </si>
  <si>
    <t>Evidencian cuadro de la herramienta donde figura el seguimiento a los saldos de los tramites</t>
  </si>
  <si>
    <t xml:space="preserve">En la Dirección Territorial, los funcionarios y contratistas verifican que la fecha de los documentos soporte de los registros presupuestales sea anterior al comienzo de la ejecución del gasto. Se adjunta al Drive </t>
  </si>
  <si>
    <t>Se constatan registros presupuestales 2822, 4322, 4422 de viáticos abril y junio.</t>
  </si>
  <si>
    <t xml:space="preserve">El responsable de ingresos del subproceso de Gestión de Tesorería y el responsable de cartera del subproceso de Gestión Contable cumplen con las funciones de acuerdo a sus competencias. Al drive se sube la relación de ventas e ingresos del trimestre. </t>
  </si>
  <si>
    <t>Se evidencia control y seguimiento de los periodos en informe de Cartera del 07-07-2022, Relaciones de Ingresos de ventas de Abril y Mayo.</t>
  </si>
  <si>
    <t>Adjuntan tres registros presupuestales</t>
  </si>
  <si>
    <t>Relacionan las ventas o ingresos del trimestre</t>
  </si>
  <si>
    <t xml:space="preserve">El pagador de la Dirección Territorial Magdalena aprueba las ordenes de pago en el sistema SIIF Nación. Se sube al Drive una muestra de 4 compromisos presupuestales correspondientes a este trimestre. </t>
  </si>
  <si>
    <t>Se evidencian Registros Presupuestales de Viáticos y  Nómina-ordenes de pago en el sistema SIIF Nación, 2822, 2922, 4322 y 4422  meses de abril y junio.</t>
  </si>
  <si>
    <t>Registran muestra de ordenes de pago en el SIIF</t>
  </si>
  <si>
    <t>Registran en las evidenciaslos pagos con el registro SIIF con las firmas autorizadas de los gastos</t>
  </si>
  <si>
    <t>La abogada de la Direccion territorial realiza seguimiento a los procesos judiciales 2 veces por semana de acuerdo a los procedimientos. se anexa formato control procesos estados judiciales.</t>
  </si>
  <si>
    <t xml:space="preserve">La obogada, Profesional Univeritaria de la Territorial Magdalena, realiza seguimiento a los procesos judiciales 2 veces por semana de acuerdo a los líneamientos de la Oficina Jurídica. Se sube a la carpeta de One Drive el formato "Control de Estados Procesos Judiciales" y el informe del estado de los procesos a corte 30 de junio de 2022. </t>
  </si>
  <si>
    <t>Se evidencia soporte de controles a procesos judiciales por el primer trimestre 2022.</t>
  </si>
  <si>
    <t>Se presenta Control de Estado de procesos Judiciiales y Consolidado, dando cumplimeinto con los controles establecidos.</t>
  </si>
  <si>
    <t>La abogada realizó el seguimiento a los procesos judiciales que tiene la territorial en el trimestre reportado</t>
  </si>
  <si>
    <t>Se puede evidenciar que realizan seguimiento a los procesos judiciales</t>
  </si>
  <si>
    <t xml:space="preserve">En las evidencias presentadas no se visualiza ningun concepto tecnico solicitado, se observan solicitudes de informes al profesional de catastro </t>
  </si>
  <si>
    <t>Los supervisores de esta Dirección Territorial realizan y garantizan una adecuada ejecución del contrato de acuerdo a los procedimientos, circulares y/o lineamientos emitidos por el proceso de Gestión Financiera. Se adjunta en la carpeta de Drive un muestreo de 2 contratos, que contienen: Pantallazo del SECOP II del plan de pagos del supervisor, pantallazo del cargue de los soportes para el pago del contratista y acta de supervisión y pantallazo del SECOP II que evidencia el estado pagado de la obligación.</t>
  </si>
  <si>
    <t>Se evidencia ejecución de los contartos 2217 y 2223 de 2022, suscritos con Sharon Contreras y Verónica Liced Mena Valdez</t>
  </si>
  <si>
    <t>Registran ejecución de dos contratos</t>
  </si>
  <si>
    <t>NO SE HAN REALIZADO PROCESOS DE CONTRATACION DE MINIMA CUANTIA EN EL TRIMESTRE POR ENDE NO SE HAN PRESENTADO NINGUNA OBSERVACION.</t>
  </si>
  <si>
    <t xml:space="preserve">En este trimestre no se realizarón procesos de contratación de mínima cuantía, por ende no se han presentado observaciones y respuestas a algún proceso de contratación en la plataforma SECOP II . </t>
  </si>
  <si>
    <t>No aplica meta para el 1er trimestre 2022</t>
  </si>
  <si>
    <t>Aun no se ha realizado, ya que el control es anual. Se tiene programado para el mes de abril 2022. Se adjunta correo enviado por responsable de almacen.</t>
  </si>
  <si>
    <t>El Responsable del Almacén General de la Dirección Territorial Magdalena realizó el inventario de los elementos y bienes almacenados en la bodega, generando un informe de la conciliación de los registros en el sistema frente a los físicos en el mes de junio. Se subió a la carpeta del Drive el Informe Conciliación Inventario De Consumo Ii Trimestre 2022</t>
  </si>
  <si>
    <t>No se planeta meta para el primer trimestre 2022</t>
  </si>
  <si>
    <t>Se evidencia correo del 12-04-2022 Riesgos I Trimestre 2022, Informe de Conciliación Inventario de Consumo II Trimestre, lo cual da cumplimiento con lo establecido.</t>
  </si>
  <si>
    <t xml:space="preserve">El responsable de almacen de la Dirección Territorial Magdalena, registra la salidad de bienes en el formato vigente que fueron solicitados en el segundo trimestre del 2022 por parte de funcionarios y contratistas. </t>
  </si>
  <si>
    <t>Se evidencian en formato Salidas de Bienes del IGAC de fechas 27-05 y 17-06-2022, dando cumplimeinto con la meta proyectada.</t>
  </si>
  <si>
    <t>no han realizado el inventario</t>
  </si>
  <si>
    <t>La DT presenta un informe de conciliación de los bienes</t>
  </si>
  <si>
    <t>Anexan dos registros salida de bienes en la Territorial</t>
  </si>
  <si>
    <t>Se sube evidencia del cumplimiento del programa de gestión ambiental para el primer trimestre de 2022</t>
  </si>
  <si>
    <t>Se carga evidencia del cumplimento del programa de gestión ambiental para el segundo trimestre de 2022.</t>
  </si>
  <si>
    <t>Se observa matriz de cargue al plan ambiental por el 1er trimestre 2022.</t>
  </si>
  <si>
    <t>Se evidencia archivo en Word “Evidencias de actividades SGA” en donde se presentan los pantallazos de cargue de elementos de consumo sostenible, sostenible de agua, sostenible de energía, gestión integral de residuos y prácticas sostenibles, así como informe de cargue de carpeta con la información del sistema de gestión ambiental con la información del segundo trimestre.</t>
  </si>
  <si>
    <t>Las evidencias aplican</t>
  </si>
  <si>
    <t>Se carga eivedncia del cumplimiento por la Territorial Meta a la gestión del Servicio al Ciudadano de segundo trimestre del año.</t>
  </si>
  <si>
    <t>Se evidencia pantallazo de la bandeja de entrada del Sistema de Gestión Documental vigente. De igual forma dos archivos Excel de seguimiento PQRSDF de los meses de mayo y junio 2022, donde se informa un indicador de oportunidad del 33% y de productividad del 44%.</t>
  </si>
  <si>
    <t xml:space="preserve">Las evidencias indican 43% de oportunidad </t>
  </si>
  <si>
    <t>Se carga cronograma de trabajo para el primer trimestre de 2022 y relación de trámites catastrales.</t>
  </si>
  <si>
    <t>Se carga cronograma de trabajo para el segundo trimestre del año 2022 y relación de trámites catastrales.</t>
  </si>
  <si>
    <t>Se observa cronograma de trámites  y matriz de conservación de trámites 1er trimestre 202.</t>
  </si>
  <si>
    <t>Se observan archivos Excel “cronograma de trámites catastrales 2022”, con dos hojas: Cronograma y Reportes semanal, con información estadística hasta junio y “Tramites de Conservación 2022 D.T. Meta” así como dos archivos con pantallazos de totales a inicios de mayo y junio.</t>
  </si>
  <si>
    <t>La evidencia demuestra incumplimiento</t>
  </si>
  <si>
    <t>Se carga correo de reunión directores territoriales y dirección general sobre el avance y avalúos pendientes de realizar del primer trimestre de 2022.</t>
  </si>
  <si>
    <t>Se carga evidencia de segumiento a los avalúos que lleva la Territorial Meta para el segundo trimestre del año.</t>
  </si>
  <si>
    <t>Se observa evidencia de correo de reunión de avaluos y correo de reunion de Directores territoriales.</t>
  </si>
  <si>
    <t>Se evidencia archivo Excel “9-(30-06-22)- Herram. avaluos territorial Meta”, con el informe de estado actual de avalúos territorial Meta, en los que se registran 35 casos detallados por juzgado / tribunal.</t>
  </si>
  <si>
    <t>Se carga informe de ejecución y seguimiento de trámites catastrales.</t>
  </si>
  <si>
    <t>Se carga informe de ejecución y seguimiento de trámites catastrales para el segundo trimestre del año.</t>
  </si>
  <si>
    <t>Se evidencia informe cronograma correspondiente al área de conservación por el primer trimestre 2002.</t>
  </si>
  <si>
    <t>Se observa archivos .pdf de informe de conservación por meses, titulado Informe cronograma de seguimiento del área de conservación, así como dos archivos con pantallazos de totales a inicios de mayo y junio.</t>
  </si>
  <si>
    <t>No se cargó evidencia</t>
  </si>
  <si>
    <t>Para el segundo trimestre del año no celebro ningún contrato por la ley de garantías razón por la cual no se presentan registros presupuestales de estos, se anexan los registros de otras obligaciones.</t>
  </si>
  <si>
    <t xml:space="preserve">Se observan archivos .PDF “Registros presupuestales Territorial Meta”, donde aparece registro SIIF nación (18 abril) para el pago del servicio de agua y factura que soporta el pago antes de su vencimiento (25 abril); Registro SIIF nación (abril) autorizando transporte de contratista a Cubaral y a Restrepo; “Correo evidencia de no contratos realizados por ley de garantías (1)”, donde se informa que en el segundo trimestres en la Territorial Meta no se realizaron registros presupuestales de contratos por Ley de garantías. </t>
  </si>
  <si>
    <t>Se carga evidencia de los informes de ventas y carteras para el segundo trimestre del año de la Territorial Meta.</t>
  </si>
  <si>
    <t>Se observan carpeta con seis archivos Excel de ingresos Bogotá y direcciones territoriales correspondientes a los meses del semestre; “Resumen ventas 2022”, con información a junio y archivo con imagen de cartera por edades.</t>
  </si>
  <si>
    <t>Se carga evidencia para el segundo trimestre se resporte de pago sistema siif nación.</t>
  </si>
  <si>
    <t>Se observan archivo .pdf “Soporte sistema SIIF NACIÓN”, donde aparecen registro SIIF nación (16 junio) para el pago del servicio de energía (Comprobantes compromiso presupuestal de gasto, de obligación presupuestal y de pago presupuestal de gastos) y factura que soporta el pago antes de su vencimiento (29 junio).</t>
  </si>
  <si>
    <t>Se carga evidencia de control de estados de procesos judiciales de la territorial para primer trimestre de 2022.</t>
  </si>
  <si>
    <t>Se carga evidencia de control de estados de procesos judiciales de la territorial para segundo trimestre de 2022.</t>
  </si>
  <si>
    <t>Se observa seguimiento al control judicial por el 1er trimestre 2022.</t>
  </si>
  <si>
    <t>Se observan archivos Excel de procesos con calificación a mayo y junio, con una hoja procesos iniciados en contra (11); archivo .pdf con soporte de correo de envío de los formatos de los procesos a mayo y junio 2022.</t>
  </si>
  <si>
    <t>La evidencia correspnde</t>
  </si>
  <si>
    <t>Se carga evidencia de contratos en secop II para segundo trimestre del año.</t>
  </si>
  <si>
    <t>Se evidencia archivo Word “soporte secop contrato 2738 2022” con tres pantallazos del SECOP II, donde se observa el plan de pagos, ejecución del contrato y cargue tanto de la cuenta No. 05 y el pago No.005, pero no se puede determinar a quién pertenece la documentación presentada.</t>
  </si>
  <si>
    <t>La evidencia se valida</t>
  </si>
  <si>
    <t>Se carga evidencia de contratos relacinados en plataforma secop II de primer trimestre.</t>
  </si>
  <si>
    <t>Se carga evidencia de segundo trimestre de que no se llavo acabo ningún proceso en secop II, por ley de garantías.</t>
  </si>
  <si>
    <t>Se observa Actas de pago e informes de supervisión Meta no planteada para el 1er trimestre.</t>
  </si>
  <si>
    <t>Se evidencia archivo .pdf “Correo reporte de seguimiento a secop II” con soporte de envío de correo donde se especifica que en la Territorial del Meta en el segundo trimestre no se realizó ningún proceso en el SECOP, por lo tanto, no hubo observaciones.</t>
  </si>
  <si>
    <t>no se llavo acabo ningún proceso en secop II</t>
  </si>
  <si>
    <t>Se carga evidencia de control de invetarios para primer trimestre de 2022.</t>
  </si>
  <si>
    <t>Se carga evidencia de reporte generado por sistema deinventario, de igual manera se informa que este sistema esta presentando fallas para lo que la Dirección Territorial se vio en la necesidad de llevar el control manual, teniendo encuenta que el incenveniente de ha reiterado en varias ocaciones al área encargada.</t>
  </si>
  <si>
    <t>Se bserva evidencia no suficiente para el control establecido, no se plantea meta al 1er trimestre 2022.</t>
  </si>
  <si>
    <t xml:space="preserve">Se observa archivo Word “Inconsistencias SAE” de 18 julio 2022, cuyo contenido son los errores que reporta el sistema al tratar de solicitar elementos de consumo- movimientos- consumos recibidos de SCO territoriales; la descarga del inventario inicial los elementos; el reporte del egreso de los elementos de consumo; descargar inventario. No se presenta información posterior. </t>
  </si>
  <si>
    <t>Se carga evidencia de registro salida de bienes en el formato vigente generados en el periodo.</t>
  </si>
  <si>
    <t>Se observan archivo Word “Registro de salidas de bienes” con tres páginas: Solicitud de bienes (28 junio), reintegro de bienes al almacén (19 mayo y 6 junio).</t>
  </si>
  <si>
    <t>Las evidencias corresponden con el entregable</t>
  </si>
  <si>
    <t>Se recibió el Plan de Trabajo Ambiental Territoriales 2022, se participó en la socialización del Plan y en la capacitación para la nueva forma de reportes. Se realizó la campaña de manejo de residuos sólidos y de ahorro de agua. Se está realizando el reporte mensual de los indicadores relacionados a servicios públicos, consumo de resmas, huella de carbono y RESPEL. Se realizó socialización con la Oficina Financiera de la Territorial con respecto al consumo sostenible. Se cargaron pantallazo del diligenciamiento de la información del DRIVE GESTIÓN AMBIENTAL, el correo de entrega de reportes Enero y Febrero y soportes de campañas. Al corte el responsable de SGA no encontró novedades.</t>
  </si>
  <si>
    <t>Se presentó a la Of. de Gestión ambiental en sede Central el informe de existencia de residuos peligrosos en la DT. Se realizó invitación a participar en la actividad propuesta por el municipio de movilidad sostenible. Se está realizando el reporte mensual de los indicadores relacionados a servicios públicos, consumo de resmas, huella de carbono y RESPEL. Se continua participando en la campaña botellitas con amor y se realizó la entrega de material plástico de 20 kilos. Se cargaron pantallazo del diligenciamiento de la información del DRIVE GESTIÓN AMBIENTAL, se carga el formato oficial de entrega de materiales reciclables. Al corte el responsable de SGA no encontró novedades.</t>
  </si>
  <si>
    <t xml:space="preserve">Se evidencia correo carpeta compartida Drive Nariño-Sede Central, Correo reporte de indicadores agua y energía del 15-02-2022, </t>
  </si>
  <si>
    <t>De acuerdo a lo soportado por la Dirección Territorial, como Informe de existencia de residuos peligrosos en la Territorial, Correo de entrega de reportes en carpeta compartida Drive Nariño-Sede Central corte el responsable de SGA,  Correo  de invitación a participar en la actividad propuesta por el municipio de movilidad sostenible en bici y formato oficial de entrega de materiales reciclables, se evidencia la gestión realizada por la territorial.</t>
  </si>
  <si>
    <t>se evidencia los correo de entrega de reportes Enero y Febrero y soportes de campañas. Al corte el responsable de SGA no encontró novedades.</t>
  </si>
  <si>
    <t xml:space="preserve">Se evidencia los correo de entrega de reportes en carpeta compartida Drive Nariño-Sede Central Al corte el responsable de SGA, informe de existencia de residuos peligrosos en la DT. invitación a participar en la actividad propuesta por el municipio de movilidad sostenible,  formato oficial de entrega de materiales reciclables. </t>
  </si>
  <si>
    <t>Para el semestre de enero a junio 2022 de acuerdo al último reporte en Excel con corte Junio 2022 enviado por la Of. de relación con el ciudadano,se observa que el indicador de productividad fue 79%, es decir, se dio respuesta al 79% de las PQRSD 2022 radicadas en DT Nariño. Y el indicador de oportunidad fue del 39%, es decir, que se proporcionó respuesta en los términos de ley al 39%. Cabe anotar que, correspondencia Externa Recibida en la DT para la vigencia 2022 son de 7185 oficios radicados en SIGAC, de los cuales 7.042 corresponde a trámites catastrales, es decir, el 98%, a los cuales se deben gestionar en SIGAC, de acuerdo a reporte SIGAC, para lo cual NO se cuenta con personal. El Director realizó seguimiento en los meses de mayo y junio de 2022 se cargan listados de asistencia.</t>
  </si>
  <si>
    <t>Las evidencias no corresponden con el entregable "Pantallazo de la bandeja de entrada del Sistema de Gestión Documental vigente".</t>
  </si>
  <si>
    <t xml:space="preserve">Revisadas la evidencias se aportan correos de seguimiento de la Oficina de Relación con el Ciudadano, y de la Direccion territorial. </t>
  </si>
  <si>
    <t>Una vez revisada la evidencias no se anexa la evidencia Pantallazo de la bandeja de entrada del Sistema de Gestión Documental vigente.</t>
  </si>
  <si>
    <t>La oficina de conservación asignó a funcionarios y contratistas para atender 1251 solicitudes de oficina y terreno mediante la matriz de asignación de Conservación en formato Excel, la asignación se realiza en orden cronológico y aquellas solicitudes con reiteraciones. Cabe anotar que en Conservación se tiene saldos de terreno desde el año 2018 pendiente la inspección ocular. Para este trimestre se tramitaron 2366 mutaciones de oficina y 537 mutaciones de terreno, para un total de 2903. Se adjunta los reportes en pdf de SIC. Mensualmente, el Director Territorial mediante informes de gestión presenciales realiza seguimiento y propone actividades para ser ejecutadas en el mes siguiente, se cargan los informes y los correos del Director Territorial a todo el personal.</t>
  </si>
  <si>
    <t>Al personal se le asignaron 2011 solicitudes de oficina y terreno mediante la matriz "BASE DE CONSERVACIÓN", priorizando las solicitudes más antiguas y las reiterativas. Hay saldos de terreno desde el año 2018.Para este trimestre se tramitaron mutaciones 1845 de oficina y 285 de terreno, para un total de 2130. Se adjunta los reportes de SIC y SNC. Mensualmente, el Director Territorial mediante informes de gestión realiza seguimiento y propone actividades para ejecutarse en el mes siguiente. En este trimestre 2 oficiales se pensionaron, otra oficial está en encargatura y las incapacidades extensas 2 auxiliares. Desde el 25-04-2022 al 27-05-2022 se suspendieron términos por migración al SNC mediante Resolución 13 de 2022. DT NO cuenta con personal suficiente de planta y contratistas.</t>
  </si>
  <si>
    <t>Se evidencian correos de Informe gestion 14-02-2022, 11-03-2022, 11-04-2021, Documento Informes de Gestión enero, febrero y marzo de 2022, Informe de tramitadas por funcionario vigencia 2022, Matriz asignación Conservación 2022, Tramitadas de Pasto Nariño y Putumayo de los meese de enero a marzo de 2022.</t>
  </si>
  <si>
    <t>Constatadas las evidencias suministradas del control al riesgo como: Seguimiento a la matriz de asignación de Conservación, y Correos de seguimiento del Director, Informes de gestión de los trimestres I y II , Tramitadas de Pasto Nariño y Putumayo de los meses abril, mayo y junio de 2022, se valida el control al riesgo.</t>
  </si>
  <si>
    <t>Revisadas las evidencias se encuentra el seguimiento a la matriz de asignación de Conservación, informes de gestión y correos de seguimiento del Director</t>
  </si>
  <si>
    <t>Revisadas las evidencias se encuentra el seguimiento a la matriz de asignación de Conservación, informes de gestión y correos de seguimiento del Director, Tramitadas de Pasto Nariño y Putumayo de los meses abril, mayo y junio de 2022.</t>
  </si>
  <si>
    <t xml:space="preserve">En el trimestre comprendido de Enero a Marzo se realiza las asignaciones de avalúos comerciales, se presenta como evidencia registro de asistencia de las reuniones que se realizan quincenalmente para el seguimiento de los avalúos al 31 de marzo de 2022.  Los avalúos se reportan en la herramienta de monitoreo, la cual se envía semanalmente a las oficinas de Restitución de Tierras y Subdirección de avalúos en Sede Central, se adjuntan los pantallazos de los correos mediante los cuales se envía la herramienta de monitoreo, la herramienta de monitoreo en formato Excel del 25-03-2022 y BCAC de avalúos 2021. Además se anexa el informe de gestión de oficina de avalúos dirigido al Director Territorial._x000D_
</t>
  </si>
  <si>
    <t>En el segundo trimestre se realiza las asignaciones y elaboración de 19 avalúos comerciales, se presenta como evidencia registro de asistencia de las reuniones quincenales para el seguimiento de los avalúos al 30/06/2022. Los avalúos se reportan en la herramienta de monitoreo, la cual se envía semanalmente a las oficinas de Restitución de Tierras y Subdirección de avalúos en Sede Central y en la herramienta de seguimiento de avalúos que se remite semanal a la Subdirección de avalúos. Se adjuntan los pantallazos de los correos mediante los cuales se envía las herramientas en formato Excel al 24/06/2022. Además se anexa correos del envío de informes de gestión de la oficina de avalúos dirigido al Director Territorial.</t>
  </si>
  <si>
    <t>Se observan registros de asistencia avalúos del 07 y 27 -01-2022, Regostro de asistencia Avalúos Comerciales 02-02-2022, BD aVALÚOS 2022 Nariño, Correos Herramienta Monitoreo de Avalúos Comerciales del 11, 18, 25-02-2022, 04, 11, 18, 25-03-2022, Herramienta de Monitoreo del 25 de marzo, Informe de Avalúos Comerciales del mes de abril y correos Informe de Gestión 28-02-2022 y Base Seguimiento de Avalúos Comerciales del 28-03-2022</t>
  </si>
  <si>
    <t>Se evidencian Registros de asistencia avalúos 17 y 27-01-2022, 02 y 16-02-2022, 09 y 23-03-2022, Herramiewnta de Monitoreo, Matriz de Informes y BD Herramienta  Seguimiento de Avalúos Comerciales, se evidencia el control al riesgo.</t>
  </si>
  <si>
    <t>La Direccion Territorial presenta como evidencia registro de asistencia de las reuniones de asignaciones de avalúos comerciales, correos de monitoreo y matriz de informe de avaluos comerciales.</t>
  </si>
  <si>
    <t>La Direccion Territorial presenta como evidencia registro de asistencia de las reuniones abril, mayo y junio de asignaciones de avalúos comerciales, Herramienta de Monitoreo, de marzo correos de monitoreo y matriz de informe de avaluos comerciales. Base de datos Herramienta  Seguimiento de Avalúos Comerciales.</t>
  </si>
  <si>
    <t>Se evidencia el seguimiento a la matriz de asignación de Conservación, informes de gestión y correos de seguimiento del Director territorial del 14-02, 11-03, 11-04-2022. Informes de Gestión de Enero a marzo de 2022, y Tramitadas de Pasto, Nariño, Putumayo de los meese de enro a marzo de 2022.</t>
  </si>
  <si>
    <t>Se constatan evidencias al control del riesgo: Registro de asistencia de los meses de abril, mayo y junio de 2022, Herramienta de Monitoreo mes de marzo, Correos de monitoreo y matriz de informe de avaluos comerciales. Base de datos Herramienta  Seguimiento de Avalúos Comerciales, Informes de gestión del periodo y Tramitadas entre otros, para el control del riesgo.</t>
  </si>
  <si>
    <t>Revisadas las evidencias se encuentra el seguimiento a la matriz de asignación de Conservación, informes de gestión y correos de seguimiento del Director territorial.</t>
  </si>
  <si>
    <t>La Direccion Territorial presenta como evidencia registro de asistencia de las reuniones abril, mayo y junio de 2022 de las asignaciones de avalúos comerciales, Herramienta de Monitoreo, de marzo correos de monitoreo y matriz de informe de avaluos comerciales. Base de datos Herramienta  Seguimiento de Avalúos Comerciales.</t>
  </si>
  <si>
    <t>Se realiza seguimiento mensual de la ejecución presupuestal de la Territorial Nariño, se aportan reportes de facturación del trimestre y acta de comité de seguimiento con los avances respectivos. En la ejecución presupuestal se puede observar que para vigencia 2022 se tuvo una apropiación de 1.784.375.656, se obtuvo compromisos de $1.192.507.213 y obligaciones acumulados por el valor de $857.157.103 de  para un porcentaje de ejecución de 66,83 % y 48,03% respectivamente. Se realizaron dos comités de la oficina financiera para el trimestre, se carga actas y soportes de legalizaciones de comisiones</t>
  </si>
  <si>
    <t>Se evidencia en el control omites de Seguimiento Oficina Financiera de fechas 11-05-2022, 08-07-2022 y Controles Legalización de Viáticos-Registros presupuestales de abril, mayo y junio de 2022.</t>
  </si>
  <si>
    <t>Se realiza seguimiento y reporte de ventas efectuadas en la Territorial Nariño durante los meses de abril, mayo y junio verificando los cruces correspondientes con bancos. Las ventas e ingresos por un valor acumulado en el segundo trimestre de $169.353.484 equivale al 37.63% de la meta. Orden de servicio NO. GEF-P-OPS-001 DEL 17-05-2022 PATRIMONIO NATURAL-IGAC de 3 avalúos comerciales de del mpio. de Sandoná a cargo de la DT Nariño, por un valor de $9.739.370._x000D_
Cabe anotar que, debido a la migración de la DT Nariño al sistema nacional catastral se suspendieron términos en el periodo del 25 de abril al 27 de mayo de 2022, mediante Resolución 52-00-0013 de 2022, por esta razón, los ingresos disminuyeron en este trimestre. No se reporta cartera de años anteriores.</t>
  </si>
  <si>
    <t>Se evidencia Facturación detallada del 3-05-2022, Ingresos Informe Sde Central, Relación de Ingresos Contado Banco Agrario 31-05-2022, Relación de Ingresos de Contado 31-05-2022, Ventas Totalizadas por Producto 31-05-2022, Orden de Servicios No. GEF-P-OPS-001 de 2022 Patrimonio Natural IGAC y Controles de Ventas de Abril y junio.</t>
  </si>
  <si>
    <t xml:space="preserve">Los documentos soportes remitidos para el trimestre, se carga actas y soportes de legalizaciones de comisiones  oporte de los registros presupuestales, acta de comite de financiero. permiten evidenciar el seguimiento dado. </t>
  </si>
  <si>
    <t>Se realiza seguimiento y reporte de ventas efectuadas en la Territorial Nariño durante los meses de abril, mayo y junio  Las ventas e ingresos por un valor acumulado hasta el segundo trimestre de $169.353.484, Igualmente se reporta los informes de ventas de los meses de abril mayo y junio de 2022.</t>
  </si>
  <si>
    <t>La pagadora y el contador de la Territorial verifican que los soportes de presupuesto estén debidamente firmados y autorizados por la Dirección Territorial, esto con el fin de que los comprobantes de pago estén de acuerdo a las normas y procedimientos.  Se anexa listado de ordenes de pago generados en el SIIF</t>
  </si>
  <si>
    <t>Se evidencian Controles de Egresos Ordenes de Pago, Nómina, Pagos Contratos, Proma Nómina Retroactivo Aportes, Nómina Soportes de los meses de abril, mayo y junio, lo cual evidencia control al riesgo.</t>
  </si>
  <si>
    <t xml:space="preserve">Los documentos soportes adjuntos de presupuesto egresos ordenes de pago estan debidamente firmados y autorizados por la Dirección Territorial. </t>
  </si>
  <si>
    <t>Revisadas las evidencias aportadas por la territorial los comprobantes de pago y demás documentos de control financiero se encuentran con firmas.</t>
  </si>
  <si>
    <t>Se realizó seguimiento y control judicial de forma virtual 2 veces por semana en los meses de Enero, Febrero y Marzo.</t>
  </si>
  <si>
    <t>Cada mes dos veces por semana se realiza revisión de la página web judicial de los procesos judiciales y se remite el cuadro judicial a la Oficina Asesora Jurídica de la Sede Central mediante correo electrónico. Se cargan los formatos de control de estado de procesos judiciales y las evidencia del envío del correo en el cual se remite el Informe del estado actual de procesos judiciales. Como consecuencia del cierre de las UOC se han incrementado las tutelas.</t>
  </si>
  <si>
    <t>Se evidencian los controles judiciales de forma virtual cargados de los meese de enero, febrero y marzo de 2022, cuadros de procesos judiciales del trimestre.</t>
  </si>
  <si>
    <t>Se evidencia el control al riesgo, con lo suministardo por la Territorial como: Formato F11000-01/18.V control de estado procesos judiciales aportado por la territorial, seguimineto al cuadro de procesos judiciales correspondientes a los periodos I y II; así como correos de envio del periodo.</t>
  </si>
  <si>
    <t>Se evidencia con el formato F11000-01/18.V control de estado procesos judiciales aportado por la territorial.</t>
  </si>
  <si>
    <t>Se evidencia con el formato F11000-01/18.V control de estado procesos judiciales aportado por la territorial. los correos de envio mensual, y el seguimineto al cuadro de procesos judiciales mensual.</t>
  </si>
  <si>
    <t>Revisada la evidencia se presenta el Número de la ficha 73265: Fecha de generación: 2022-02-01 del proceso No 52001233300020200117600) y certificación del comité de conciliación del 15 de febrero de 2022 del estudio de la mencionada ficha.</t>
  </si>
  <si>
    <t>Los supervisores realizan el seguimiento y cumplimiento de las obligaciones de cada uno de los contratistas y la presentacion oportuna de cuentas para el pago, se cargan las actas de interventoría y pantallazos de SECOPII evidencia de pagos. En este trimestre no hubo contratos de adquisión de bienes y obras.</t>
  </si>
  <si>
    <t>Se relacionan documentos de Plan de Pagos, Constancia de Pagos y Actas de Supervisión, correspondientes al periodo, lo cual permite evidenciar el control al riesgo.</t>
  </si>
  <si>
    <t>Los Documentos relacionados permiten identificar el cumplimiento de los lineaminetos del procedimiento de Supervisión e Interventoría de Contratos  por el proceso de Gestión Financiera.</t>
  </si>
  <si>
    <t>Se realizó la revisión de las condiciones del proceso de contratación para la prestación de servicios de la Territorial Nariño,  se publicó los documentos en el SECOPII hasta el día 31 de marzo de 2022, no se presentaron inquietudes, observaciones, ni requerimientos por parte de los  contratistas, los supervisores, ni del ordenador del gasto. Se anexan pantallazos SECOPII</t>
  </si>
  <si>
    <t>Para el segundo trimestre del 2022 no se realizaron contrataciones, se adjunta correo enviado por el abogado de la Territorial</t>
  </si>
  <si>
    <t xml:space="preserve">Se observan pantallazos SECOP II de los Contratos 2141 a 2150 </t>
  </si>
  <si>
    <t xml:space="preserve">No se fija meta para el periodo. No obstante la Territorial presenta pantallazos de Contratos del 2141 al 2150 y correos del 06 y de julio sobre Evidencia Riesgos GCO-2 segundoTrimestre 2022. </t>
  </si>
  <si>
    <t>La evidencia presentada permite las diferentes ver los publicaciones de los procesos de contratacion en la plataforma SECOP II.  no se presentaron inquietudes, observaciones. aunque se reporta gestión, no se reporta en meta y en ejecutado la misma.</t>
  </si>
  <si>
    <t>Se remite correo donde no se evidencia que para el segundo trimestre del 2022 no se realizaron contrataciones.</t>
  </si>
  <si>
    <t xml:space="preserve">Mediante correo electrónico el contador de la Territorial Nariño encargado de la bodega informa que durante el primer trimestre del año 2022 no se aplicó el control de realizar inventario de bienes y elementos almacenados en bodega. Se adjunta correo electrónico_x000D_
</t>
  </si>
  <si>
    <t xml:space="preserve">Durante el mes de mayo y primeros días de junio el contador de la Territorial realizó inventario de elementos devolutivos y de consumo que se encuentran en la bodega de la Territorial Nariño. Procedió a verificar, a contar elemento por elemento y se contrastó con las existencias en libros sin que existiera diferencia alguna. Verificó tanto elementos de consumo como elementos devolutivos sin diferencias._x000D_
_x000D_
Se adjuntan como evidencias existencias de devolutivos y consumo del sistema ERP con fecha de corte 9 de junio del año 2022._x000D_
</t>
  </si>
  <si>
    <t>Sin meta para el periodo</t>
  </si>
  <si>
    <t>Se evidencian correos del 05 y 07-04-2022, sobre EVIDENCIA RIESGO GSA-1 CONTROL2</t>
  </si>
  <si>
    <t>El contador responsable de almacen actualizó el inventario de cada funcionarios de la DT Nariño, se adjunta muestra de formato de inventarios</t>
  </si>
  <si>
    <t>Se evidencia muestra de Inventario de Maria Rosario Quintero y Lucien Dimitri Calderon, lo que evidencia seguimiento al riesgo.</t>
  </si>
  <si>
    <t>Se verifica correo electrónico. Sin meta asignada en el periodo, aunque se reporta gestión, no se reporta en meta y en ejecutado la misma.</t>
  </si>
  <si>
    <t xml:space="preserve">Los documnetos soportes se evidencian el seguimineto al Informes de " inventario devolutivos de bodega y existencia de consumo a junio 9 2022.  </t>
  </si>
  <si>
    <t>Los documnetos soportes de las actualizacion del inventario de cada funcionarios de la DT Nariño, se revisa muestra de formato de inventarios de maria Rosario Quintero y Lucien Dimitri calderon</t>
  </si>
  <si>
    <t>El 08 de abril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enero y el 31 de marzo del 2022. Se carga correo remisorio. Soporte DEP-05.</t>
  </si>
  <si>
    <t>El 12 de julio del 2022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abril y el 30 de junio del 2022. Se carga correo remisorio. Soporte DEP-05.</t>
  </si>
  <si>
    <t>Se evidencia remisión correo electrónico del 08-04-2022 cumplimiento de las actividades de Gestión Ambiental a cargo de la Territorial Norte de Santander periodo 01 de enero a 31 de marzo de 2021</t>
  </si>
  <si>
    <t>Se evidencia correo del 08-04-2022 sobre cargue a la carpeta OneDrive Evidencias Ambientales-Plan de trabajo  de la Territorial. Lo que da cumplimiento al control del riesgo.</t>
  </si>
  <si>
    <t>De acuerdo con la evidencia reportada, se observa que en la DT Norte de Santander se dio cumplimiento a las actividades ambientales durante el primer trimestre de 2022 y se cumplió con el entregable mediante correo remitido a gestionambiental@igac.gov.co el 08 de abril del 2022.</t>
  </si>
  <si>
    <t>De acuerdo con las evidencias cargadas y el avance cualitativo reportado se observa el correo electrónico remisorio informando  del cargue de las actividades ambientales en el drive correspondiente.</t>
  </si>
  <si>
    <t>Tal y como evidencian los Informes de seguimiento emitidos por la Oficina de Relación con el Ciudadano, durante los tres meses del II trimestre del 2022, la productividad de la territorial Norte de Santander en la atención de PQRSD fue del 100%; es decir, no existió una sola petición que no se atendiera del total de las recibidas, lo cual asciende al 30 de junio del 2022 a 565 PQRSD. Igualmente la oportunidad fue del 99%, 95% y 96% para los tres meses, lo cual nos sitúo como la mejor territorial del IGAC, y muy por encima de la media de todo el Instituto que es en Productividad del 74% y en oportunidad del 52%. Se adjunta como soporte aparte de los referidos informes, los pantallazos del SIGAC que corroboran lo anterior.</t>
  </si>
  <si>
    <t>Se evidencian los Informe PQRDS correspondiente al I y II trimestre 2022. y Correos remisorios Informes seguimientos PQRDS de abril, mayo y junio de 2022. Evidencia el Control al riesgo.</t>
  </si>
  <si>
    <t>De acuerdo con la evidencia cargada, se observa correo remisorio desde la Oficina de relación con el Ciudadano del 4 de marzo de 2022 mediante el cual notifican las PQRDS pendientes de enero y febrero y del 8 de abril notificando las PQRDS del mes de marzo, mediante el cual se observa un 100% en indicador de oportunidad y 99% en productividad, con lo cual se observa que en la DT se realiza seguimiento a las PQRDS. Se cumple con el entregable.</t>
  </si>
  <si>
    <t xml:space="preserve">De acuerdo con las evidencias cargadas y el avance cualitativo reportado se observa el seguimiento mensual al estado de PQRSD registradas en el sistema de gestión documental </t>
  </si>
  <si>
    <t>De acuerdo con la programación realizada el 11 de febrero del 2022, fecha en que se conoció la programación de la migración a SNC y se contaba con el personal de OPS, el director ha realizado seguimiento semanal a la ejecución y calidad de los trámites catastrales, ello de la mano del funcionario que funge post modernización como control de calidad. Se tiene que al cierre del I Trimestre se ejecutaron 5.387 trámites (terreno 1.303 y oficina 4.084), lo que es en el caso de Terreno el 26,69%, y de Oficina el 43,22%, de la meta auto propuesta para el año (Aún no se tiene meta de SC). Así mismo se tiene el reporte mensual de Producto No Conforme, el cual arroja que durante el I Trimestre del 2022, no se generaron inconformidades en los productos generados. Soportes GCT-1 y GCT-4.</t>
  </si>
  <si>
    <t>De acuerdo con reprogramación de mayo del 2022, derivada de la concertación de metas, finalizado el II trimestre se ejecutaron 5.359 trámites de oficina, que representan el 58% de la meta; mientras que por el lado de los trámites de terreno lo ejecutado alcanza 2.323 trámites,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t>
  </si>
  <si>
    <t xml:space="preserve">Se constata Consolidado Producto No Conforme Dirección Territorial, Correos del 25 y 26-01-2022, 03, 04, 07, 08, 09, 10, 11, 14, 14, 17, 22, 24, 25 y 28-02-2022, 02, 03, 08, 09, 15, 16, 17, 18, 23, 25, 26 y 31-03-2022 con revisión de Reosluciones, cuadro Trámites de Conservación Catastral Proyectados y Realizados DT Norte de Santander Vigencia 2022, Informe de tramitadas de los meses de enero, febrero y marzo. </t>
  </si>
  <si>
    <t>Se evidencia Consolidados de seguimiento PNC I y II Trimestre de 2022, Seguimientos y Controles de Calidad de Tramites  de los mesee correspondientes al I y II Trimestre de 2022, Programación y Ejecución Conservación Trámites de Conservación Catastral Proyectados y Realizados, tramitadas de los ,meses correspondientes al periodo y Consolidado de Tramitadas I y II Trimestre 2022.</t>
  </si>
  <si>
    <t>De acuerdo con las evidencias cargadas se observan correos del trimestre mediante los cuales el Director Territorial realiza seguimiento y control de calidad a los trámites catastrales. El cronograma se observa en el archivo "Programación y ejecución conservación 2022". Se cumple con el entregable.</t>
  </si>
  <si>
    <t>De acuerdo con las evidencias cargadas y el avance cualitativo reportado se observa el reporte de seguimiento en los trámites catastrales tanto de oficina como de terreno</t>
  </si>
  <si>
    <t>Se realizaron reuniones quincenales de seguimiento entre el Director Territorial y el funcionario responsable del Área de Avalúos y Mercado Inmobiliario de la DT NdS, Arq. Juan C Ávila, ello los días 31 de enero (tuvo vacaciones hasta 25 ene), 15 y 28 de febrero, y 15 y 31 de marzo. Resaltándose que durante el I Trimestre del 2022, se realizaron dos trabajo valuatorios que se encuentran en control de calidad de la Subdirección de Avalúos, se remitieron a la Oficina Comercial dos solicitudes de propuesta (con el debido presupuesto), y se programó del 7 al 9 de abril visita a campo (Tibú) para elaborar avalúos ordenados por Tribunal de Tierras. Soportes GCT-3.</t>
  </si>
  <si>
    <t>Se realizaron y entregaron 12 avalúos comerciales durante el II trimestre del 2022, ello con destino a los procesos de restitución y disciplinarios que se discriminan en el soporte adjunto, todo con seguimiento quincenal del director y el encargado de mercado inmobiliario y avalúos de la territorial, así como remitiéndose semanalmente la Herramienta de seguimiento de avalúos comerciales a la Subdirección de avalúos, ello como se corrobora en correos adjuntos. Con lo anterior la meta establecida de 8 avalúos para la vigencia 2022, se cumple y sobrepasa en un 50%, con lo cual se consiguen los puntos adicionales (5%) del acuerdo de gestión.</t>
  </si>
  <si>
    <t>Se evidencian Registros de asistencia Reunión de seguimiento a Avalúos Comerciales requeridos del 31-01-2022, 15, 28-02-2022, 15 y 31-03, 2022.</t>
  </si>
  <si>
    <t>Se constatan Registros de Asistencia Reuniones Seguimiento Avalúos de enero a junio de 2022, Correos Herramientas Avalúos del I y II Trimestre, Registros de Asistencia y Relación entrega Avalúos, evidenciando el seguimiento al control del riesgo.</t>
  </si>
  <si>
    <t>De acuerdo con las evidencias cargadas se observa que se realizaron reuniones de seguimiento entre el Director Territorial y el funcionario responsable del Área de Avalúos y Mercado Inmobiliario de la DT Norte de Santander en los meses de enero, febrero y marzo. Se cumple con el entregable.</t>
  </si>
  <si>
    <t xml:space="preserve">De acuerdo con las evidencias cargadas y el avance cualitativo reportado se observa que se realizó seguimiento a la  entrega de 12 avalúos comerciales </t>
  </si>
  <si>
    <t>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I trimestres en 31 oportunidades (se cargan correos soportes), donde se revisaba no solo el avance, sino la calidad y consistencia técnica, ello recordando que la plataforma catastral estuvo suspendida hasta el 24 de enero. Soportes GCT-1 y 4 y GCT 4.</t>
  </si>
  <si>
    <t>En la re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en el abril en 11 oportunidades (se cargan correos soportes), donde se revisaba no solo el avance, sino la calidad y consistencia técnica, ello recordando que la plataforma catastral estuvo suspendida del 25 de abril hasta el 31 de mayo, y en la Plataforma SNC el control se hace dentro de la misma. Soportes GCT-1 y 4 y GCT 4.</t>
  </si>
  <si>
    <t>Se evidencian correos de revisión de trámites de los meses de nero, febrero y marzo con diferentes fechas, Cuadro Trámites de Conservación Catastral Proyectados y Realizados DT Norte de Santander Vigencia 2022, y tramitadas de los meses de enero febrero y marzo.</t>
  </si>
  <si>
    <t>En los documentos presentados como soporte al control del riesgo se evidencia Concertación  de Compromisos Funcionales y Comportamentales Funcionario Jean Carlo Colmenares Gómez, Correos de Seguimiento y Control de Calidad Trámites de los meses de enero, febrero, marzo, abril, mayo y junio,  Cuadro de Trámites de Conservación Catastral Proyectados y Realizados DT Norte de Santander Vigencia 2022, Informes de Tramitadas y Consolidado de las mismas.</t>
  </si>
  <si>
    <t>De acuerdo con las evidencias cargadas y el avance cualitativo reportado se observa que se da prioridad a los trámites catastrales de acuerdo con la radicación más antigua.</t>
  </si>
  <si>
    <t xml:space="preserve">Durante el trimestre comprendido entre el 1 de abril y el 30 de junio del 2022, se emitieron 41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 </t>
  </si>
  <si>
    <t xml:space="preserve">Se constata el seguimiento al control del riesgo con: Orden de Pago Presupuestal de Gstos del 02-05-2022, Pago de Srvicios Públicos de mayo de 2022, Docuemnto de Apropiación Reconocimiento y Constrancia de Pago Viáticos SIIF Nación, Comprobante Presupuestal de Gastos del 01 y 10-06-2022 y Legalización de Anticipo de Viaticos y Gastos de Comisión del 08-06-2022 y Comprobante de Legalización del 16-02-2022, Relación de Registro Presupuestal de los Trimestres I y II. </t>
  </si>
  <si>
    <t>Mensualmente la pagadora de la territorial concilió con la Sede Central las ventas presentadas en la territorial, ello como se puede constatar en Informes de Ventas. Al cierre del primer semestre del 2022, las ventas acumuladas ascendieron a $45.909.971, lo cual es $1.716.600 mayor a la meta trazada para igual período, y el 32% de la meta anual. Igualmente el Contador de la territorial reportó mensualmente a la Sede Central los Informes de Estado de Cartera por Edades de la DT NdS, ello resaltandose que la cartera sigue en ceros tal y como ocurrió en I trimestre y vigencias anteriores.</t>
  </si>
  <si>
    <t>Se evidencian formatos de ventas de abril, mayo y junio  e Informes de Carteras por edades de abril. mayo y junio y  Ventas Productos Catastrales I Semestre del 2022 DT Norte de Santander, evidencial control al riesgo.</t>
  </si>
  <si>
    <t xml:space="preserve">De acuerdo con las evidencias cargadas y el avance cualitativo reportado se observa que verifican que la fecha de los documentos soporte de los registros presupuestales sea anterior al comienzo de la ejecución del gasto. _x000D_
</t>
  </si>
  <si>
    <t>De acuerdo con las evidencias cargadas y el avance cualitativo reportado se observa que se concilian las ventas y los estados de cartera, cumpliendo con el entregable.</t>
  </si>
  <si>
    <t>La Pagadora de la territorial aprueba en el SIIF Nación las ordenes de pago que cumplan todos los requisitos de ley y políticas internas del Instituto, en caso contrario los rechaza. Se cargan como evidencia tres órdenes de pago con sus respectivos soportes (Una de cada mes).</t>
  </si>
  <si>
    <t>Se presenta Orden de Pago Presupuestal SIIF Nación del 08-07-2022 (cuadro Item para afectación de Gastos, Deducciones, Líneas de pago vinculada, Comprobante Obligación Presupuestal del 25-04-2022, Reporte de Compromiso Presupuestal de Gastos 26-04-2022 y Relación de Autorización No. 1609. evidencia control al riesgo.</t>
  </si>
  <si>
    <t>De acuerdo con las evidencias cargadas y el avance cualitativo reportado se observa que aprueban en el SIIF Nación las ordenes de pago que cumplan todos los requisitos de ley y políticas internas del Instituto</t>
  </si>
  <si>
    <t>De acuerdo con las evidencias cargadas se observan documentos soporte de autorización de gastos firmados por el Director Territorial, tales como nómina y viáticos los cuales fueron debidamente aprobados. Se cumple con el entregable.</t>
  </si>
  <si>
    <t>Los formatos de Estado y Control de Procesos Judiciales fueron remitidos en la oportunidad otorgada por la OAJ, ello a través de correo electrónico del 1 de febrero para el corte 31 de enero, y 1 de marzo para el corte 28 de febrero, y 5 de abril para el corte 31 de marzo. Soportes GJU-1 C1 y GJU-2 C1.</t>
  </si>
  <si>
    <t>Los formatos de Estado y Control de Procesos Judiciales fueron remitidos en la oportunidad otorgada por la OAJ, ello a través de correo electrónico del 5 de mayo para el corte 30 de abril, y 2 de junio para el corte 31 de mayo, y 4 de julio para el corte 30 de junio. En cada remisión se adjuntaron los controles de cada proceso y la matriz de seguimiento (compila). Soportes GJU-1</t>
  </si>
  <si>
    <t>Se evidencia Correo 01-03-2022 con información Procesos Judiciales con corte 28 de febrero de 2022, Solicitud envío de cuadros Oficina Asesora Jurídica 01-02-2022, correo del 05-04-2022 con Cuadro Procesos Judiciales y Penales de carácter urgente para entrega de informe trimestral, y Presentación en formato F11000-01/18.V4 de Veintiun Controles de Estado de Procesos Judiciales.</t>
  </si>
  <si>
    <t>Se evidencian formatos de Estado y Control de Procesos Judiciales remitidos por la Oficina Asesora Jurídica, correo de remisión del 05-05-2022l corte 30 de abril, y 02-06-2022 corte 31 de mayo, y 04-07 corte 30 de junio, controles y la matriz de seguimiento entre otros, constatando el control al riesgo.</t>
  </si>
  <si>
    <t>De acuerdo con las evidencias cargadas se observa seguimiento y control judicial mediante el formato diligenciado "Control de estado de procesos judiciales" vigente y remitido a la sede central por lo correspondiente a los meses de enero, febrero y marzo de 2022. Se cumple con el entregable.</t>
  </si>
  <si>
    <t>De acuerdo con las evidencias cargadas y el avance cualitativo reportado se observa el seguimiento y remisi{on de los Los formatos de Estado y Control de Procesos Judiciales</t>
  </si>
  <si>
    <t>De acuerdo con las evidencias cargadas se observa que a dirección territorial dirigió a la Dirección de Gestión Catastral dos solicitudes de concepto técnico. Se cumple con el entregable.</t>
  </si>
  <si>
    <t>A los 10 contratos vigentes de la Territorial del II trimestre del 2022, se le ha realizado correctamente la Supervisión con el respectivo cargue y reporte de pago en SECOP II. De los 10 contratos 9 no presentan novedad alguna; sin embargo, el Contrato de Arrendamiento 3042 no tiene autorizadas por el Supervisor, los cobros del II trimestre por errores y/o ausencia de cargue en plataforma SECOP II de los soportes de pago, lo cual demuestra el adecuado control en pro de evitar la materialización del riesgo. Se cargan evidencias de los 10 contratos.</t>
  </si>
  <si>
    <t>Se evidencian pantallazos Secop II Plan de pagos del supervisor ContratoArrendamiento3041: Pagos aprobados y al día,  cargue  de  los  soportes  para  el  pago  del  contratista  y  acta  de supervisión, evidenciael estado PAGADO de la obligación, ContratoArrendamiento3042: Pagos  rechazados  por  Supervisor  de todos meses  segundo trimestre,  esto  por  errores  en  el  cargue  de  los  soportes  del cobro, Contratos OPS 3043, Contrato OPS 3044, Contrato OPS 3045, Contrato OPS 3046, Contrato OPS 3047, Contrato OPS3048, Contrato OPS 3049 y Contrato OPS 3050, lo cuala evidencia sweguimiento al control del riesgo.</t>
  </si>
  <si>
    <t>De acuerdo con las evidencias cargadas y el avance cualitativo reportado se observa que se le ha realizado correctamente la Supervisión con el respectivo cargue y reporte de pago en SECOP II. Se tienen establecidos controles para evitar que el riesgo se materialice</t>
  </si>
  <si>
    <t>Todos los diez (10) procesos de contratación adelantados durante el I Trim del 2022 por la DT NdS, contaron con sus debidos soportes como ECO, Condiciones, Análisis del Sector, etc, al igual que todos se realizaron a través de la plataforma SECOP II. Estos al ser OPS (8) y arrendamiento (2), y por ende estar clasificados como Contratación Directa, no tienen observaciones. Se adjunta pantallazo de SECOP II de cada uno de los contratos donde se identifica su número, clasificación contractual (Contratación Directa), y demás datos contractuales. Soportes GCO-2.</t>
  </si>
  <si>
    <t>Durante el II Trimestre del 2022 no se iniciaron, desarrollaron ni culminaron procesos de contratación alguna por parte de la Territorial Norte de Santander. Ley de Garantías.</t>
  </si>
  <si>
    <t>Se evidencian pantallazos de Contratos identificados: Contrato OPS3041, Contrato OPS 3042, Contrato OPS 3043, Contrato OPS 3044, Contrato OPS 3045, Contrato OPS 3046, Contrato OPS 3047, Contrato OPS 3048, ContratoOPS 3049, Contrato OPS 3050 en los que se anota que no tienen observaciones en proceso contractual</t>
  </si>
  <si>
    <t>Sin meta para el periodo.</t>
  </si>
  <si>
    <t>De acuerdo con las evidencias cargadas se observan pantallazos de la información cargada en la plataforma SECOP sin observaciones, con respecto a los procesos contractuales adelantados por la DT. Se cumple con el entregable.</t>
  </si>
  <si>
    <t>Sin meta asignada para el período</t>
  </si>
  <si>
    <t>El Contador Almacenista de la Territorial durante los meses del I trimestre del 2022, realizó la verificación y conciliación relativa a los bienes devolutivos y de consumo que se encuentran en el Almacén de la Territorial, encontrando que no hubo perdida ni diferencia alguna entre los registros del sistema y la encontrado en físico. Soportes GSA-1.</t>
  </si>
  <si>
    <t>El inventario de la vigencia 2022 se realizó en el I trimestre del 2022, tal y como se reportó y soportó en el anterior seguimiento. Meta cumplida para la anualidad.</t>
  </si>
  <si>
    <t>Se observa correo de fecha 07-04-2022 GCO-3 Verificación y Conciliación Almacén e Informe Almacén Express-Análisis de Movimiento por grupo de inventario almacén Enero 31 de 2022.</t>
  </si>
  <si>
    <t>Sin meta signada para el periodo.</t>
  </si>
  <si>
    <t>Durante el II Trimestre del 2022 no se presentaron salidas de bienes de la sede territorial, por lo que no existieron situaciones para las cuales se debiera diligenciar el formato pertinente. Se cargan Formato de Gestión de Recursos Físicos y Servicios Administrativos, Grupo de Inventarios y Suministros, Activos de PP&amp;Equipo por cuenta contable para cada uno de los tres meses del trimestre.</t>
  </si>
  <si>
    <t>Sin meta programada para el periodo.</t>
  </si>
  <si>
    <t>De acuerdo con la evidencia cargada se observa que se realizó la verificación y conciliación relativa a los bienes devolutivos y de consumo que se encuentran en el Almacén de la DT y correo remisorio del contador almacenista al Director Territorial. Se cumple con el entregable.</t>
  </si>
  <si>
    <t>En la direccion territorial quindio se realizo la revision de ambas matrices y no se encontraron novedades para reportar,  las actividades del plan anual ambiental se ejecutaron conforme a lo programado durante el periodo, dando  cumplimiento con las actividades de la matriz de aspectos e impactos ambientales.</t>
  </si>
  <si>
    <t>De acuerdo al plan anual ambiental, la direccion territorial ejecuto todas las actividades programadas para este trimestre en cada uno de los programas,  cargando las evidencias como fotografias, registros de asistencia al DRIVE  que se tiene para dicho plan.</t>
  </si>
  <si>
    <t xml:space="preserve">Se presenta evidencia correo electrónico de 5 de abril de 2022, informando a Gestión Ambiental del Instituto que se verificó el  cumplimiento de  las actividades contempladas en la Matriz de identificación y cumplimiento legal Ambiental y en la Matriz de  Identificación de  aspectos y  valoración de  impactos ambientales, sin encontrarse novedades en  normatividad municipal, ni departamental y respecto a impactos se ejecutan las actividades del plan anual ambiental. No se observan las matrices ni las acciones referidas. </t>
  </si>
  <si>
    <t>Se evidencian archivos en Excel con el reporte de resmas usadas, seguimiento de consumo de agua y consumo de energía; nueve archivos .pdf con huella de carbono de abril, mayo y junio 2022; consejos para ahorrar energía; evidencias drive ambiental con el cargue de elementos de consumo sostenible, consumo sostenible de agua y energía, gestión integral de residuos y prácticas sostenibles; Campaña de sensibilización consumo agua y energía (28 junio); tres archivos de imágenes con cuidado del agua, campaña orden y aseo, buenas prácticas residuos sólidos y video ¿Has oído hablar de la sostenibilidad? La socialización buenas prácticas de la gestión integral de residuos sólidos y la de gestión integral residuos sólidos no se tuvieron en cuenta por pertenecer a actividades del primer trimestre.</t>
  </si>
  <si>
    <t>De acuerdo con la evidencia reportada, se observa que en la DT Quindío se dio cumplimiento a las actividades ambientales durante el primer trimestre de 2022 y se cumplió con el entregable mediante correo remitido a gestionambiental@igac.gov.co el 05 de abril del 2022. Se cumple con el entregable.</t>
  </si>
  <si>
    <t>De acuerdo con las evidencias cargadas y el avance cualitativo reportado se observa que se ejecutaron todas las actividades programadas para este trimestre en cada uno de los programas y se cargaron en el DRIVE ambiental</t>
  </si>
  <si>
    <t xml:space="preserve">La direccion Territorial realiza seguimiento periodico a las solicitudes, donde se identificacn  las dificultades con la plataforma SIGAC para generar reportes, en el trimestre se recibieron 403 solicitudes, todas atendidas dentro de los terminos establecidos,pero la plataforma presenta  en estado activo de  la gran mayoria de las solicitudes, siendo esto incorrecto,razon por la cual se envian  los correos donde se manifiesta a la sede central las inconformidades con dicho reporte, enviando los EE . cuando se recibe el informe a pesar de lo anterior el indicador de la direccion territorial  siempre esta entre 98%  y 100%. Es necesario crear una herramienta de control dentro del sistema de correspondencia que genere credibilidad al momento de generar los reportes y no afecte la Territor    </t>
  </si>
  <si>
    <t>Se evidencia oficio de seguimiento a 30 abril 2022 a las PQRSD, con radicado No. 2617DTQ-2022-004360-IE-001, número de caso: 370677; reunión 20 abril 2022 “Observaciones atención usuarios – seguimiento PQRS”; acta No. 1 del Comité Servicio al Ciudadano de 29 junio; archivo Excel “Vencidos II trimestre” con una hoja para cada mes; pantallazo del SIGAC donde aparecen solicitudes trasladadas, documentos y actividades en cero.</t>
  </si>
  <si>
    <t>De acuerdo con las evidencias cargadas se observa que la DT Quindío realiza seguimiento a las PQRDS. No obstante, el concepto es No Favorable, teniendo en cuenta que reporta meta 0 y ejecutado 0 argumentando que desde la Oficina de Relación con el ciudadano no se remitió ningún seguimiento a la DT y por el contrario, lo cargan como evidencia. A marzo 31 en dicho reporta se observa para la DT Quindío indicador de oportunidad del 100% y de productividad del 95%.</t>
  </si>
  <si>
    <t>De acuerdo con las evidencias cargadas y el avance cualitativo reportado se observa que se realiza seguimiento periodico a las solicitudes</t>
  </si>
  <si>
    <t>Debido a la asignacion de funciones de responsable de conservaciòn al profesional universitario que cumple las funciones de avaluos, cuya habilitacion en la plataforma del SNC solo se vino a verificar el dia 21 de febrero de 2022l , solo se pudo realizar un seguimiento trimestral. a traves de un reporte donde se observan   los saldos de conservaciòn de años anteriores,y se priorizaron la asignacion de  los tramites de  los años 2015. 2016 y posteriormente 2017. De estas se asignaron 54 tramites a tres  contratista y 8 a dos  funcionarios. Se realizo seguimiento, detecciòn de inconvenientes y dificultades en el proceso de ejecuciòn de tramites de terreno por medio de un comite tecnico con todos los funcionarios del àrea de conservaciòn catastral.</t>
  </si>
  <si>
    <t xml:space="preserve">Del avance de tramites de años anteriores 2016, 2017, 2018, así: abril años 2016-2017, mayo 2017 y junio 2018 se da prioridad para los dos últimos meses a las cabeceras municipales debido a la cantidad de solicitudes y la parte rural se posterga por la dificultad en las condiciones climáticas y estado de las vías; que para el final del primer trimestre eran 401, se asignaron 231 que equivale al 60% de evacuación de los saldos; de los cuales 48 han sido completamente tramitados. De acuerdo a los inconvenientes y dificultradas expresadas en el acta de comite del trimestre anterior, estas se recopilaron en reuniòn con la asesora de gestion catastral y se e enviaron por correo electronico a la Direcciòn de Gestiòn catastral </t>
  </si>
  <si>
    <t>Se evidencia cuadro en excel “Cronograma trabajo I trimestre 2022”, donde se reportan 1285 trámites atendidos en oficina (rural: 472, urbano: 813) y 194 (rural: 92, urbano: 102) en terreno, para un total de 1.479 trámites, discriminados por mes, asi: 86 – 770 – 429 en oficina y 7- 106 – 81 en terreno. En el cuadro de excel "Consolidado tramitado y no tramitado oficina terreno I semestre 2022”, reportan 1.300 casos atendidos. Se observa acta de comité técnico No. 1 de 23 marzo 2022, que en el aparte recomendaciones y compromisos, determinan acciones claras para los trámitres pendientes.</t>
  </si>
  <si>
    <t>Se observa archivo Excel “Informe II Trimestre 2022 conservacion” donde se presentan trámites de conservación catastral con corte 30 06 2022, reportando 1114 para el segundo trimestre, de los cuales fueron 931 en oficina y 183 en terreno. Para el semestre se relaciona un total de 2594. No se evidencia cronograma de trabajo, en el archivo .pdf “Seguimiento a tramites_ supervisores II trimestre 2022” se enuncia pero no se anexa.</t>
  </si>
  <si>
    <t xml:space="preserve">De acuerdo con las evidencias cargadas se observa cronograma de trabajo del primer trimestre 2022 y seguimiento a los trámites catastrales.  Se cumple con el entregable._x000D_
</t>
  </si>
  <si>
    <t xml:space="preserve">De acuerdo con las evidencias cargadas se observa cronograma de trabajo del segundo trimestre 2022 y seguimiento a los trámites catastrales.  Se cumple con el entregable._x000D_
</t>
  </si>
  <si>
    <t xml:space="preserve">Se envian tres comunicaciones por medio electronico a la Subdirecciòn de avaluo informando avance e inconvenientes de los avaluos asignados a la Direcciòn Territorial: Uno de la  Defensoria del Pueblo (Armenia) y dos de la Agencia Nacional de Tierras (Genova y Pijao), que requerian completitud de informaciòn, verificaciòn de documentaciòn, asignaciòn de actividades al investigador de responsable de conservaciòn quien desempeña los dos roles en la direccion territorial. En  los procesos de actualizaciòn el cronogra, tablero de control fue realizado por la sede central y la gerencia del proyecto debe realizar directamente estos controesl, no obstante la directora Territorial como supervisora del contrato de actualizaciòn, ha efectuado alertas a la gerencia de proyectos en Bogota. </t>
  </si>
  <si>
    <t xml:space="preserve">Se envian tres comunicaciones por medio electronico a la Subdirecciòn de avaluos informando avance e inconvenientes de los avaluos asignados a la Direcciòn Territorial: Uno de la Sede Antigua (Armenia) y uno Sede Nueva Igac - Armenia, uno Predio en el municipio de Circasia por el Juzgado Civil con la verificaciòn de documentaciòn, asignaciòn de actividades al investigador de responsable de conservaciòn quien desempeña los dos roles en la direccion territorial. se envian periodicamente las matrices en excel por correo electronico a la Subdirecciòn de avaluos (Herramienta de segumineto de avaluos comerciales 14 y 28 de cada mes y BCAC AVALUOS QUINDIO mensualmente). </t>
  </si>
  <si>
    <t>Se evidencia correo de 23 febrero de la DT a sede central en solicitud de respuesta a dos comunicaciones pendientes del convenio de La Tebaida; correo de 3 marzo de la Oficina de Mercado Inmobiliario solicitando documentación pendiente al avaluó de La Romelia del municipio de Génova y de 18 marzo 2022 informando visita exitosa al predio; cruce de correos entre Avalúos de la sede central y la DT acerca de predio actual de la Defensoría del Pueblo de Armenia; Oficios Nos. 2500DGC-2022-0000070-IE-001 de 6 enero y 2500DGC-2022-0000424-IE-001 de 25 enero acerca del nombramiento de supervisora del Contrato Interadmi/tativo No. 009 suscrito con el municipio de La Tebaida y el IGAC. Los entregables de este control no se presentan pero las evidencias demuestran seguimiento a los diferentes procesos</t>
  </si>
  <si>
    <t>Se observan dos archivos Excel “BCAC avaluos Quindio 01 07 2022” con hoja: Estructura Seguimiento Control y “Herramienta de monitoreo Quindio 2022” con tres hojas: Trámite administrativo, trámite judicial y postfallo; cuatro archivos .pdf con soportes de envío de correos de herramienta monitoreo Quindío de 28 abril, 31 mayo, 14 y 28 junio 2022.</t>
  </si>
  <si>
    <t xml:space="preserve">De acuerdo con las evidencias cargadas se observa que se realiza seguimiento a los avalúos. Se cumple con el entregable._x000D_
_x000D_
</t>
  </si>
  <si>
    <t>De acuerdo con las evidencias cargadas se observa que se atienden las solicitudes de avalúos. Se cumple con el entregable.</t>
  </si>
  <si>
    <t>Debido a que se asignaron al profesional de avaluos funciones del àrea de conservaciòn apartir del 21 de febrero de 2022 (Rol SNC). En el cronograma de asignaciones se evidencia que se estan priorizando  tramites de vigencias anteriores.</t>
  </si>
  <si>
    <t>Debido a que se asignaron al profesional de avaluos funciones del àrea de conservaciòn apartir del 21 de febrero de 2022 (Rol SNC). En el cronograma de asignaciones se evidencia que se estan priorizando  tramites de vigencias anteriores: Abril los años 2016 y 2017, en mayo el año 2017 en junio los años 2017 y 2018 (cabeceras municipales debido a dificultades climaticas y estado de las vìas en la zona rural), Igualmente a tramites prioriritarios donde se ve afectada la salud, la economia o dignidad del usario.</t>
  </si>
  <si>
    <t>Se evidencian cuadros en excel “Cronograma trabajo I trimestre 2022”, donde se reportan 1285 trámites atendidos en oficina (rural: 472, urbano: 813) y 194 (rural: 92, urbano: 102) en terreno, para un total de 1.479 trámites, discriminados por mes, asi: 86 – 770 – 429 en oficina y 7- 106 – 81 en terreno y “Consolidado tramitado y no tramitado oficina terreno I semestre 2022”, reportan 1.300 casos atendidos. Se observa acta de comité técnico No. 1 de 23 marzo 2022, que en el aparte recomendaciones y compromisos, determinan acciones claras para los trámites pendientes. No obstante, debe tenerse en cuenta que el compromiso es el seguimiento semanal a los trámites.</t>
  </si>
  <si>
    <t>Se observa archivo Excel “Informe II Trimestre 2022 conservacion” donde se presentan trámites de conservación catastral con corte 30 06 2022, reportando 1114 para el segundo trimestre, de los cuales fueron 931 en oficina y 183 en terreno. Para el semestre se relaciona un total de 2594. No se evidencia cronograma de trabajo.</t>
  </si>
  <si>
    <t xml:space="preserve">De acuerdo con las evidencias cargadas se observa cronograma de trabajo del primer trimestre 2022 y seguimiento a los trámites catastrales.  Se cumple con el entregable._x000D_
_x000D_
</t>
  </si>
  <si>
    <t>De acuerdo con las evidencias cargadas se observa asignaci{on por prioridad en el cronograma de asignaciones del segundo trimestre 2022 y seguimiento a los trámites catastrales.  Se cumple con el entregable.</t>
  </si>
  <si>
    <t>Se evidencia el control cronologico para la expedicion de los registros presupuestales con antelacion a la ocurrecia del hecho generador del gasto.</t>
  </si>
  <si>
    <t>Se observan tres archivos .pdf Viáticos, uno para cada mes, donde aparece registro SIIF nación en abril, para dos avaluadores (Comprobantes compromiso presupuestal de gasto, de obligación presupuestal y de pago presupuestal de gastos) y documento de autorización, reconocimiento y ordenación de pago comisión al interior del país, para un conductor y un profesional para desplazarse a Pijao (2) y a Circasia.</t>
  </si>
  <si>
    <t>Durante el trimestre se realizo el control de los ingresos, ya que estos ingresan directamente al banco y no se presentaron ventas a credito en el periodo.</t>
  </si>
  <si>
    <t xml:space="preserve">Se observan seis archivos .pdf de Cartera por edades de abril, mayo y junio 2022 donde aparece diligenciado el formato de cartera por edades de cada uno de los meses y tres de ventas detalladas de marzo, abril y mayo 2022, Cabe anotar que el informe del mes de marzo no corresponde a este trimestre. </t>
  </si>
  <si>
    <t xml:space="preserve">De acuerdo con las evidencias cargadas y el avance cualitativo reportado se observa que verifican que la fecha de los documentos soporte de los registros presupuestales sea anterior al comienzo de la ejecución del gasto. </t>
  </si>
  <si>
    <t>De acuerdo con las evidencias cargadas y el avance cualitativo reportado, se observa que se realizó el control de los ingresos, no se presentaron ventas a credito y no tienen cartera pendiente</t>
  </si>
  <si>
    <t>Se realiza el devido control a los pagos correspondientes de la Territorial constatando que cada uno este debidamente soportado y se cumpla con las normas y procedimientos establecidos por la entidad.</t>
  </si>
  <si>
    <t>Se observan tres archivos .pdf, uno para cada mes, donde en abril aparece registro SIIF nación (22 abril) para el pago del servicio de energía y factura que soporta el pago antes de su vencimiento (3 mayo); en mayo de igual forma aparece registro SIIF nación (23 mayo) para el pago del servicio de energía y factura que soporta el pago antes de su vencimiento (3 junio); el archivo de junio está dañado y no se puede abrir.</t>
  </si>
  <si>
    <t>De acuerdo con las evidencias cargadas y el avance cualitativo reportado se observa que aprueban las órdenes de pago en el sistema SIIF Nación.</t>
  </si>
  <si>
    <t xml:space="preserve">De acuerdo con las evidencias cargadas se observan solicitudes de cdp de la DT Quindío debidamente firmados por el ordenador del gasto. Se cumple con el entregable._x000D_
_x000D_
</t>
  </si>
  <si>
    <t>La direccion territorial  realiza el seguimiento judicial dos veces por semana a los tres procesos que se tienen, se diligencia el formato de control y seguimiento de procesos judiciales y se remite mensualmente el reporte de judiciales al GIT de Juridica en sede central.</t>
  </si>
  <si>
    <t xml:space="preserve">Mensualmente se ha enviado la matriz de procesos judiciales y se ha hecho el seguimiento 2 veces por semana (martes y viernes) a los procesos judciales que se encuentran en curso. </t>
  </si>
  <si>
    <t>Se observa cuadro en excel “Cuadro de procesos judiciales Territorial Quindío a 31 marzo 2022” con dos hojas llamadas Procesos iniciados en contra (3 casos) y procesos a favor (1 caso). Adicional, se presentan tres (3) archivos en formato “Control de estado procesos judiciales”, actualizados a principios de abril 2022 y archivo en word con pantallazos de correos de 4 febrero, 2 marzo y 6 abril 2022, enviando el reporte judiciales de enero y marzo y recibiendo informes de seguimiento de algunos casos para el informe de marzo.</t>
  </si>
  <si>
    <t>Se observan archivo Excel “Cuadro de procesos judiciales territorial Quindio- junio” con dos hojas procesos en contra (3) y a favor (1); archivo .pdf con el soporte de envío correo electrónico con asunto: Reporte Judicial Marzo. Territorial Quindío; carpeta con cuatro archivos Word donde se reporta el control de estado de los procesos judiciales.</t>
  </si>
  <si>
    <t xml:space="preserve">De acuerdo con las evidencias cargadas se observa el seguimiento judicial, se diligencia el formato de control y seguimiento de procesos judiciales. Se cumple con el entregable._x000D_
_x000D_
</t>
  </si>
  <si>
    <t xml:space="preserve">De acuerdo con las evidencias cargadas y el avance cualitativo reportado se observa el seguimiento a la matriz de procesos judiciales </t>
  </si>
  <si>
    <t xml:space="preserve">De acuerdo con las evidencias cargadas se observa solicitud de concepto técnico del área jurídica de la DT a Catastro. Se cumple con el entregable_x000D_
</t>
  </si>
  <si>
    <t xml:space="preserve">El area jurídica realiza la verificación de las obligaciones del contratista y del supervisor mes a mes en el proceso contractual de cada uno de los contratos vigentes. </t>
  </si>
  <si>
    <t>Se evidencia archivo .pdf con plan de pagos Contratos Nos. 1239, 1240, 1241, 1243 y 1238 de 2022, soportes de pago abril y mayo.</t>
  </si>
  <si>
    <t>De acuerdo con las evidencias cargadas y el avance cualitativo reportado se observa que realizan la verificación de las obligaciones del contratista y del supervisor y adjuntan pantallazos de SECOP II</t>
  </si>
  <si>
    <t>En la direccion territorial no se recibieron inqietudes u observaciones frente al proceso de contratacion del mes de enero, en los meses de febrero y marzo no se adelantaron contrataciones.</t>
  </si>
  <si>
    <t>En el periodo reportado no se realizo ningun tipo de contratacion, por lo tanto no aplica dicho control.</t>
  </si>
  <si>
    <t xml:space="preserve">Se evidencia archivo en word con pantallazos de reporte de ejecucion de contratos enero – marzo 2022, con el soporte de pago de los contratos: 1238 Lina Marcela Varón, _x000D_
1239 María Camila Piedrahita, 1240 María Camila Echeverry, 1241 Natalia Peláez y 1243 Leidy Tatiana Quintero. Debe observarse que el control solicita como evidencia el consolidado de observaciones y respuestas del proceso en la plataforma SECOP II, que se desconoce con los soportes presentados. _x000D_
</t>
  </si>
  <si>
    <t xml:space="preserve">No se presenta evidencia para mitigar este riesgo. </t>
  </si>
  <si>
    <t xml:space="preserve">De acuerdo con las evidencias cargadas se observa que en la DT se realizaron 5 procesos de contratación en el mes de enero, que fueron cargados en el SECOP. Se cumple con el entregable._x000D_
</t>
  </si>
  <si>
    <t xml:space="preserve">Sin meta asignada para el período_x000D_
</t>
  </si>
  <si>
    <t>En la Direccion Territorial se han generado los inventarios de los bienes en bodega, realizando una verificacion aleatoria de los mismos.</t>
  </si>
  <si>
    <t>Se realizo la correspondiente verificacion de la existencia de los bs. almacenados en la bodega de la Territorial</t>
  </si>
  <si>
    <t xml:space="preserve">Se evidencia la relación de elementos de la territorial consignados en el informe de seis páginas, “Inventario en bodega por territorial”, con un valor total de $80’495.534,48, con fecha de impresión 7 de abril 2022. </t>
  </si>
  <si>
    <t>Se observan archivo Excel “Conciliacion inv. Bodega” donde se presenta la conciliación de bienes en bodega; archivo .pdf “Inv. Bodega” con la relación de inventario en bodega por territorial.</t>
  </si>
  <si>
    <t>Se realiza el debido control  a la salidad de los bienes de la Territorial con el diligencimioento del formato respectivo que soporta tal hecho.</t>
  </si>
  <si>
    <t xml:space="preserve">Se observa archivo .pdf “Salida bienes PD” cuyo contenido es el soporte de diligenciamiento del formato de salida de bienes de 9 junio. </t>
  </si>
  <si>
    <t>En la evidencia cargada se observa el inventario de la almacenista pero no aparece informe de conciliación de los registros o informe de inventario, razón por la cual el concepto es no favorable.</t>
  </si>
  <si>
    <t>De acuerdo con las evidencias cargadas y el avance cualitativo reportado se observa que realizaron la correspondiente verificacion de la existencia de los bienes de la Territorial</t>
  </si>
  <si>
    <t xml:space="preserve">De acuerdo con las evidencias cargadas y el avance cualitativo reportado se observa que ejercen el debido control  a la salidad de los bienes de la Territorial con el diligencimioento del formato salida de bienes </t>
  </si>
  <si>
    <t>La matriz legal fue revisada y se evidencio que solo cuenta con normatividad nacional e institucional.</t>
  </si>
  <si>
    <t>Se ralizo yreviso el seguimiento al plan de trabajo ambiental</t>
  </si>
  <si>
    <t>Se evidencia  correo electrónico de 11/04/2022 donde se envía la matriz legal ambiental con todos sus soportes.</t>
  </si>
  <si>
    <t>Se evidencia el cumplimiento de Matriz de identificación y cumplimiento legal Ambiental con el registro de huella de carbono de los dos vehículos, Registro y seguimiento consumo de energía, Registro y seguimiento consumo de agua, Registro y seguimiento de resmas de papel.</t>
  </si>
  <si>
    <t>se revisa las evidencias cargadas en el drive del cumplimiento de la matriz ambiental, cumple con el producto esperado</t>
  </si>
  <si>
    <t>Serealiza seguimiento mensual al estado de las PQRS,registradas en la gestion documental a cargao de nuestra territorial.</t>
  </si>
  <si>
    <t>Se observa reporte de PQRSD con corte a 30 de junio de la territorial Risaralda.</t>
  </si>
  <si>
    <t>se revisa la evidencia cargada, solicitando la informacion de vigencias anteriores, cumple con producto esperado</t>
  </si>
  <si>
    <t>En la direccion territorial se realizo un seguimiento en el trimestre donde se observa la cantidad de tramites ejecutados de acuerdo a la fecha de radicacion.</t>
  </si>
  <si>
    <t>Se evidencia reporte de trámites catastrales de los meses de enero, febrero y marzo, pero no cumple con todos los entregables falta cronograma de trabajo.</t>
  </si>
  <si>
    <t>Se evidencia reporte de trámites catastrales del segundo trimestre, pero no cumple con todos los entregables falta cronograma de trabajo.</t>
  </si>
  <si>
    <t>se revisa el reporte del seguimiento del trimestre en la dirección territorial, cumple con el producto esperado</t>
  </si>
  <si>
    <t>E n la direccion territorial no se cuenta con convenios en este momento.</t>
  </si>
  <si>
    <t>Se realizaron en nuestra terrirtorial  16 avaluos comerciales.</t>
  </si>
  <si>
    <t>No se tiene convenios por el momento, sin meta asignada para este periodo.</t>
  </si>
  <si>
    <t>No se evidencia Herramienta de monitoreo de avalúos.</t>
  </si>
  <si>
    <t>no se realizan contratos convenios u otros en el periodo</t>
  </si>
  <si>
    <t>se revisa la evidencia cargada por el cumple con el producto esperado</t>
  </si>
  <si>
    <t>El responsable del area de conservacion ejerce el control de la asignacion de los tramites, teniendo en cuenta las vigencias de años anteriores.</t>
  </si>
  <si>
    <t>El Director territorial ejerce el control de la asignacion de los tramites, teniendo en cuenta las vigencias de años anteriores.</t>
  </si>
  <si>
    <t>se revisa la evidencia cargada, cumple con el producto esperado</t>
  </si>
  <si>
    <t>Se adjuntan cdps y rps del periodo verificado</t>
  </si>
  <si>
    <t>Se evidencia Comprobantes de registro presupuestal generados para los diferentes gastos de la territorial y listado de registro presupuestales de compromisos.</t>
  </si>
  <si>
    <t>Se adjuntan los listados de movimientos de bancos y los informes de ventas de contado.</t>
  </si>
  <si>
    <t xml:space="preserve">Se evidencia reporte de relación de ingresos de contado, informe de cartera por edades y informe de ventas de los meses de abril, mayo y junio. </t>
  </si>
  <si>
    <t>Se adjuntan las ordenes de pago con sus respectivos soportes.</t>
  </si>
  <si>
    <t>Se evidencia órdenes de pago del aplicativo siif nación con sus respectivos soporte del contrato con UNE.</t>
  </si>
  <si>
    <t>se revisa los documentos cargados, cumple con el producto esperado</t>
  </si>
  <si>
    <t>La direccion territorial cuenta con 4 procesos judiciales , los cuales se les realiza seguimiento en la plataforma judicial dos veces por semana y se diligencia el formato de control establecido por el SGI</t>
  </si>
  <si>
    <t xml:space="preserve">Se adjuntan la matrizs del estado de procesos judiciales,y el informe o cuadro consolidado del estado de los proceso </t>
  </si>
  <si>
    <t>Se observa Formato diligenciado "Control de estado de procesos judiciales"  de los 4 procesos y el informe o cuadro consolidado con el estado de procesos judiciales.</t>
  </si>
  <si>
    <t>Se observa Formato diligenciado "Control de estado de procesos judiciales"  de los 3 procesos y el informe o cuadro consolidado con el estado de procesos judiciales.</t>
  </si>
  <si>
    <t>se revisa la solicitud de conceptos, cumple con el producto esperado</t>
  </si>
  <si>
    <t>SE ADJUNTAN LOS PANTALLAZOS DE SECOP CORRESPONDIENTES.</t>
  </si>
  <si>
    <t>Se evidencia pantallazos del SECOP II del contratista Juan Alejandro Rios del plan de pagos del supervisor, del cargue de los soportes para el pago del contratista y acta de supervisión y del estado pagado de la obligación.</t>
  </si>
  <si>
    <t>En este trimestre no contamos con contratacion que presetara observaciones.</t>
  </si>
  <si>
    <t>Para este trimestre no se presentaron observaciones en los procesos de contratación.</t>
  </si>
  <si>
    <t>Para este trimestre no se presentaron observaciones procesos de contratación.</t>
  </si>
  <si>
    <t>no se presentaron procesos contractuales en el periodo</t>
  </si>
  <si>
    <t>sin meta asignada en el periiodo</t>
  </si>
  <si>
    <t>El almacenista genera un inventario de bienes de consumo, devolutivos y de bodega como medida de control de los bienes del instituto.</t>
  </si>
  <si>
    <t>Se adjuntan informes de inventario,y comprobantes de ajuste</t>
  </si>
  <si>
    <t>Se evidencia conciliación saldos SAI con corte 28/02/2022, informe de existencias de consumo de corte 04/04/2022 e ingreso de devolutivos de  febrero.</t>
  </si>
  <si>
    <t>Se evidencia inventarios devolutivos almacenados en la bodega, informe de existencias de consumo y conciliaciones cuentas de almacén de consumo de la territorial de los meses del segundo trimestre de 2022.</t>
  </si>
  <si>
    <t>Se remiten registros de salidas de bienes en el formato vigente.</t>
  </si>
  <si>
    <t>Se observa que no se ha dado Registro salida de bienes en el formato.</t>
  </si>
  <si>
    <t>se revisa los reportes de iventario, cumle con el producto esperado</t>
  </si>
  <si>
    <t xml:space="preserve">La dirección Territorial Santander da inicio al desarrollo del plan de trabajo ambiental 2022, se realzaron las siguientes actividades._x000D_
1.	 Simulacro ambiental MORDEDURA O PICADURA DE ANIMAL._x000D_
2.	 Socialización de la matriz IPVRDC._x000D_
3.	 Registro y seguimiento consumo de energía._x000D_
4.	 Registro y seguimiento consumo de agua. _x000D_
</t>
  </si>
  <si>
    <t xml:space="preserve">La dirección Territorial Santander da inicio al desarrollo del plan de trabajo ambiental 2022, se realzaron las siguientes actividades. 1.huella de carbono 2. certificado posconsumo luminarias 3. campaña consumo de agua 4. formato seguimiento consumo de agua 5. formato seguimeinto consumo de energia. 6. simulacro ambiental.  7 informe simulacro ambiental  8. campaña de orden y aseo, dicha informacion se encuentra debidamente evidenciada. </t>
  </si>
  <si>
    <t>Se evidencia el  cumplimiento de Matriz de identificación y cumplimiento legal Ambiental con las actividades como Simulacro ambiental MORDEDURA O PICADURA DE ANIMAL,	 Registro y seguimiento consumo de energía y Registro y seguimiento consumo de agua.</t>
  </si>
  <si>
    <t>Se evidencia el cumplimiento de plan de trabajo Ambiental con el registro de huella de carbono de los tres vehículos, Registro y seguimiento consumo de energía, Registro y seguimiento consumo de agua, campaña consumo de agua (28/04/2022), campaña de orden y aseo y simulacro ambiental (20/05/2022).</t>
  </si>
  <si>
    <t>De acuerdo con las evidencias cargadas se observan matrices de seguimiento del acueducto y de la energia y realización de simulacro ambiental.</t>
  </si>
  <si>
    <t>De acuerdo con las evidencias cargadas y el avance cualitativo reportado se observa que se realizaron las actividades ambientales de acuerdo con el plan de trabajo</t>
  </si>
  <si>
    <t>Para el segundo trimestre del 2022 comprendido entre los meses de abril mayo y junio se adjunta tabla en excel donde se identifican PQRSD radicadas, conrespuesta, finalizadas , anuladas y pendientes de respuesta de cada uno de los meses , en el mes de abril se atendieron 460, mayo 891 y junio 546 para un total de 1897.  asi como la evidencia de los radicacdos</t>
  </si>
  <si>
    <t>Se observa reportes de PQRSD con corte a 30 de junio de la territorial Santander. Nota: Falta Pantallazo de la bandeja de entrada del Sistema de Gestión Documental vigente que es el entregable.</t>
  </si>
  <si>
    <t>De acuerdo con la evidencia cargada se observa que hay rezago en el cumplimiento. De un total de 973 PQRDS que se observan en marzo, se respondieron solamente 108, por lo cual el concepto es no favorable.</t>
  </si>
  <si>
    <t>De acuerdo con las evidencias cargadas y el avance cualitativo reportado se observa que se realizó seguimiento a las peticiones.  No obstante se presentaron retrasos, razón por la cual es necesario implementar una acción</t>
  </si>
  <si>
    <t>Para el primer trimestre del año 2022 no se adjunta cronograma de trabajo ya que sede central no ha remitido las metas y actividades para la territorial con base a los acuerdos de gestión, se adjunta lo tramitado mes a mes. Terreno 330 y oficina 3.324 durante el primer trimestre para un total de 3,654.  Para el mes de marzo no se realizó ningún trámite debido a que la territorial se encontraba  en la capacitación para la implementación de sistema nacional catastral (SNC).</t>
  </si>
  <si>
    <t xml:space="preserve">Para el segundo trimestre del 2022 se adjunta cronograma de trabajo, lo tramitado mes a mes Terreno 55 y oficina 1.519 para un total de 1574, igualmente se adjunta el reporte de sisges para los meses correspondientes de abril, mayo y junio. </t>
  </si>
  <si>
    <t>Se evidencia reporte de trámites catastrales de los meses de enero, febrero y marzo.</t>
  </si>
  <si>
    <t>Se evidencia reporte de trámites catastrales del primer semestre y su cronograma de trabajo</t>
  </si>
  <si>
    <t>De acuerdo con las evidencias cargadas se observan cuadros que evidencia que se realiza seguimiento y control a los trámites catastrales. Se cumple con el entregable.</t>
  </si>
  <si>
    <t>De acuerdo con las evidencias cargadas y el avance cualitativo reportado se observa que se realizan las mutaciones pero no se alcanza la meta. Se deben emprender acciones al respecto</t>
  </si>
  <si>
    <t xml:space="preserve">Para el presente trimestre no se han elaborado y entregado avalúos comerciales. </t>
  </si>
  <si>
    <t xml:space="preserve">para el segndo trimester del 2022 se realizaron 9 avaluos comerciales distribuidos en los predios de Barrancabermeja , bucaramanga , santan barbara, betulia y landazuri. se adjunto las evidencias pertinentes </t>
  </si>
  <si>
    <t>Para el presente trimestre no se han elaborado avalúos comerciales.</t>
  </si>
  <si>
    <t>Se  evidencia oficios entregando los avaluos, pero no se evidencia Herramienta de monitoreo de avalúos.</t>
  </si>
  <si>
    <t>De acuerdo con las evidencias cargadas y el avance cualitativo reportado se observa que se realizaron los avalúos comerciales solicitados</t>
  </si>
  <si>
    <t xml:space="preserve">Se han atendido las peticiones de acuerdo al proceso de radicación y asignación en el SIGAC de lo cual se adjunta lo tramitado y no se anexa cronograma por q no se conocen las metas establecidas para la territorial .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primer trimestre se tramitaron 330 de terreno y 3324 de oficina.para un total de </t>
  </si>
  <si>
    <t xml:space="preserve">Para el segundo trimestre del 2022 se adjunta cronograma, lo tramitado mes a mes Terreno 55 y oficina 1.519 para un total de 1574, igualmente se adjunta el reporte de sisges para los meses correspondientes de abril, mayo y junio. </t>
  </si>
  <si>
    <t xml:space="preserve">Se evidencia reporte de trámites catastrales de los meses de enero y febrero más sin embargo se recuerda que el entregable habla de un reporte de seguimiento semanal y cronograma de actividades. </t>
  </si>
  <si>
    <t>Se evidencia reporte de trámites catastrales del primer semestre y su cronograma de trabajo.</t>
  </si>
  <si>
    <t>De acuerdo con la evidencia cargada se observa seguimiento realizado a los trámites catastrales durante los meses de enero, febrero y marzo de 2022. Se cumple con el entregable.</t>
  </si>
  <si>
    <t xml:space="preserve">De acuerdo con las evidencias cargadas y el avance cualitativo reportado se observa que se gestionaron los trámites solicitados. </t>
  </si>
  <si>
    <t>PARA EL SEGUNDO TRIMESTRE DEL AÑO 2022 SE REALIZAN LAS ORDENES DE COMISION EL CUAL  NOS INDICA  LA SOLICITUD DE COMISIÓN , FECHA DE INICIO  FECHA FINAL DE COMISIÓN  LA DESCRIPCION  Y EL VALOR DE GASTO POR PAGAR.</t>
  </si>
  <si>
    <t>Se evidencia Comprobantes de registro presupuestal generados para los gastos de viáticos de los funcionarios de la territorial.</t>
  </si>
  <si>
    <t>Durante los meses de abril mayo y junio del año 2022 se adjunta los reportes detallados de informes  movimientos  bancarios, informes de ventas.</t>
  </si>
  <si>
    <t xml:space="preserve">Se evidencia reporte de relación de ingresos de contado, informe de cartera por edades e informe de ventas de los meses de abril, mayo y junio. </t>
  </si>
  <si>
    <t xml:space="preserve">Con las evidencias cargadas no es posible verificar que la fecha de los documentos soporte de los registros presupuestales sea anterior al comienzo de la ejecución del gasto. _x000D_
</t>
  </si>
  <si>
    <t>De acuerdo con las evidencias cargadas y el avance cualitativo reportado se observa que se realizan conciliaciones para depurar las partidas bancarias</t>
  </si>
  <si>
    <t>Para el segundo trimestre del 2002 se evidencia con el pago deduciones con lo que se descuento al funcionario, igualmente con estas ordenes se verifica el soporte del banco.</t>
  </si>
  <si>
    <t>Se evidencia órdenes de pago del aplicativo siif nación pero no cuenta con sus respectivos soportes.</t>
  </si>
  <si>
    <t>El avance cualitativo reportado no es coherente con el riesgo ni con el control. En las evidencias se observan cdps del SIIF y el control se refiere a órdenes de pago</t>
  </si>
  <si>
    <t>De acuerdo con las evidencias cargadas se observan documentos soporte de autorización de gastos debidamente  firmados. Se cumple con el entregable.</t>
  </si>
  <si>
    <t xml:space="preserve">Se adjunta archivo de evidencia control de estado de procesos judiciales.  </t>
  </si>
  <si>
    <t xml:space="preserve">El area de juridica adjunta para el segundo trimestre del 2022 el estado de procesos judiciales.igualmete se adjunta la evidencia de los correos electronicos. </t>
  </si>
  <si>
    <t>Se observa Formato diligenciado "Control de estado de procesos judiciales"  de los procesos de la territorial.</t>
  </si>
  <si>
    <t>Se observa Formato diligenciado "Control de estado de procesos judiciales" de los procesos de la territorial.</t>
  </si>
  <si>
    <t>De acuerdo con las evidencias cargadas se observa el diligenciamiento del formato "Control de estado de procesos judiciales", pero diligenciado únicamente hasta agosto de 2021, razón por la cuanl no se realiza el control y erl concepto es no favorable.</t>
  </si>
  <si>
    <t>De acuerdo con las evidencias cargadas y el avance cualitativo reportado se observa que durante el segundo trimestre del 2022 se realizó seguimiento al estado de los procesos judiciales</t>
  </si>
  <si>
    <t>De acuerdo con la evidencia cargada se observa una cadena de correos relacionados con la notificación de una acción de tutela (AUTO AVOCA ACCIÓN DE TUTELA 68001-3109-005-2022-00023-00) que no corresponde a la solicitud de un concepto técnico, razón por la cual el concepto es no favorable.</t>
  </si>
  <si>
    <t>Se adjunta pantallazo del plan de pagos del contrato 2691 del 2022 donde se evidencia el avence porcentual y el estado de pago de los contratos</t>
  </si>
  <si>
    <t>Se evidencia pantallazos del SECOP II del contrato 2691 el plan de pagos del supervisor, del cargue de los soportes para el pago del contratista y acta de supervisión y del estado pagado de la obligación.</t>
  </si>
  <si>
    <t>De acuerdo con las evidencias cargadas se observan pantallazos del SECOP. Se cumple con el entregagle.</t>
  </si>
  <si>
    <t xml:space="preserve">El supervisor realiza las correspondientes actas de supervisión y realiza los actos pertinentes en SECOP 2. _x000D_
_x000D_
Durante el primer trimestre se realizó supervisión a los contratos presentados por los contratistas y fueron aprobados mediante acta de supervisión y cargadas a la plataforma SECOP 2. Contratos desde 2689 al 2701 _x000D_
_x000D_
Adicional a esto me permito informar que los siguientes contratos para la presentación de informes de labores entre el 16-03-2022 al 15-04-2022, en donde el supervisor es Nelson Rivas por vacaciones la supervisora encargada será Elsa Mileth Cortes Mejía. _x000D_
_x000D_
contratos: _x000D_
_x000D_
2693 de 2022 _x000D_
_x000D_
2694 de 2022 _x000D_
_x000D_
2695 de 2022 _x000D_
_x000D_
2696 de 2022 _x000D_
_x000D_
2697 de 2022 </t>
  </si>
  <si>
    <t xml:space="preserve">En el segundo Trimestre del año 2022 no se adelanto ningún proceso de contratación dado que se encontraba vigente la Ley de Garantías </t>
  </si>
  <si>
    <t>Se observa pantallazos de secop II de seguimiento a contratos más sin embargo estas no son acordes a los entregables “Consolidado de observaciones y respuestas del proceso en la plataforma SECOP II (si aplica)” que aplican a este riesgo. Nota: si no existen observaciones dentro de los procesos contractuales pues no se debe reportar nada.</t>
  </si>
  <si>
    <t>Para este trimestre no se presentaron observaciones procesos de contratación por que no se celebró ningún proceso.</t>
  </si>
  <si>
    <t>Se adjuntan pantallazos del SECOP. Se cumple con el entregable.</t>
  </si>
  <si>
    <t>Durante los meses de enero, febrero y marzo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enero, febrero y marzo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t>
  </si>
  <si>
    <t xml:space="preserve">Durante los meses de abril y mayo de 2022 se realizó la conciliación mensual de los elementos de consumo y devolutivos almacenados en la bodega de la territorial, realizando la verificación y conteo físico vs las existencias registradas en el módulo ERP SAE Y SAI respectivamente. Referente a los elementos de consumo durante los meses de abril y mayo de 2022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en el mes de febrero y marzo </t>
  </si>
  <si>
    <t>Se evidencia la conciliación mensual de los elementos de consumo y devolutivos almacenados en la bodega de la territorial de los meses de enero, febrero y marzo de 2022.</t>
  </si>
  <si>
    <t>Se evidencia inventarios devolutivos almacenados en la bodega, informe de existencias de consumo y conciliaciones cuentas de almacén de consumo de la territorial de los meses del segundo trimestre de 2022</t>
  </si>
  <si>
    <t>Durante el segundo trimestre del 2022 se realizaron 5 listados de asistencias referentes a capacitaciones y 3 piezas comunicativas para los funcionarios de la direccion territorial, adjunto evidencia de lo relacionado</t>
  </si>
  <si>
    <t>Las evidencias suministradas no corresponden al entregable para este control.</t>
  </si>
  <si>
    <t>De acuerdo con la evidencia cargada se observa que se realizó la conciliación relacionada con los bienes que se encuentran en el Almacén de la DT por el primer trimestre 2022. Se cumple con el entregable.</t>
  </si>
  <si>
    <t>De acuerdo con las evidencias cargadas y el avance cualitativo reportado indican que se registran faltantes en los elementos devolutivos así como  sobrantes en los bienes institucionales.</t>
  </si>
  <si>
    <t>Las evidencias y el avance cualitativo registrado no corresponden con el control ni con el riesgo.</t>
  </si>
  <si>
    <t>EN EL PRIMER TRIMESTRE EN LA TERRITORIAL SE CARGA LA INFORMACION DEL PLAN DE TRABAJO AMBIENTAL EN EL DRIVE ESTABLECIDO POR EL GIT AMBIENTAL, EN SEDE CENTRAL EL EQUIPO AMBIENTAL SE ENCARGA DE REMITIR EL REPORTE AL EJECUTAR EL SEGUIMIENTO.</t>
  </si>
  <si>
    <t>EN EL SEGUNDO TRIMESTRE DE 2022 LA TERRITORIAL CARGO EN EL DRIVE LAS ACTIVIDADES REALIZADAS REFERENTES AL PLAN DE TRABAJO AMBIENTAL, EL REPORTE DE SEGUIMIENTO LO GENERA SEDE CENTRAL.</t>
  </si>
  <si>
    <t>Se evidencia correo electrónico 15/02/2022 donde se comparte la evidencia cumpliendo las actividades de la matriz ambiental.</t>
  </si>
  <si>
    <t>Se evidencia correo electrónico 09/05/2022 donde se comparte la evidencia cumpliendo las actividades de la matriz ambiental.</t>
  </si>
  <si>
    <t>EN LA TERRITORIAL SE RECEPCIONARON Y RADICARON LAS PQRS, SE REVISARON LAS RECIBIDAS Y SE ATENDIERON LOS REQUERIMIENTOS ENVIADOS POR LA SEDE CENTRAL REFERENTE A LAS QUE SE ENCUENTRAN PENDIENTES EN EL SISTEMA. SE VALIDO LA INFORMACION Y SE CARGARON LAS INCIDENCIAS DE LAS QUE  YA SE HA DADO RESPUESTA Y EL SISTEMA AUN SIGUE REFLEJANDO COMO SOLICITUD PENDIENTE, EN EL SEMESTRE SE RECIBIERON 583 Y SE TRAMITARON 536 QUEDANDO PENDIENTES 47</t>
  </si>
  <si>
    <t>Se observa reporte de PQRSD con corte a 30 de junio  y se evidencia pantallazo de la bandeja de entrada del SIGAC.</t>
  </si>
  <si>
    <t>se revisa los seguimientos cargados en el drive, cumple con el producto esperado</t>
  </si>
  <si>
    <t>EL DIRECTOR TERRITORIAL ELABORO EL CRONOGRAMA DE ACTIVIDADES DEJO LAS MISMAS METAS DEL AÑO 2021 DEBIDO A QUE A LA FECHA DE SEGUIMIENTO LA SUBDIRECCION DE CATASTRO AUN NO HA ENVIADO LAS METAS PARA LA VIGENCIA, SE EVIDENCIA QUE EN EL TRIMESTRE SE RECIBIERON 2.539 SOLICITUDES, DE OFICINA 1.890 Y DE TERRENO 649,  DE LAS CUALES A LA FECHA INCLUIDAS LAS QUE VENIAN PENDIENTES DE VIGENCIAS ANTERIORES SE TRAMITARON 2.086, DE TERREO 377 Y DE OFICINA 1.709, QUEDANDO POR TRAMITAR 656 DE LAS CUALES 105 CORRESPONDEN A VIGENCIAS ANTERIORES Y 551 A LA VIGENCIA ACTUAL, A PESAR DE APENAS CONTAR CON CONTRATISTAS A PARTIR DEL MES DE FEBRERO SE HA LOGRADO AVANZAR EN LOS TRAMITES, TENIENDO EN CUENTA QUE HUBO SUSPENSION DEL SNC GRAN PARTE DEL MES DE ENERO.</t>
  </si>
  <si>
    <t>EN EL SEGUNDO TRIMESTRE SE RECIBEN LAS METAS ESTABLECIDAS PARA LA TERRITORIAL, POR LO ANTERIOR SE MODIFICA EL CRONOGRAMA ELABORADO INICIALMENTE POR EL DIRECTOR TERRITORIAL  EN EL SEGUNDO TRIMESTRE SE RECIBIERON 1.692 SOLICITUDES DE LAS CUALES 1.227 SON OFICINA Y 465 DE TERRENO,  A LA FECHA DEL SEGUMIENTO SE TRAMITARON 1.211 DE OFICINA Y 459 DE TERRENO PARA UN TOTAL DE 1.670 QUEDANDO POR TRAMITAR 22.</t>
  </si>
  <si>
    <t>Se evidencia cronograma de trabajo y reporte de seguimiento de tramites catastrales de los meses del primer trimestre.</t>
  </si>
  <si>
    <t>Se evidencia cronograma de trabajo y reporte de seguimiento de trámites catastrales de los meses del segundo trimestre.</t>
  </si>
  <si>
    <t>se revisa seguimiento y cronograma cumple con el producto esperado</t>
  </si>
  <si>
    <t>En la Territorial se realizan las reuniones de seguimiento con el fin de hacerle seguimiento al avance de  los avalúos recibidos en el primer tirmestre de 2022, que a la fecha de seguimiento se retoman 2 de la vigencia 2021 y 3 que se recibieron en la presente vigencia y que fueron ejecutados por el Perito contratista en su totalidad, pero solamente se ha hecho entrega de uno (1) ya que fue requerido por el Tribunal, los 4 restantes están en espera de la  formalización  del Convenio IGAC-Unidad Restitución de Tierras  atendendo al oficio 2500DGC-2022-0003004 EE-01 DEL 03/03/2022</t>
  </si>
  <si>
    <t>Se realizaron 12 avalúos de los 4 programados  en el segundo trimestre, las actividades de segumiento para este período se resumen así: en abril se realizó  un (1) avalúo administrativo a la (Defensoría del Pueblo, en mayo Ingresó una (1) solicitud para realizar 2 avalúos de  Restitución de Tierras (Parcela 6 La Colina y La Siria Parcela 3, Municipio de Toluviejo y una solicitud para realizar ocho (8) avalúos administrativos (Oficinas IGAC DT Sucre). Se realizó un (1) avalúo de Restitución de Tierras predio Casa Lote Berrugas C 5 3 - 27. En junio no ingresaron solicitudes de avalúo. Se realizaron 10 : 2 avalúos de restitución de Tierras predios Parcela 6 La Colina y La Siria Parcela 3, Mpio de Toluviejo y los 8 avalúos administrativos (Oficinas IGAC DT  Sucre) se hicieron las reuniones.</t>
  </si>
  <si>
    <t>Se evidencia reuniones de seguimiento a la realización de avalúos realizadas en las fechas 20/01/2022, 31/01/2022, 18/02/2022, 28/02/2022, 16/03/2022 y 31/03/2022.</t>
  </si>
  <si>
    <t>Se evidencia Herramienta de monitoreo de avalúos diligenciada a corte de 30 de junio.</t>
  </si>
  <si>
    <t>se revisa las evidencias cargadas, cumple con el producto esperado</t>
  </si>
  <si>
    <t>EN EL PRIMER TRIMESTRE DE 2022 PERIODO OBJETO DE SEGUIMIENTO, EL DIRECTOR ELABORO EL RESPECTIVO CRONOGRAMA PARA ATENDER LOS TRAMITES PRIORIZANDO LOS MAS ANTIGUOS Y DE ESTA MANERA IR AVANZANDO A LA PAR CON LOS DE LA VIGENCIA. EN TRIMESTRE SE LOGRO UN AVANCE DEL 118.19% EN TRAMITES DE OFICINA Y DEL 30.50% TOMANDO COMO META LA DE LA VIGENCIA 2021 YA QUE A LA FECHA LA SUBDIRECCION DE CATASTRO NO HA ESTABLECIDO METAS PARA LA VIGENCIA 2022</t>
  </si>
  <si>
    <t>EN EL SEGUNDO TRIMESTRE SE RECIBEN LAS METAS ESTABLECIDAS PARA LA TERRITORIAL, POR LO ANTERIOR SE MODIFICA EL CRONOGRAMA ELABORADO INICIALMENTE POR EL DIRECTOR TERRITORIAL  EN EL SEGUNDO TRIMESTRE SE RECIBIERON 1.692 SOLICITUDES DE LAS CUALES 1.227 SON OFICINA Y 465 DE TERRENO,  A LA FECHA DEL SEGUMIENTO SE TRAMITARON 1.211 DE OFICINA Y 459 DE TERRENO PARA UN TOTAL DE 1.670 LO QUE REPRESENTA UN 98.70 % DE EJECUCION, QUEDANDO POR TRAMITAR 22 LO QUE REPRESENTA UN 1.3%</t>
  </si>
  <si>
    <t>se revisa las evidencias cargadas cumple con el producto esperado</t>
  </si>
  <si>
    <t>EN EL SEGUIMIENTO SE EVIDENCIO QUE EL PAGADOR DE LA TERRITORIAL VERIFICA LA FECHA DE LOS DOCUMENTOS SOPORTES ANTES DE ELABORAR EL RESPECTIVO CRP, EN EL SEGUNDO TRIMESTRE SE ELABORARON 32 CRP</t>
  </si>
  <si>
    <t>Se evidencia  Comprobantes de registro presupuestal generados para los diferentes gastos de la territorial.</t>
  </si>
  <si>
    <t>EN EL PERIODO OBJETO DE SEGUIMIENTO SE EVIDENCIA EN LA TERRITORIAL QUE EL PAGADOR REVISA MENSALMENTE LOS INGRESOS GENERADOS EN EL CIG CON LOS INFORMES GENERADOS</t>
  </si>
  <si>
    <t xml:space="preserve">Se evidencia reporte de relación de ingresos de contado con corte al 30 de junio. </t>
  </si>
  <si>
    <t>EN EL SEGUIMIENTO SE EVIDENCIA QUE EL PAGADOR MENSUALMENTE APRUEBA LAS ORDENES DE PAGO EN EL APLICATIVO SIIF NACION</t>
  </si>
  <si>
    <t>Se evidencia órdenes de pago del aplicativo siif nación con sus respectivos soportes.</t>
  </si>
  <si>
    <t>EL ABOGADO DE LA TERRITORIAL EN EL PERIODO OBJETO DE SEGUIMIENTO DILIGENCIO EL FORMATO ESTABLECIDO PARA EJERCER EL CONTROL DE PROCESOS JUDICIALES, DE ACUERDO A LOS TIEMPOS Y PROCEDIMIENTOS ESTABLECIDOS</t>
  </si>
  <si>
    <t>EN EL PERIODO OBJETO DE SEGUIMIENTO, SE EVIDENCIA QUE LA JURIDICA DE LA DT SUCRE, ENVIA POR CORREO ELECTRONICO A SEDE CENTRAL LA MATRIZ CONSOLIDAD DE LOS PROCESOS JUDICIALES ASI COMO EL CONTROL DEL ESTADO DE PROCESOS JUDICIALES EN EL FORMATO ESTABLECIDO.</t>
  </si>
  <si>
    <t>LOS SUPERVISORES REALIZAN LAS ACTIVIDADES DE REVISION Y CARGUE DE LA INFORMACION CORRESPONDIENTE A LA EJECUCION DE LOS CONTRATOS QUE TIENEN A SU CARGO GARANTIZANDO SU LABOR PARA EL PROCESO DEL PAGO A LOS CONTTRATISTAS</t>
  </si>
  <si>
    <t>Se evidencia pantallazos del SECOP II de algunos contratistas del plan de pagos del supervisor, del cargue de los soportes para el pago del contratista y acta de supervisión y del estado pagado de la obligación</t>
  </si>
  <si>
    <t>DURANTE EL PRIMER TRIMESTRE DE 2022 OBJETO DE SEGUIMIENTO, SE EVIDENCIA QUE EN LA TERRITORIAL SOLAMENTE SE REALIZARON PROCESOS DE CONTRATACION BAJO LA MODALIDAD DE CONTRATACION DIRECTA LA CUAL NO ES OBJETO DE OBSERVACIONES, EN CASO DE REALIZAR PROCESOS DONDE SI APLICAN LAS OBSERVACIONES Y RESOUESTAS A LAS MISMAS, LA TERRITORIAL DARA CUMPLIMIENTO A LO ESTABLECIDO EN LOS PROCEDIMIENTOS.</t>
  </si>
  <si>
    <t>EN EL SEGUIMIENTO DEL SEGUNDO TRIMESTRE 2022, SE EVIDENCIO QUE EN LA TERRITORIAL NO SE HAN REALIZADO PROCESOS DE CONTRATACION,  EN CASO DE REALIZAR ALGUNO DONDE  APLIQUEN LAS OBSERVACIONES Y RESPUESTAS A LAS MISMAS, LA TERRITORIAL DARA CUMPLIMIENTO A LO ESTABLECIDO EN LOS PROCEDIMIENTOS.</t>
  </si>
  <si>
    <t>Para este trimestre no se presentaron procesos de contratación.</t>
  </si>
  <si>
    <t>no se presentan procesos contractuales durante el periodo</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</si>
  <si>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</si>
  <si>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 CON EL ACOMPAÑAMIENTO DE ALMACEN GENERAL SE REALIZO UN INVENTARIO FISICO PARA INCIAR EL PROCESO DE BAJAS EN LA DT ATENDIENDO LO PROGRAMADO PARA LLEVAR A MARTILLO CONTRATO CON BANCO POPULAR.</t>
  </si>
  <si>
    <t>Se evidencia inventarios devolutivos almacenados en la bodega, informe de existencias de consumo y cuadro de conciliaciones de publicaciones de la territorial de los meses del segundo trimestre de 2022.</t>
  </si>
  <si>
    <t>EN EL PERIODO OBJETO DE SEGUIMIENTO NO SE HA RECIBIDO SOLICITUD DE ELEMENTOS A LOS CUALES SE LES TENGA QUE GENERAR UN DOCUMENTO DE SALIDA, EN LA MEDIDA QUE SE PRESENTE ESTE REQUERIMIENTO SE DILIGENCIARA EL FORMATO DE ACUERDO A LOS PROCEDIMIENTOS ESTABLECIDO</t>
  </si>
  <si>
    <t>Se cumple en el trimestre con las activiades del SGA acorde a directrices de sede central y sus evidencias se dejan en drive dispuesto para esta actividad, como se evidencia en el correo enviado reportando el seguimiento y control de riesgos en la Territorial.</t>
  </si>
  <si>
    <t>El funcionario responsable del SGA en la territorial realiza los reportes y sube las evidencias del cumplimiento en los tiempos establecidos al drive dispuesto para la actividad.</t>
  </si>
  <si>
    <t>De acuerdo con las evidencias suministradas correo del 19/04/2022 y pantallazos se observa que se han venido desarrollando y documentando las acciones establecidas en el Plan de Manejo Ambiental durante el primer trimestre para la Dirección Territorial Tolima.</t>
  </si>
  <si>
    <t>De acuerdo con las evidencias suministradas correo del 11/07/2022 y pantallazos se observa que se han venido desarrollando y documentando las acciones establecidas en el Plan de Manejo Ambiental durante el primer trimestre para la Dirección Territorial Tolima.</t>
  </si>
  <si>
    <t>Con correo de 19/04/2022 donde se informa que de febrero a la fecha se ha ido cargando la informacióndel plan de trabajo ambiental a la carpeta que fue creada para tal fin y pantallazos de gestion, se evidencia la implementacion del control</t>
  </si>
  <si>
    <t>Se evidencias el cumplimiento del control, como se observa con correo reporte de informes, del 11/07/2022. Donde se evidencia el cargue de los archivos en el Drive destinado para ello</t>
  </si>
  <si>
    <t xml:space="preserve">En el semestre se recibio 1463 solicitudes de los usuarios de las cuales solo se logro atender a tiempo 96. Se tenia como prioriddad el cierre de casos antiguos. Se esta tratando en lo posible a partir de Julio de no dejar vencer los terminos de respuesta.  </t>
  </si>
  <si>
    <t>De acuerdo con los soportes allegados “REPORTE_SIGAC_PAA_I_SEMESTRE_PQRDS_2022” se observa pantallazo del SIGAC con las solicitudes recibidas pendientes y finalizadas para el primer semestre.</t>
  </si>
  <si>
    <t>Con el INFORME A LA GESTIÓN DE VENTANILLA ÚNICA DE LA TERRITORIAL TOLIMA_x000D_
DE 2022 y correos electronicos. se evidencia la implementaciondel contol</t>
  </si>
  <si>
    <t>De las 1463 solicitudes recibidas, se atendieron 96 solicitudes. Atendiendo el 6,6%, quedando un rezago del 93% de incumplimiento</t>
  </si>
  <si>
    <t>El director territorial encargado, programa semanalmente seguimiento al cumplimiento de metas acorde a los saldos de mutaciones de años anteriores y los recibidos en la vigencia y su trazabilidad se ve reflejada en los documentos subidos al drive.</t>
  </si>
  <si>
    <t xml:space="preserve">El director encargado periodicamente realiza reuniones de seguimiento a los tramites programados para cada mes, pero la cantidad de tutelas que recibe la territorial (203 en el semestre) y la cantidad de incidencias que se generan en el SNC no permiten un mejor avance. </t>
  </si>
  <si>
    <t>De acuerdo con las evidencias suministradas, archivos de asignación de trámites de los meses de enero, febrero y marzo y actas de reunión en las que se realiza seguimiento a los avances obtenidos se observa que la Dirección Territorial Tolima ha venido aplicando los controles necesarios para este riesgo.</t>
  </si>
  <si>
    <t>De acuerdo con los documentos suministrados “lista de asistencia semanal_2022-07-19_1 (1), Reporte SNC - No tramitado, Reporte SNC_I_SEMESTRE, Seguimiento_junio” reporte del seguimiento mensual de los tramites, se recomienda incluir el cronograma o plan de trabajo establecido para atender las solicitudes recibidas</t>
  </si>
  <si>
    <t>Con  archivos excel se reporta mes a mes en el cuadro de asignaciones se fija programación, igual que en la columna de observaciones se puede determinar el estado del trámitel en que se hace seguimiento, registros de asistencia a reuniones de  seguimiento se evidencia la implementación del control.</t>
  </si>
  <si>
    <t>Teniendo en cuenta las evidencias suministradas archivo Reporte SNC – No tramitado, Reporte SNC- 1 semestre, correo electrónico, pantallazo convocatoria reunión plan de trabajo del 24 de junio, Muestra de registro de asistencia de informes semanal avance- seguimiento del 20 de 04- 2022, se comprueba la aplicación del control. sin embargo, se sugiere el planteamiento de una acción correctiva que permita la disminución de rezagos</t>
  </si>
  <si>
    <t>Se viene realizando desde el mes de febrero actualizacion catastral de la zona urbana de los municipios de Rioblanco y Villarica acorde a la planificacion y directrices de la sede central. La territorial participa en las reuniones de seguimiento semanal acorde a las directrices del doctor Jhon Fredy Gonzalez, lo cual se evidencia en las imagenes subidas al drive.</t>
  </si>
  <si>
    <t xml:space="preserve">La revision y el seguimiento a la elaboracion y presentacion de avaluos comerciales de la territorial se realiza en la herramienta correspondiente y su verificacion la realiza sede central. </t>
  </si>
  <si>
    <t>De acuerdo con las evidencias suministradas se observa que se han realizado reuniones de revisión del proyecto de avalúos comerciales de los municipios de Villa Rica y Rio Blanco ejecutando las actividades tendientes a mitigar la materialización de este riesgo en la Dirección Territorial Tolima.</t>
  </si>
  <si>
    <t>De acuerdo con los documentos suministrados “HERRAMIENTA SEGUIMIENTO AVALUOS COMERCIALES 2022” se observa el diligenciamiento de la herramienta establecida para tal fin.</t>
  </si>
  <si>
    <t>Con pantallazos de ajenda de programacion, y pantallazos de la ejecución de reuniones virtuales entre otros. Se da cumplimiento al control</t>
  </si>
  <si>
    <t>Se comprueba la implementación del control teniendo en cuenta las evidencias suministradas  archivo   HERRAMIENTA SEGUIMIENTO AVALUOS COMERCIALES 2022 en columna OBSERVACIONES - ACLARACIONES se observa el seguimiento en diferentes momentos del semestre.</t>
  </si>
  <si>
    <t>El director territorial encargado, programa semanalmente seguimiento al cumplimiento de metas acorde a los saldos de mutaciones de años anteriores y los recibidos en la vigencia, siempre atendiendo las solictudes acorde a su fecha de radicacion y su cumplimiento se eve reflejado en los documentos subidos al drive.</t>
  </si>
  <si>
    <t xml:space="preserve">Con  archivos excel se reporta mes a mes en el cuadro de asignaciones se fija programación, igual que en la columna de observaciones se puede determinar el estado del trámite con lo que se hace seguimiento </t>
  </si>
  <si>
    <t xml:space="preserve">Se comprueba la implementación del control teniendo en cuenta las evidencias suministradas archivo   Reporte SNC no tramitado, Reporte SNC -1- SEMESTRE pantallazo convocatoria reunión plan de trabajo del 24 de junio, Muestra de registro de asistencia de informes semanal avance- seguimiento del 20 de 04- 2022, </t>
  </si>
  <si>
    <t xml:space="preserve">En el trimestre se elaboraron 28 registros presupuestales los cuales cumplen con la normatividad vigente para su expedicion. </t>
  </si>
  <si>
    <t>Se presentan “Soportes_y_registros_presupuestales” de fecha 06/04/2022, 20/05/2022 dando cumplimiento al control del riesgo.</t>
  </si>
  <si>
    <t>En el periodo se realizó el cruce del reporte de las ventas detalladas generadas por el centro de información y la relación de ingresos de contado versus el movimiento bancario que envía tesorería sede central realizando el recaudo de dichos ingresos de manera oportuna.</t>
  </si>
  <si>
    <t>Se presenta Informe de cartera de los meses: Febrero, marzo, abril, mayo y junio del 2022 al igual que facturación detallada del primer semestre del año.</t>
  </si>
  <si>
    <t>Ser evidencia cumplimiento del control con  archivos entre otros: Gastos de manutención y alojamiento, del 06-04-2022, Documento de Autorización, Reconocimiento y Ordenación de Pago Comisión con Fecha Aut./ Rech.  2022-06-21, Compromiso Presupuestal de Gasto – Comprobante fecha de registro 2022-06-22</t>
  </si>
  <si>
    <t>Con registros: Relación de ingresos de contado de ventas, factura detallada ventas de los meses de abril, mayo y junio. informes de cartera por edades y comunicaciones electrónicas, se puede evidenciar la implementación del control</t>
  </si>
  <si>
    <t xml:space="preserve">En el trimestre se generaron 102 ordenes de pago las cuales cumplen con los requisitos legales, financieros y demas aplicables. . </t>
  </si>
  <si>
    <t>Se presenta documento “orden_pago_soportes” con documentos soporte de pago actas de supervisión, planillas de pago a seguridad social, cumpliendo con el control del riesgo.</t>
  </si>
  <si>
    <t>Con órdenes de pago presupuestal de gastos – con fecha de registro 2022/04/05, acta de supervisión 01/04 /22 con planilla integrada de autoliquidación – aportes, orden de pago presupuestal de gastos comprobante de 22/02/2022, entre otras evidencias. Se comprueba la implementación del control</t>
  </si>
  <si>
    <t>Teniendo en cuenta los memorandos de febrero y marzo con el asunto: Gastos de manutención y alojamiento, pantallazos del SIIF: Documento de Autorización, Reconocimiento y Ordenación de Pago Comisión al Interior del País, Legalización de anticipo de viáticos y gastos de comisión, cumplido de comisión, con correo electrónico de aplazamiento de la comisión programada para diligencia de inspección. entre otras. Se determina  la implementación del control</t>
  </si>
  <si>
    <t>La profesional especializada de la territorial cumple con los requerimientos y seguimientos establecidos y asi garantiza el control a los  riesgos establecidos.</t>
  </si>
  <si>
    <t>De acuerdo con las evidencias suministradas "cuadro de procesos judiciales Dirección Territorial Tolima a 31 de marzo 2022" se observa que se realiza seguimiento a los procesos judiciales que se encuentran activos en la territorial</t>
  </si>
  <si>
    <t>De acuerdo con los documentos suministrados “ Control estado procesos judiciales, plan riesgo, seguimiento tutelas de mayo, junio, Tolima Tutelas, Trazabilidad evio CP marzo, abril, mayo, junio” se observa el seguimiento realizado por la territorial a los procesos judiciales en curso.</t>
  </si>
  <si>
    <t xml:space="preserve">Con Informe CUADRO DE PROCESOS JUDICIALES DIRECCION TERRITORIAL TOLIMA A 31- MARZO-2022, archivo excel  y Con el diligenciamiento del formato código F11000-01/18.V4 / Control de Estado Procesos judiciales se evidencia el seguimiento hecho a los casos del tribunal administrativo con lo que puede observar la implementacion del control </t>
  </si>
  <si>
    <t>Con registros de control de estado – Procesos Judiciales en FI 1000-01/1 8.V4, cuadro de procesos judiciales Dirección Territorial Tolima, archivo de seguimiento Tutelas de los meses abril, mayo y Junio y correos enviados en los que se reporta el seguimiento, se puede evidenciar el cumplimiento del control</t>
  </si>
  <si>
    <t>con imagines de correos electronicos donde se reciben solicitudes de concepto tecnico y otros en los que dio respuesta a acciones constitucionales, entre otros  se puede observar la implementación del control.</t>
  </si>
  <si>
    <t xml:space="preserve">Mensualmente se hace seguimiento al estado de pago de los contratos en ejecucion en la territorial y el supervisor verifica el cumplimiento de requisitos para la elaboracion del acta de supervision y el cargue en el secopII. </t>
  </si>
  <si>
    <t>De acuerdo con la evidencia allegada “2.4 GESTIÓN CONTRACTUAL – SECOP” se observan Pantallazos de SECOP de los contratos  N° 28 71 del N° 2869  N°2868, N°2867, N°2866, N°2865 N°2864, N° 2863, N°2862, N°2861,N° 2860 del 2022, ejecución del contrato, Plan de pago, balance del, pago, documentos de ejecución del contado. Se evidencia cumplimiento del control.</t>
  </si>
  <si>
    <t>Con pantallazos del Plan de pago y balances de pagos del contratos:  N° 28 71 del N° 2869  N°2868, N°2867, N°2866, N°2865 N°2864, N° 2863, N°2862, N°2861,N° 2860 del 2022, ejecución del contrato, Plan de pago, balance del, pago, documentos de ejecución del contado. Se evidencia cumplimiento del control.</t>
  </si>
  <si>
    <t>La territorial a realizado y se encuentran en ejecucion 12 contratos (11 de prestacion de servicios y 1 de arrendamiento), a los cuales no se les ha realizado ninguna observacion.</t>
  </si>
  <si>
    <t>Se sigue con los mismos contratos en los cuales solo se presento la cesion del 2865-2022 y no se han presentado observaciones.</t>
  </si>
  <si>
    <t>De acuerdo con las evidencias suministradas pantallazo secop II se observa que la Dirección Territorial Tolima ha publicado los procesos contractuales en el portal dispuesto para tal fin.</t>
  </si>
  <si>
    <t>De acuerdo con documento “Cesion_Contrato 2865” se observa proceso realizado en plataforma SECOP para la cesión de dicho contrato.</t>
  </si>
  <si>
    <t>Con pantallazos del SECOPII, se observa la implemntacion del control</t>
  </si>
  <si>
    <t>De acuerdo con la evidencia -  pantallazo secop II se observa que la Dirección Territorial Tolima ha publicado los procesos contractuales en el portal. (resalta el caso del contrato N° 2865 el cual fue cedido. Cumpliendo la implementación del control.</t>
  </si>
  <si>
    <t>Mensualmente se realiza inventario de elementos en la direccion territorial y asi se cumple con el control de riesgo correspondiente.</t>
  </si>
  <si>
    <t xml:space="preserve">El profesional con funciones de contador encargado del manejo de almacen realiza mensualmente la verificacion de elementos y asi cumple con el control de riesgo correspondiente.  </t>
  </si>
  <si>
    <t>De acuerdo con los soportes suministrados: Comparativo saldos, revisión inventario de consumo de los meses de enero, febrero y marzo se observa que la Dirección Territorial Tolima ha venido generando los informes respectivos.</t>
  </si>
  <si>
    <t>De acuerdo con documentos suministrados “Correo_ Almacen_II_semestre, ENTREGA DEV A FUNCIONARIOS MAY-2022, REINTEGROS DEV A BODEGA MAY-2022, TRASPASOS ENTRE FUNCIONARIOS MAY-20222” se observa seguimiento realizado al inventario asignado a la Dirección Territorial.</t>
  </si>
  <si>
    <t>En el periodo se deiligencio y autorizo dos salidas de elementos de la sede de la territorial.</t>
  </si>
  <si>
    <t>Se presenta registro de salida de bienes de fecha 21/04/2022 y 22/04/2022 dando cumplimiento al control establecido</t>
  </si>
  <si>
    <t>Con informe de cierre contable, Comprobantes comparativos de saldos,  revision inventarios de consumo, de informes de consumo, Informe de cierre - saldos entre otros, Se evidencia la implementación del control</t>
  </si>
  <si>
    <t xml:space="preserve">Los soportes suministrados entre correos electrónicos, registros de traslados Bodega funcionario, Traslado entre funcionarios, se puede determinar el cumplimiento de control_x000D_
_x000D_
</t>
  </si>
  <si>
    <t>Con registros en el formato Salida de Bienes del Instituto del 21/0472022 se evidencia la salida de elementos con destino a la Feria Evento Expo Ciencia 2022 Ibagué, cumpliéndose el control determinado.</t>
  </si>
  <si>
    <t xml:space="preserve">Se desarrollaron las actividades programadas en la Matriz de identificación y cumplimiento legal Ambiental </t>
  </si>
  <si>
    <t>Se desarrollaron las actividades programadas en la Matriz de identificación y cumplimiento legal Ambiental y se enviò a Sede Central mediante correo electronico.</t>
  </si>
  <si>
    <t>De acuerdo con las evidencias suministradas correo electronico de fecha 22 de abril se observa qu se realiza el reporte de las actividades ejecutadas en el marco de la la Matriz de Identificación de aspectos y valoración de impactos ambientales, por parte de la Direcciòn Territorial Valle.</t>
  </si>
  <si>
    <t>De acuerdo con las evidencias suministradas correo electronico de fecha 12 de julio se observa que se realiza el reporte de las actividades ejecutadas en el marco de la la Matriz de Identificación de aspectos y valoración de impactos ambientales, por parte de la Dirección Territorial Valle.</t>
  </si>
  <si>
    <t>La DT enviò correo reportando el cumplimiento de los controles operacioneales de las matrices en el tema ambiental</t>
  </si>
  <si>
    <t>Realizaron actividades y realizaron alertas respecto al ahorro en el consumo de los servicios publicos</t>
  </si>
  <si>
    <t>Se atendieron con oportunidad las PQRSD del periodo Abril a Junio 2022 - Total de casos PQRS del II trimestre 2022: 391, a la fecha han sido tramitados 183 casos quedando al pendiente 208 casos en el aplicativo sigac, desde el área de Centro de Información Geográfica se está gestionando el reporte a cada funcionario para el debido trámite y descargue de los casos radicados.</t>
  </si>
  <si>
    <t>De acuerdo con las evidencias suministradas “Seguimiento PQRSDF - Abril Mayo Junio 2022 y Seguimiento PQRSDF a Junio 2022” Se observa que para el primer trimestre se recibieron 423 de las cuales se atendieron 390 y de estas solo 227 fueron respondidas a tiempo, para el segundo trimestre se recibieron 400 de las cuales se atendieron 304 y de estas solo 208 fueron contestadas a tiempo, por lo que el indicador de productividad para la Dirección Territorial Valle para el primer semestre es de 63% y aún se encuentran pendientes 135 solicitudes, por lo que no se cumple con la atención del 100%  de PQRSD de la vigencia actual en los términos de ley. Se sugiere revisar el entregable de este control.</t>
  </si>
  <si>
    <t>De acuerdo a la evidencia se pudo observar que realizar el inventario o seguimiento pero hay muchos tramites con meses de atraso. Respecto a la evidencia se da concepto favorable, se recomienda formular una accion de mejora , un plan para sacar esos saldos atrasados</t>
  </si>
  <si>
    <t>Relacionan las PQRSD atendidas, se recomienda hacer una accion para que logren la atención al 100%</t>
  </si>
  <si>
    <t>Las primeras comisiones del año fueron programadas para el mes de febrero donde se le dio prioridad a los saldos del año 2021, los saldos que figuran al 2021 corresponden a casos programados para la ultima comision, la ual no se pudo ejecutar por las situaciones de orden publico generadas por el paro armado Nacional. No se ejecutaron anteriormente por: falta de documentos, no se permitio el acceso al predio o no alcanzo el recursa para ser programadas en su totalidad.  Con base en los saldos que se encuentran a la fecha,  se programaran las proximas  comisiones, teniendo encuenta que la territoral se encuentra actualmente en suspencion de terminos por la migracion al SNC y que actualmento no es posible realizar avances en tramites de conservacion.</t>
  </si>
  <si>
    <t>En el mes de Abril nos encontrabamos en Suspension de terminos mediante la Resolucion No. 016 del 2022, desde el 28 de Marzo hasta el 29 de Abril de la misma anualidad. Tramites oficina segundo trimestre 517. Meta Tramites de Oficina segundo Trimestre 4000 y Tramites de Terreno Segundo Trimestre 58 Meta Tramites de Terreno Segundo Trimestre 300. En el mes de Mayo se programaron 6 comisiones y en el mes de Junio 3 comisiones.</t>
  </si>
  <si>
    <t>De acuerdo con las evidencias suministradas " Control radicados COBOL de los meses de enero, febrero, marzo" "Relaciòn avisos de mutaciòn" se observa que la Direcciòn Territorial Valle cuenta con un seguimiento mensual  de las visitas a terreno que se realizan, se sugiere para pròmixos seguimientos incluir el cronograma de trabajo.</t>
  </si>
  <si>
    <t>De acuerdo con las evidencias suministradas “Comisión Mayo 2022, Comisión Junio 2022, MATRIZ_CONTROL_AVISOS_DE MUTACION, RADICADOS MAYO Y JUNIO DE  2022” se observa, reporte del seguimiento mensual de la herramienta APEX, se recomienda incluir el cronograma o plan de trabajo establecido para atender las solicitudes recibidas</t>
  </si>
  <si>
    <t>La DT de acuerdo a las evidencias realizò el seguimiento en el trimestre a los saldos de años anteriores y jsutifica la no atención a las soliciatudes pendientes de años anteriores</t>
  </si>
  <si>
    <t>Anexan reporte de  seguimiento de la herramienta APEX</t>
  </si>
  <si>
    <t>Durante el primer trimestre de la vigencia 2022, se llevaron a cabo reuniones con los municipios de La Unión, Bugalagrande y la Direccion de Planeacion Nacional ,Fonbuenaventura a fin de asesorar, unificar criterios a los diferentes municipios que han solicitado sean incluidos en la vigencia 2022 para llevar a cabo proceso de actualización/conservación catastral en su respectivo municipio._x000D_
El día 11 de marzo se lleva a cabo reunión entre funcionarios de PLANEACION NACIONAL, IGAC sede central y Dt Valle para unificar criterios y llevar a cabo proceso de actualización catastral en el Distrito de Buenaventura, para el cual se dispone de un recurso de $8,000,000,000 por parte de FONBUENAVENTURA, Se realizo avalûo a la defensorîa del Pueblo segùn orden No. 2022-0044 contrato No. 984 de 2022, el</t>
  </si>
  <si>
    <t xml:space="preserve">Durante el segundo trimestre de la vigencia 2022, Se realizo reuniòn con la Subdireccion de avaluos el 23 de mayo 2022, para hablar temas concernientes avaluos de Restitucion de tierras, en la DTV, solicitados por los Jueces de la Republica. Se realizararon 2 Avaluos Comerciales Cajahonor Contrato 032-2022 (Mayo) y Defensoria del Pueblo Conrato CD-984-2022 (Mayo), Se realizò un avaluo para Restituciòn de Tierras predio Bugalagrande Blanca Nellly Rivera (Junio) Un Avaluo Para Agencia Nacional de Tierras (Junio),  llevo a cabo reuniones via teams con los funcionarios de las alcaldias de El Cerrito, Ginebra y la union a fin de socializar la propuesta tecnio economica para procesos de conservacion cotizados, se contó con el apoyo la Direccion comercial para la socializacion de las propuestas. </t>
  </si>
  <si>
    <t>De acuerdo con las evidencias suministradas memorando con Radicado N°: 2622DTV-2022-0000791-IE-001 de Fecha: 16-02-2022 se observa que desde Sede Central se solicita a la Direcciòn Territorial Valle la realizaciòn de unos avalùos para la Defensorìa del Pueblo, al respecto se cargan evidencias de la gestiòn realizada.</t>
  </si>
  <si>
    <t>De acuerdo con los documentos entregados "HERRAMIENTA SEGUIMIENTO AVALUOS COMERCIALES" se observa herramienta de seguimiento para la realización de avalúos comerciales</t>
  </si>
  <si>
    <t>De acuerdo a la evidencia sólo realizaron una reunion de seguimiento a avalúos. Se observa buena gestion por parte de la DT en la busqueda de convenios para realizar actualizaciones catastrales y anexan esas reuniones con los municipios pero de acuerdo con el entregable es cuando se inicie una actualizaciòn catastral para hacer el seguimiento</t>
  </si>
  <si>
    <t>Registran la herramienta para el seguimiento de los avalúos</t>
  </si>
  <si>
    <t xml:space="preserve">Las primeras comisiones del año fueron programadas para el mes de febrero donde se le dio prioridad a los saldos del año 2021, los saldos que figuran al 2021 corresponden a casos programados para la ultima comision, la cual no se pudo ejecutar por las situaciones de orden publico generadas por el paro armado Nacional. No se ejecutaron anteriormente por: falta de documentos, no se permitio el acceso al predio o no alcanzo el recurso para ser programadas en su totalidad.  Con base en los saldos que se encuentran a la fecha,  se programaran las proximas  comisiones, teniendo encuenta que la territoral se encuentra actualmente en suspencion de terminos por la migracion al SNC y que actualmento </t>
  </si>
  <si>
    <t>De acuerdo con las evidencias suministradas " Control radicados COBOL de los meses de enero, febrero, marzo" "Relaciòn avisos de mutaciòn" se observa que la Direcciòn Territorial Valle cuenta con un seguimiento mensual  de las visitas a terreno que se realizan, se sugiere para pròmixos seguimientos incluir el cronograma de trabajo, ademàs se incluye Resoluciòn016 de 2022 por la cual se suspenden tèrminos en todos los tramites y procesos.</t>
  </si>
  <si>
    <t>De acuerdo con las evidencias suministradas “Comisión Mayo 2022, Comisión Junio 2022, MATRIZ_CONTROL_AVISOS_DE MUTACION, RADICADOS MAYO Y JUNIO DE  2022” se observa, reporte del seguimiento mensual de la herramienta APEX, se recomienda incluir el cronograma o plan de trabajo establecido para atender las solicitudes recibidas.</t>
  </si>
  <si>
    <t>han realizado estudios de clasificación de avisos por municipios y pendientes, control de los radicados de cobol de enero, febrero y marzo; programaciòn de comisiones para atender solicitudes</t>
  </si>
  <si>
    <t xml:space="preserve">Realizan el reporte del seguimiento mensual en la herramienta APEX </t>
  </si>
  <si>
    <t>Durante el Segundo Trimestre del año, se realizaron un total de Abril a Junio de 62 Registros Presupuestales</t>
  </si>
  <si>
    <t>De acuerdo con las evidencias suministradas “Rp 2do trimestre abril a junio” se observa matriz con registros presupuestales del trimestre donde se relacionan algunos datos, sin embargo no se observan documentos soportes de dichos registros.</t>
  </si>
  <si>
    <t>Durante el Segundo Trimestre del año se realizaron Ventas de Contado sin IVA por valor de $13.885.878 y Ventas a Credito sin IVA por valor de $14.448.136 para un total de Ventas del trimestre sin IVA de $28.334.014 - El informe de Cartera para el segundo trimestre (Abril, Mayo, Junio) fue de $0</t>
  </si>
  <si>
    <t>De acuerdo con los documentos allegados Informes de ventas, informe de cartera por edades se observa el seguimiento realizado por parte de la Dirección Territorial Valle a las ventas e ingresos percibidos.</t>
  </si>
  <si>
    <t>Aunque anexan relacion de los pagos no suben a evidencias una muestra de los registros presupuestales</t>
  </si>
  <si>
    <t>Cumplen con el cargue de las evidencias respecto a las ventas en la Territorial</t>
  </si>
  <si>
    <t>Se adjuntaron evidencias correspondientes a pagos (egresos) relacionados al segundo trimestre del años 2022 (Abril, Mayo, Junio), correspondiente a servicios publicos, pago de contratistas y pago de comisiones (viaticos) de funcionarios de la territorial valle, teniendo en cuenta que los pagos se realizaron como base el soporte (factura, contrato y ordenes de comision)</t>
  </si>
  <si>
    <t>De acuerdo con los documentos suministrados para los meses de abril, ,ayo y junio se presenta una muestra de las ordenes de pago y los respectivos soportes</t>
  </si>
  <si>
    <t>Anexan muestra de ordenes de pago SIIF, cumpliendo con el riesgo</t>
  </si>
  <si>
    <t>anexan certificados del SIIF con las firmas y contratos de la DT</t>
  </si>
  <si>
    <t>SE COORDINO CON EL ABOGADO GRADO 1, REVISAR 2 VECES POR SEMANA (MARTES Y JUEVES) EN LA PAGINA WEB DE RAMA JUDICIAL LOS PROCESOS CONTRA LA DIRECCION TERRITORIAL VALLE Y DILIGENCIAR EL FORMATO DE CONTROL DE ESTADOS DE PROCESOS JUDIC</t>
  </si>
  <si>
    <t>El abogado grado 1, revisa 2 veces por semana (martes y jueves) en la pagina web de rama judicial los procesos contra la direccion territorial valle y diligenciar el formato de control de estados de procesos judiciales, el cual mensualmente sera reportado a la sede central. en este trimestre no se abrio nuevo proceso judicial.</t>
  </si>
  <si>
    <t>De acuerdo con las evidencias suministradas se observa que se realizo el diligenciamiento del formato Control de estado de procesos judiciales , en donde se incluyen los procesos activos de jurisdicciòn de la Direcciòn Territorial Valle.</t>
  </si>
  <si>
    <t>Se presenta "FO-JUD-PC03-01 control estado procesos judiciales y SEGUIMIENTO Y CONTROL TUTELAS 2022, del trabajo realizado durante el trimestre</t>
  </si>
  <si>
    <t>La DT hizo seguimiento a los procesos en el tribunal y juzgados de acuerdo al reporte o evidencia presentado</t>
  </si>
  <si>
    <t>Realizaron el seguimiento a los procesos judiciales en la DT</t>
  </si>
  <si>
    <t>La DT realizò consulta sobre los temas descritos en el autoseguimiento a diferentes oficinas de sede central</t>
  </si>
  <si>
    <t>La territorial valle cuenta con 4 contratos de prestacion de servicios en este año 2022, del cual no se han presentado inquietudes u observaciones atraves del secop II, teniendo en cuenta que la ley de garantias inicio desde el 29 de enero del 2022 hasta el 19 de junio de 2022 no se ha realizado contratos este 2º trimestre del 2022.</t>
  </si>
  <si>
    <t>Se presentan pantallazos de SECOPII en los que se puede observar el plan de pagos para algunos contratos.</t>
  </si>
  <si>
    <t>Anexan del SECOP el plan de pagos de los cuatro contratos</t>
  </si>
  <si>
    <t xml:space="preserve">SE REALIZA EL PROCESO CONTRACTUAL SEGUN LA NORMATIVIDAD CONTRACTUAL ESTABLECIDA Y CUMPLIENDO CON LA PUBLICACION DE LOS PROCESOS EN LA PLATAFORMA DEL SECOP I Y II </t>
  </si>
  <si>
    <t>la territorial valle cuenta con 4 contratos de prestacion de servicios en este año 2022, del cual no se han presentado inquietudes u observaciones atraves del secop ii, teniendo en cuenta que la ley de garantias inicio desde el 29 de enero del 2022 hasta el 19 de junio de 2022 no se ha realizado contratos este 2º trimestre del 2022</t>
  </si>
  <si>
    <t>De acuerdo con las evidencias suministradas pantallazo secop II se observa que la Dirección Territorial Valle ha publicado los procesos contractuales en el portal dispuesto para tal fin.</t>
  </si>
  <si>
    <t>Sin meta signada para este trimestre</t>
  </si>
  <si>
    <t>Realizaron la publicaciòn de los contratos en el SECOP</t>
  </si>
  <si>
    <t>Durante el primer trimestre de 2022, se realiza el inventario de elementos de consumo y bodega, verificando que no existan diferencias de los registros en el sistema frente a los fisicos del almacen de la Territorial.</t>
  </si>
  <si>
    <t>Durante el segundo trimestre de 2022, se realiza el inventario de elementos de consumo y bodega (Abril, Mayo, Junio, verificando que no existan diferencias de los registros en el sistema frente a los fisicos del almacen de la Territorial.</t>
  </si>
  <si>
    <t>De acuerdo con los soportes suministrados Informe de existencias, inventario en bodega de los meses de enero, feberero, marzo se observa que la Direcciòn Territorial Valle ha realizado los informes respectivos.</t>
  </si>
  <si>
    <t>La Dirección Territorial Valle presenta: Actas de inventario SAI de abril, mayo, junio, Actas SAE de abril, mayo, junio, Informe de existencias consumo 04-2022, 05-2022, 06-2022 e inventario de bodega 04-2022, 05-2022, 06-2022 demostrando seguimiento a los activos asignados.</t>
  </si>
  <si>
    <t>Se presenta registro de salida de bienes de fecha: 04-04-2022, 13-05-2022, 17-05-2022, 27-05-2022, 09-06-2022, 08-06-2022, 09-06-2022, 29-06-2022 teniendo control de los activos asignados.</t>
  </si>
  <si>
    <t>Presentan en la evidencia el inventario de los elementos de consumo y bodega de la DT</t>
  </si>
  <si>
    <t>Reportan informe de existencias de consumo e inventarios</t>
  </si>
  <si>
    <t>Aunque no describieron avance cualitativo anexaron los documentos con la salida de bienes de almacén</t>
  </si>
  <si>
    <t>CONCEPTOS OFICINA DE CONTROL INTERNO  SEGUIMIENTO SEGUNDO TRIMESTRE PLAN DE ACCIÓN ANUAL</t>
  </si>
  <si>
    <t xml:space="preserve">Dirección Territorial </t>
  </si>
  <si>
    <t>CONCEPTOS OFICINA DE CONTROL INTERNO  SEGUIMIENTO SEGUNDO TRIMESTRE CONTROLES DE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</si>
</sst>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21">
    <fill>
      <patternFill patternType="none"/>
    </fill>
    <fill>
      <patternFill patternType="gray125"/>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3">
    <border>
      <left/>
      <right/>
      <top/>
      <bottom/>
      <diagonal/>
    </border>
    <border>
      <left style="thin">
        <color theme="1"/>
      </left>
      <right style="thin">
        <color theme="1"/>
      </right>
      <top style="thin">
        <color theme="1"/>
      </top>
      <bottom style="thin">
        <color theme="1"/>
      </bottom>
      <diagonal/>
    </border>
    <border>
      <left/>
      <right/>
      <top/>
      <bottom style="thick">
        <color rgb="FF0070C0"/>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0" borderId="0" xfId="0" applyAlignment="1">
      <alignment horizontal="left"/>
    </xf>
    <xf numFmtId="0" fontId="0" fillId="0" borderId="0" xfId="0" applyNumberFormat="1"/>
    <xf numFmtId="0" fontId="3" fillId="3" borderId="0" xfId="0" applyFont="1"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10" fontId="0" fillId="4" borderId="0" xfId="0" applyNumberFormat="1"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3" fontId="0" fillId="9" borderId="0" xfId="0" applyNumberFormat="1" applyFill="1" applyAlignment="1">
      <alignment horizontal="center" vertical="center" wrapText="1"/>
    </xf>
    <xf numFmtId="10" fontId="3" fillId="3" borderId="0" xfId="0" applyNumberFormat="1" applyFont="1"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horizontal="center" vertical="center" wrapText="1"/>
    </xf>
    <xf numFmtId="10" fontId="0" fillId="0" borderId="0" xfId="0" applyNumberFormat="1" applyAlignment="1">
      <alignment horizontal="center" vertical="center" wrapText="1"/>
    </xf>
    <xf numFmtId="0" fontId="0" fillId="0" borderId="0" xfId="0" applyAlignment="1">
      <alignment vertical="center" wrapText="1"/>
    </xf>
    <xf numFmtId="14" fontId="0" fillId="0" borderId="0" xfId="0" applyNumberFormat="1"/>
    <xf numFmtId="10" fontId="0" fillId="0" borderId="0" xfId="0" applyNumberFormat="1"/>
    <xf numFmtId="0" fontId="4" fillId="14" borderId="0" xfId="0" applyFont="1" applyFill="1" applyAlignment="1">
      <alignment horizontal="center" vertical="center" wrapText="1"/>
    </xf>
    <xf numFmtId="0" fontId="4" fillId="15" borderId="0" xfId="0" applyFont="1" applyFill="1" applyAlignment="1">
      <alignment horizontal="center" vertical="center" wrapText="1"/>
    </xf>
    <xf numFmtId="0" fontId="4" fillId="16" borderId="0" xfId="0" applyFont="1" applyFill="1" applyAlignment="1">
      <alignment horizontal="center" vertical="center" wrapText="1"/>
    </xf>
    <xf numFmtId="0" fontId="3" fillId="17" borderId="0" xfId="0" applyFont="1" applyFill="1" applyAlignment="1">
      <alignment horizontal="center" vertical="center" wrapText="1"/>
    </xf>
    <xf numFmtId="10" fontId="4" fillId="16" borderId="0" xfId="0" applyNumberFormat="1" applyFont="1" applyFill="1" applyAlignment="1">
      <alignment horizontal="center" vertical="center" wrapText="1"/>
    </xf>
    <xf numFmtId="0" fontId="4" fillId="18" borderId="0" xfId="0" applyFont="1" applyFill="1" applyAlignment="1">
      <alignment horizontal="center" vertical="center" wrapText="1"/>
    </xf>
    <xf numFmtId="0" fontId="4" fillId="10" borderId="0" xfId="0" applyFont="1" applyFill="1" applyAlignment="1">
      <alignment horizontal="center" vertical="center" wrapText="1"/>
    </xf>
    <xf numFmtId="0" fontId="3" fillId="19" borderId="0" xfId="0" applyFont="1" applyFill="1" applyAlignment="1">
      <alignment horizontal="center" vertical="center" wrapText="1"/>
    </xf>
    <xf numFmtId="0" fontId="3" fillId="20" borderId="0" xfId="0" applyFont="1" applyFill="1" applyAlignment="1">
      <alignment horizontal="center" vertical="center" wrapText="1"/>
    </xf>
    <xf numFmtId="0" fontId="4" fillId="0" borderId="0" xfId="0" applyFont="1"/>
    <xf numFmtId="0" fontId="0" fillId="0" borderId="0" xfId="0" applyAlignment="1">
      <alignment horizontal="left" vertical="top"/>
    </xf>
    <xf numFmtId="0" fontId="4" fillId="0" borderId="0" xfId="0" applyFont="1" applyAlignment="1">
      <alignment vertical="top" wrapText="1"/>
    </xf>
    <xf numFmtId="9" fontId="4" fillId="0" borderId="0" xfId="1" applyFont="1" applyAlignment="1">
      <alignment horizontal="center"/>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horizontal="center"/>
    </xf>
    <xf numFmtId="14" fontId="4" fillId="0" borderId="0" xfId="0" applyNumberFormat="1" applyFont="1"/>
    <xf numFmtId="10" fontId="4" fillId="0" borderId="0" xfId="0" applyNumberFormat="1" applyFont="1"/>
    <xf numFmtId="0" fontId="4" fillId="0" borderId="0" xfId="0" applyFont="1" applyAlignment="1">
      <alignment horizontal="left" vertical="top"/>
    </xf>
    <xf numFmtId="0" fontId="4" fillId="14" borderId="0" xfId="0" applyFont="1" applyFill="1" applyAlignment="1">
      <alignment horizontal="center"/>
    </xf>
    <xf numFmtId="0" fontId="4" fillId="0" borderId="0" xfId="0" applyFont="1" applyAlignment="1">
      <alignment vertical="top"/>
    </xf>
    <xf numFmtId="0" fontId="0" fillId="0" borderId="1" xfId="0" applyBorder="1" applyAlignment="1">
      <alignment horizontal="left"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3" fillId="0" borderId="2" xfId="0" applyFont="1" applyBorder="1"/>
    <xf numFmtId="0" fontId="0" fillId="0" borderId="2" xfId="0" applyBorder="1"/>
    <xf numFmtId="0" fontId="2"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pivotCacheDefinition" Target="pivotCache/pivotCacheDefinition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Conceptos Control</a:t>
            </a:r>
            <a:r>
              <a:rPr lang="es-CO" baseline="0"/>
              <a:t> Interno </a:t>
            </a:r>
            <a:r>
              <a:rPr lang="es-CO"/>
              <a:t>Seguimiento</a:t>
            </a:r>
            <a:r>
              <a:rPr lang="es-CO" baseline="0"/>
              <a:t> segundo trimestre Plan de acción Direcciones Territoriales </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'Conceptos OCI PAA'!$C$62</c:f>
              <c:strCache>
                <c:ptCount val="1"/>
                <c:pt idx="0">
                  <c:v>Concepto Favorable</c:v>
                </c:pt>
              </c:strCache>
            </c:strRef>
          </c:tx>
          <c:spPr>
            <a:solidFill>
              <a:schemeClr val="accent1"/>
            </a:solidFill>
            <a:ln>
              <a:noFill/>
            </a:ln>
            <a:effectLst/>
          </c:spPr>
          <c:invertIfNegative val="0"/>
          <c:dLbls>
            <c:dLbl>
              <c:idx val="1"/>
              <c:layout>
                <c:manualLayout>
                  <c:x val="1.199657240788339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125-4BF1-848D-40F9AF508068}"/>
                </c:ext>
              </c:extLst>
            </c:dLbl>
            <c:dLbl>
              <c:idx val="5"/>
              <c:layout>
                <c:manualLayout>
                  <c:x val="2.0565552699228728E-2"/>
                  <c:y val="2.82485875706214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125-4BF1-848D-40F9AF508068}"/>
                </c:ext>
              </c:extLst>
            </c:dLbl>
            <c:dLbl>
              <c:idx val="20"/>
              <c:layout>
                <c:manualLayout>
                  <c:x val="2.0565552699228665E-2"/>
                  <c:y val="-8.47457627118646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25-4BF1-848D-40F9AF508068}"/>
                </c:ext>
              </c:extLst>
            </c:dLbl>
            <c:dLbl>
              <c:idx val="21"/>
              <c:layout>
                <c:manualLayout>
                  <c:x val="2.399314481576686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125-4BF1-848D-40F9AF5080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'Conceptos OCI PAA'!$B$63:$B$84</c:f>
              <c:strCache>
                <c:ptCount val="22"/>
                <c:pt idx="0">
                  <c:v>Atlántico</c:v>
                </c:pt>
                <c:pt idx="1">
                  <c:v>Bolívar</c:v>
                </c:pt>
                <c:pt idx="2">
                  <c:v>Boyacá</c:v>
                </c:pt>
                <c:pt idx="3">
                  <c:v>Caldas</c:v>
                </c:pt>
                <c:pt idx="4">
                  <c:v>Caquetá</c:v>
                </c:pt>
                <c:pt idx="5">
                  <c:v>Casanare</c:v>
                </c:pt>
                <c:pt idx="6">
                  <c:v>Cauca</c:v>
                </c:pt>
                <c:pt idx="7">
                  <c:v>Cesar</c:v>
                </c:pt>
                <c:pt idx="8">
                  <c:v>Córdoba</c:v>
                </c:pt>
                <c:pt idx="9">
                  <c:v>Cundinamarca</c:v>
                </c:pt>
                <c:pt idx="10">
                  <c:v>Guajira</c:v>
                </c:pt>
                <c:pt idx="11">
                  <c:v>Huila</c:v>
                </c:pt>
                <c:pt idx="12">
                  <c:v>Magdalena</c:v>
                </c:pt>
                <c:pt idx="13">
                  <c:v>Meta</c:v>
                </c:pt>
                <c:pt idx="14">
                  <c:v>Nariño</c:v>
                </c:pt>
                <c:pt idx="15">
                  <c:v>Norte de Santander</c:v>
                </c:pt>
                <c:pt idx="16">
                  <c:v>Quindío</c:v>
                </c:pt>
                <c:pt idx="17">
                  <c:v>Risaralda</c:v>
                </c:pt>
                <c:pt idx="18">
                  <c:v>Santander</c:v>
                </c:pt>
                <c:pt idx="19">
                  <c:v>Sucre</c:v>
                </c:pt>
                <c:pt idx="20">
                  <c:v>Tolima</c:v>
                </c:pt>
                <c:pt idx="21">
                  <c:v>Valle del Cauca</c:v>
                </c:pt>
              </c:strCache>
            </c:strRef>
          </c:cat>
          <c:val>
            <c:numRef>
              <c:f>'Conceptos OCI PAA'!$C$63:$C$84</c:f>
              <c:numCache>
                <c:formatCode>General</c:formatCode>
                <c:ptCount val="22"/>
                <c:pt idx="0">
                  <c:v>5</c:v>
                </c:pt>
                <c:pt idx="1">
                  <c:v>4</c:v>
                </c:pt>
                <c:pt idx="2">
                  <c:v>2</c:v>
                </c:pt>
                <c:pt idx="3">
                  <c:v>8</c:v>
                </c:pt>
                <c:pt idx="4">
                  <c:v>5</c:v>
                </c:pt>
                <c:pt idx="5">
                  <c:v>4</c:v>
                </c:pt>
                <c:pt idx="6">
                  <c:v>4</c:v>
                </c:pt>
                <c:pt idx="7">
                  <c:v>4</c:v>
                </c:pt>
                <c:pt idx="8">
                  <c:v>8</c:v>
                </c:pt>
                <c:pt idx="9">
                  <c:v>3</c:v>
                </c:pt>
                <c:pt idx="10">
                  <c:v>3</c:v>
                </c:pt>
                <c:pt idx="11">
                  <c:v>6</c:v>
                </c:pt>
                <c:pt idx="12">
                  <c:v>6</c:v>
                </c:pt>
                <c:pt idx="13">
                  <c:v>4</c:v>
                </c:pt>
                <c:pt idx="14">
                  <c:v>6</c:v>
                </c:pt>
                <c:pt idx="15">
                  <c:v>8</c:v>
                </c:pt>
                <c:pt idx="16">
                  <c:v>6</c:v>
                </c:pt>
                <c:pt idx="17">
                  <c:v>3</c:v>
                </c:pt>
                <c:pt idx="18">
                  <c:v>2</c:v>
                </c:pt>
                <c:pt idx="19">
                  <c:v>8</c:v>
                </c:pt>
                <c:pt idx="20">
                  <c:v>5</c:v>
                </c:pt>
                <c:pt idx="21">
                  <c:v>4</c:v>
                </c:pt>
              </c:numCache>
            </c:numRef>
          </c:val>
          <c:extLst>
            <c:ext xmlns:c16="http://schemas.microsoft.com/office/drawing/2014/chart" uri="{C3380CC4-5D6E-409C-BE32-E72D297353CC}">
              <c16:uniqueId val="{00000000-D786-48B0-B81F-0DE64A07A32B}"/>
            </c:ext>
          </c:extLst>
        </c:ser>
        <c:ser>
          <c:idx val="1"/>
          <c:order val="1"/>
          <c:tx>
            <c:strRef>
              <c:f>'Conceptos OCI PAA'!$D$62</c:f>
              <c:strCache>
                <c:ptCount val="1"/>
                <c:pt idx="0">
                  <c:v>Concepto No Favorable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'Conceptos OCI PAA'!$B$63:$B$84</c:f>
              <c:strCache>
                <c:ptCount val="22"/>
                <c:pt idx="0">
                  <c:v>Atlántico</c:v>
                </c:pt>
                <c:pt idx="1">
                  <c:v>Bolívar</c:v>
                </c:pt>
                <c:pt idx="2">
                  <c:v>Boyacá</c:v>
                </c:pt>
                <c:pt idx="3">
                  <c:v>Caldas</c:v>
                </c:pt>
                <c:pt idx="4">
                  <c:v>Caquetá</c:v>
                </c:pt>
                <c:pt idx="5">
                  <c:v>Casanare</c:v>
                </c:pt>
                <c:pt idx="6">
                  <c:v>Cauca</c:v>
                </c:pt>
                <c:pt idx="7">
                  <c:v>Cesar</c:v>
                </c:pt>
                <c:pt idx="8">
                  <c:v>Córdoba</c:v>
                </c:pt>
                <c:pt idx="9">
                  <c:v>Cundinamarca</c:v>
                </c:pt>
                <c:pt idx="10">
                  <c:v>Guajira</c:v>
                </c:pt>
                <c:pt idx="11">
                  <c:v>Huila</c:v>
                </c:pt>
                <c:pt idx="12">
                  <c:v>Magdalena</c:v>
                </c:pt>
                <c:pt idx="13">
                  <c:v>Meta</c:v>
                </c:pt>
                <c:pt idx="14">
                  <c:v>Nariño</c:v>
                </c:pt>
                <c:pt idx="15">
                  <c:v>Norte de Santander</c:v>
                </c:pt>
                <c:pt idx="16">
                  <c:v>Quindío</c:v>
                </c:pt>
                <c:pt idx="17">
                  <c:v>Risaralda</c:v>
                </c:pt>
                <c:pt idx="18">
                  <c:v>Santander</c:v>
                </c:pt>
                <c:pt idx="19">
                  <c:v>Sucre</c:v>
                </c:pt>
                <c:pt idx="20">
                  <c:v>Tolima</c:v>
                </c:pt>
                <c:pt idx="21">
                  <c:v>Valle del Cauca</c:v>
                </c:pt>
              </c:strCache>
            </c:strRef>
          </c:cat>
          <c:val>
            <c:numRef>
              <c:f>'Conceptos OCI PAA'!$D$63:$D$84</c:f>
              <c:numCache>
                <c:formatCode>General</c:formatCode>
                <c:ptCount val="22"/>
                <c:pt idx="0">
                  <c:v>3</c:v>
                </c:pt>
                <c:pt idx="1">
                  <c:v>4</c:v>
                </c:pt>
                <c:pt idx="2">
                  <c:v>6</c:v>
                </c:pt>
                <c:pt idx="3">
                  <c:v>1</c:v>
                </c:pt>
                <c:pt idx="4">
                  <c:v>3</c:v>
                </c:pt>
                <c:pt idx="5">
                  <c:v>4</c:v>
                </c:pt>
                <c:pt idx="6">
                  <c:v>5</c:v>
                </c:pt>
                <c:pt idx="7">
                  <c:v>5</c:v>
                </c:pt>
                <c:pt idx="8">
                  <c:v>1</c:v>
                </c:pt>
                <c:pt idx="9">
                  <c:v>4</c:v>
                </c:pt>
                <c:pt idx="10">
                  <c:v>5</c:v>
                </c:pt>
                <c:pt idx="11">
                  <c:v>2</c:v>
                </c:pt>
                <c:pt idx="12">
                  <c:v>3</c:v>
                </c:pt>
                <c:pt idx="13">
                  <c:v>5</c:v>
                </c:pt>
                <c:pt idx="14">
                  <c:v>3</c:v>
                </c:pt>
                <c:pt idx="15">
                  <c:v>1</c:v>
                </c:pt>
                <c:pt idx="16">
                  <c:v>3</c:v>
                </c:pt>
                <c:pt idx="17">
                  <c:v>6</c:v>
                </c:pt>
                <c:pt idx="18">
                  <c:v>7</c:v>
                </c:pt>
                <c:pt idx="19">
                  <c:v>1</c:v>
                </c:pt>
                <c:pt idx="20">
                  <c:v>5</c:v>
                </c:pt>
                <c:pt idx="21">
                  <c:v>4</c:v>
                </c:pt>
              </c:numCache>
            </c:numRef>
          </c:val>
          <c:extLst>
            <c:ext xmlns:c16="http://schemas.microsoft.com/office/drawing/2014/chart" uri="{C3380CC4-5D6E-409C-BE32-E72D297353CC}">
              <c16:uniqueId val="{00000001-D786-48B0-B81F-0DE64A07A32B}"/>
            </c:ext>
          </c:extLst>
        </c:ser>
        <c:ser>
          <c:idx val="2"/>
          <c:order val="2"/>
          <c:tx>
            <c:strRef>
              <c:f>'Conceptos OCI PAA'!$E$62</c:f>
              <c:strCache>
                <c:ptCount val="1"/>
                <c:pt idx="0">
                  <c:v>Sin meta asignada en el periodo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'Conceptos OCI PAA'!$B$63:$B$84</c:f>
              <c:strCache>
                <c:ptCount val="22"/>
                <c:pt idx="0">
                  <c:v>Atlántico</c:v>
                </c:pt>
                <c:pt idx="1">
                  <c:v>Bolívar</c:v>
                </c:pt>
                <c:pt idx="2">
                  <c:v>Boyacá</c:v>
                </c:pt>
                <c:pt idx="3">
                  <c:v>Caldas</c:v>
                </c:pt>
                <c:pt idx="4">
                  <c:v>Caquetá</c:v>
                </c:pt>
                <c:pt idx="5">
                  <c:v>Casanare</c:v>
                </c:pt>
                <c:pt idx="6">
                  <c:v>Cauca</c:v>
                </c:pt>
                <c:pt idx="7">
                  <c:v>Cesar</c:v>
                </c:pt>
                <c:pt idx="8">
                  <c:v>Córdoba</c:v>
                </c:pt>
                <c:pt idx="9">
                  <c:v>Cundinamarca</c:v>
                </c:pt>
                <c:pt idx="10">
                  <c:v>Guajira</c:v>
                </c:pt>
                <c:pt idx="11">
                  <c:v>Huila</c:v>
                </c:pt>
                <c:pt idx="12">
                  <c:v>Magdalena</c:v>
                </c:pt>
                <c:pt idx="13">
                  <c:v>Meta</c:v>
                </c:pt>
                <c:pt idx="14">
                  <c:v>Nariño</c:v>
                </c:pt>
                <c:pt idx="15">
                  <c:v>Norte de Santander</c:v>
                </c:pt>
                <c:pt idx="16">
                  <c:v>Quindío</c:v>
                </c:pt>
                <c:pt idx="17">
                  <c:v>Risaralda</c:v>
                </c:pt>
                <c:pt idx="18">
                  <c:v>Santander</c:v>
                </c:pt>
                <c:pt idx="19">
                  <c:v>Sucre</c:v>
                </c:pt>
                <c:pt idx="20">
                  <c:v>Tolima</c:v>
                </c:pt>
                <c:pt idx="21">
                  <c:v>Valle del Cauca</c:v>
                </c:pt>
              </c:strCache>
            </c:strRef>
          </c:cat>
          <c:val>
            <c:numRef>
              <c:f>'Conceptos OCI PAA'!$E$63:$E$84</c:f>
              <c:numCache>
                <c:formatCode>General</c:formatCode>
                <c:ptCount val="22"/>
                <c:pt idx="1">
                  <c:v>1</c:v>
                </c:pt>
                <c:pt idx="9">
                  <c:v>1</c:v>
                </c:pt>
              </c:numCache>
            </c:numRef>
          </c:val>
          <c:extLst>
            <c:ext xmlns:c16="http://schemas.microsoft.com/office/drawing/2014/chart" uri="{C3380CC4-5D6E-409C-BE32-E72D297353CC}">
              <c16:uniqueId val="{00000002-D786-48B0-B81F-0DE64A07A32B}"/>
            </c:ext>
          </c:extLst>
        </c:ser>
        <c:dLbls>
          <c:showLegendKey val="0"/>
          <c:showVal val="0"/>
          <c:showCatName val="0"/>
          <c:showSerName val="0"/>
          <c:showPercent val="0"/>
          <c:showBubbleSize val="0"/>
        </c:dLbls>
        <c:gapWidth val="182"/>
        <c:axId val="1738861743"/>
        <c:axId val="1738862991"/>
      </c:barChart>
      <c:catAx>
        <c:axId val="17388617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8862991"/>
        <c:crosses val="autoZero"/>
        <c:auto val="1"/>
        <c:lblAlgn val="ctr"/>
        <c:lblOffset val="100"/>
        <c:noMultiLvlLbl val="0"/>
      </c:catAx>
      <c:valAx>
        <c:axId val="17388629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88617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Conceptos Control Interno Seguimiento segundo trimestre Riesgos Direcciones Territoriales </a:t>
            </a:r>
            <a:endParaRPr lang="es-CO">
              <a:effectLst/>
            </a:endParaRPr>
          </a:p>
        </c:rich>
      </c:tx>
      <c:layout>
        <c:manualLayout>
          <c:xMode val="edge"/>
          <c:yMode val="edge"/>
          <c:x val="8.7858718253311027E-2"/>
          <c:y val="1.37174181615592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'Consolidado Riesgos'!$D$38</c:f>
              <c:strCache>
                <c:ptCount val="1"/>
                <c:pt idx="0">
                  <c:v>Concepto Favorable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Riesgos'!$C$39:$C$60</c:f>
              <c:strCache>
                <c:ptCount val="22"/>
                <c:pt idx="0">
                  <c:v>Atlántico</c:v>
                </c:pt>
                <c:pt idx="1">
                  <c:v>Bolívar</c:v>
                </c:pt>
                <c:pt idx="2">
                  <c:v>Boyacá</c:v>
                </c:pt>
                <c:pt idx="3">
                  <c:v>Caldas</c:v>
                </c:pt>
                <c:pt idx="4">
                  <c:v>Caquetá</c:v>
                </c:pt>
                <c:pt idx="5">
                  <c:v>Casanare</c:v>
                </c:pt>
                <c:pt idx="6">
                  <c:v>Cauca</c:v>
                </c:pt>
                <c:pt idx="7">
                  <c:v>Cesar</c:v>
                </c:pt>
                <c:pt idx="8">
                  <c:v>Córdoba</c:v>
                </c:pt>
                <c:pt idx="9">
                  <c:v>Cundinamarca</c:v>
                </c:pt>
                <c:pt idx="10">
                  <c:v>Guajira</c:v>
                </c:pt>
                <c:pt idx="11">
                  <c:v>Huila</c:v>
                </c:pt>
                <c:pt idx="12">
                  <c:v>Magdalena</c:v>
                </c:pt>
                <c:pt idx="13">
                  <c:v>Meta</c:v>
                </c:pt>
                <c:pt idx="14">
                  <c:v>Nariño</c:v>
                </c:pt>
                <c:pt idx="15">
                  <c:v>Norte de Santander</c:v>
                </c:pt>
                <c:pt idx="16">
                  <c:v>Quindío</c:v>
                </c:pt>
                <c:pt idx="17">
                  <c:v>Risaralda</c:v>
                </c:pt>
                <c:pt idx="18">
                  <c:v>Santander</c:v>
                </c:pt>
                <c:pt idx="19">
                  <c:v>Sucre</c:v>
                </c:pt>
                <c:pt idx="20">
                  <c:v>Tolima</c:v>
                </c:pt>
                <c:pt idx="21">
                  <c:v>Valle del Cauca</c:v>
                </c:pt>
              </c:strCache>
            </c:strRef>
          </c:cat>
          <c:val>
            <c:numRef>
              <c:f>'Consolidado Riesgos'!$D$39:$D$60</c:f>
              <c:numCache>
                <c:formatCode>General</c:formatCode>
                <c:ptCount val="22"/>
                <c:pt idx="0">
                  <c:v>14</c:v>
                </c:pt>
                <c:pt idx="1">
                  <c:v>13</c:v>
                </c:pt>
                <c:pt idx="2">
                  <c:v>15</c:v>
                </c:pt>
                <c:pt idx="3">
                  <c:v>14</c:v>
                </c:pt>
                <c:pt idx="4">
                  <c:v>11</c:v>
                </c:pt>
                <c:pt idx="5">
                  <c:v>6</c:v>
                </c:pt>
                <c:pt idx="6">
                  <c:v>12</c:v>
                </c:pt>
                <c:pt idx="7">
                  <c:v>16</c:v>
                </c:pt>
                <c:pt idx="8">
                  <c:v>14</c:v>
                </c:pt>
                <c:pt idx="9">
                  <c:v>15</c:v>
                </c:pt>
                <c:pt idx="10">
                  <c:v>13</c:v>
                </c:pt>
                <c:pt idx="11">
                  <c:v>13</c:v>
                </c:pt>
                <c:pt idx="12">
                  <c:v>14</c:v>
                </c:pt>
                <c:pt idx="13">
                  <c:v>13</c:v>
                </c:pt>
                <c:pt idx="14">
                  <c:v>14</c:v>
                </c:pt>
                <c:pt idx="15">
                  <c:v>12</c:v>
                </c:pt>
                <c:pt idx="16">
                  <c:v>13</c:v>
                </c:pt>
                <c:pt idx="17">
                  <c:v>11</c:v>
                </c:pt>
                <c:pt idx="18">
                  <c:v>10</c:v>
                </c:pt>
                <c:pt idx="19">
                  <c:v>14</c:v>
                </c:pt>
                <c:pt idx="20">
                  <c:v>15</c:v>
                </c:pt>
                <c:pt idx="21">
                  <c:v>12</c:v>
                </c:pt>
              </c:numCache>
            </c:numRef>
          </c:val>
          <c:extLst>
            <c:ext xmlns:c16="http://schemas.microsoft.com/office/drawing/2014/chart" uri="{C3380CC4-5D6E-409C-BE32-E72D297353CC}">
              <c16:uniqueId val="{00000000-9BBA-460F-835D-54339BBFCB85}"/>
            </c:ext>
          </c:extLst>
        </c:ser>
        <c:ser>
          <c:idx val="1"/>
          <c:order val="1"/>
          <c:tx>
            <c:strRef>
              <c:f>'Consolidado Riesgos'!$E$38</c:f>
              <c:strCache>
                <c:ptCount val="1"/>
                <c:pt idx="0">
                  <c:v>Concepto No Favorable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Riesgos'!$C$39:$C$60</c:f>
              <c:strCache>
                <c:ptCount val="22"/>
                <c:pt idx="0">
                  <c:v>Atlántico</c:v>
                </c:pt>
                <c:pt idx="1">
                  <c:v>Bolívar</c:v>
                </c:pt>
                <c:pt idx="2">
                  <c:v>Boyacá</c:v>
                </c:pt>
                <c:pt idx="3">
                  <c:v>Caldas</c:v>
                </c:pt>
                <c:pt idx="4">
                  <c:v>Caquetá</c:v>
                </c:pt>
                <c:pt idx="5">
                  <c:v>Casanare</c:v>
                </c:pt>
                <c:pt idx="6">
                  <c:v>Cauca</c:v>
                </c:pt>
                <c:pt idx="7">
                  <c:v>Cesar</c:v>
                </c:pt>
                <c:pt idx="8">
                  <c:v>Córdoba</c:v>
                </c:pt>
                <c:pt idx="9">
                  <c:v>Cundinamarca</c:v>
                </c:pt>
                <c:pt idx="10">
                  <c:v>Guajira</c:v>
                </c:pt>
                <c:pt idx="11">
                  <c:v>Huila</c:v>
                </c:pt>
                <c:pt idx="12">
                  <c:v>Magdalena</c:v>
                </c:pt>
                <c:pt idx="13">
                  <c:v>Meta</c:v>
                </c:pt>
                <c:pt idx="14">
                  <c:v>Nariño</c:v>
                </c:pt>
                <c:pt idx="15">
                  <c:v>Norte de Santander</c:v>
                </c:pt>
                <c:pt idx="16">
                  <c:v>Quindío</c:v>
                </c:pt>
                <c:pt idx="17">
                  <c:v>Risaralda</c:v>
                </c:pt>
                <c:pt idx="18">
                  <c:v>Santander</c:v>
                </c:pt>
                <c:pt idx="19">
                  <c:v>Sucre</c:v>
                </c:pt>
                <c:pt idx="20">
                  <c:v>Tolima</c:v>
                </c:pt>
                <c:pt idx="21">
                  <c:v>Valle del Cauca</c:v>
                </c:pt>
              </c:strCache>
            </c:strRef>
          </c:cat>
          <c:val>
            <c:numRef>
              <c:f>'Consolidado Riesgos'!$E$39:$E$60</c:f>
              <c:numCache>
                <c:formatCode>General</c:formatCode>
                <c:ptCount val="22"/>
                <c:pt idx="0">
                  <c:v>0</c:v>
                </c:pt>
                <c:pt idx="1">
                  <c:v>2</c:v>
                </c:pt>
                <c:pt idx="2">
                  <c:v>0</c:v>
                </c:pt>
                <c:pt idx="3">
                  <c:v>0</c:v>
                </c:pt>
                <c:pt idx="4">
                  <c:v>1</c:v>
                </c:pt>
                <c:pt idx="5">
                  <c:v>3</c:v>
                </c:pt>
                <c:pt idx="6">
                  <c:v>2</c:v>
                </c:pt>
                <c:pt idx="7">
                  <c:v>1</c:v>
                </c:pt>
                <c:pt idx="8">
                  <c:v>0</c:v>
                </c:pt>
                <c:pt idx="9">
                  <c:v>0</c:v>
                </c:pt>
                <c:pt idx="10">
                  <c:v>0</c:v>
                </c:pt>
                <c:pt idx="11">
                  <c:v>0</c:v>
                </c:pt>
                <c:pt idx="12">
                  <c:v>0</c:v>
                </c:pt>
                <c:pt idx="13">
                  <c:v>2</c:v>
                </c:pt>
                <c:pt idx="14">
                  <c:v>1</c:v>
                </c:pt>
                <c:pt idx="15">
                  <c:v>0</c:v>
                </c:pt>
                <c:pt idx="16">
                  <c:v>2</c:v>
                </c:pt>
                <c:pt idx="17">
                  <c:v>3</c:v>
                </c:pt>
                <c:pt idx="18">
                  <c:v>4</c:v>
                </c:pt>
                <c:pt idx="19">
                  <c:v>0</c:v>
                </c:pt>
                <c:pt idx="20">
                  <c:v>0</c:v>
                </c:pt>
                <c:pt idx="21">
                  <c:v>2</c:v>
                </c:pt>
              </c:numCache>
            </c:numRef>
          </c:val>
          <c:extLst>
            <c:ext xmlns:c16="http://schemas.microsoft.com/office/drawing/2014/chart" uri="{C3380CC4-5D6E-409C-BE32-E72D297353CC}">
              <c16:uniqueId val="{00000001-9BBA-460F-835D-54339BBFCB85}"/>
            </c:ext>
          </c:extLst>
        </c:ser>
        <c:ser>
          <c:idx val="2"/>
          <c:order val="2"/>
          <c:tx>
            <c:strRef>
              <c:f>'Consolidado Riesgos'!$F$38</c:f>
              <c:strCache>
                <c:ptCount val="1"/>
                <c:pt idx="0">
                  <c:v>Sin meta asignada en el periodo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Riesgos'!$C$39:$C$60</c:f>
              <c:strCache>
                <c:ptCount val="22"/>
                <c:pt idx="0">
                  <c:v>Atlántico</c:v>
                </c:pt>
                <c:pt idx="1">
                  <c:v>Bolívar</c:v>
                </c:pt>
                <c:pt idx="2">
                  <c:v>Boyacá</c:v>
                </c:pt>
                <c:pt idx="3">
                  <c:v>Caldas</c:v>
                </c:pt>
                <c:pt idx="4">
                  <c:v>Caquetá</c:v>
                </c:pt>
                <c:pt idx="5">
                  <c:v>Casanare</c:v>
                </c:pt>
                <c:pt idx="6">
                  <c:v>Cauca</c:v>
                </c:pt>
                <c:pt idx="7">
                  <c:v>Cesar</c:v>
                </c:pt>
                <c:pt idx="8">
                  <c:v>Córdoba</c:v>
                </c:pt>
                <c:pt idx="9">
                  <c:v>Cundinamarca</c:v>
                </c:pt>
                <c:pt idx="10">
                  <c:v>Guajira</c:v>
                </c:pt>
                <c:pt idx="11">
                  <c:v>Huila</c:v>
                </c:pt>
                <c:pt idx="12">
                  <c:v>Magdalena</c:v>
                </c:pt>
                <c:pt idx="13">
                  <c:v>Meta</c:v>
                </c:pt>
                <c:pt idx="14">
                  <c:v>Nariño</c:v>
                </c:pt>
                <c:pt idx="15">
                  <c:v>Norte de Santander</c:v>
                </c:pt>
                <c:pt idx="16">
                  <c:v>Quindío</c:v>
                </c:pt>
                <c:pt idx="17">
                  <c:v>Risaralda</c:v>
                </c:pt>
                <c:pt idx="18">
                  <c:v>Santander</c:v>
                </c:pt>
                <c:pt idx="19">
                  <c:v>Sucre</c:v>
                </c:pt>
                <c:pt idx="20">
                  <c:v>Tolima</c:v>
                </c:pt>
                <c:pt idx="21">
                  <c:v>Valle del Cauca</c:v>
                </c:pt>
              </c:strCache>
            </c:strRef>
          </c:cat>
          <c:val>
            <c:numRef>
              <c:f>'Consolidado Riesgos'!$F$39:$F$60</c:f>
              <c:numCache>
                <c:formatCode>General</c:formatCode>
                <c:ptCount val="22"/>
                <c:pt idx="0">
                  <c:v>1</c:v>
                </c:pt>
                <c:pt idx="1">
                  <c:v>0</c:v>
                </c:pt>
                <c:pt idx="2">
                  <c:v>0</c:v>
                </c:pt>
                <c:pt idx="3">
                  <c:v>1</c:v>
                </c:pt>
                <c:pt idx="4">
                  <c:v>3</c:v>
                </c:pt>
                <c:pt idx="5">
                  <c:v>6</c:v>
                </c:pt>
                <c:pt idx="6">
                  <c:v>1</c:v>
                </c:pt>
                <c:pt idx="7">
                  <c:v>1</c:v>
                </c:pt>
                <c:pt idx="8">
                  <c:v>1</c:v>
                </c:pt>
                <c:pt idx="9">
                  <c:v>0</c:v>
                </c:pt>
                <c:pt idx="10">
                  <c:v>2</c:v>
                </c:pt>
                <c:pt idx="11">
                  <c:v>2</c:v>
                </c:pt>
                <c:pt idx="12">
                  <c:v>1</c:v>
                </c:pt>
                <c:pt idx="13">
                  <c:v>0</c:v>
                </c:pt>
                <c:pt idx="14">
                  <c:v>0</c:v>
                </c:pt>
                <c:pt idx="15">
                  <c:v>3</c:v>
                </c:pt>
                <c:pt idx="16">
                  <c:v>0</c:v>
                </c:pt>
                <c:pt idx="17">
                  <c:v>1</c:v>
                </c:pt>
                <c:pt idx="18">
                  <c:v>1</c:v>
                </c:pt>
                <c:pt idx="19">
                  <c:v>1</c:v>
                </c:pt>
                <c:pt idx="20">
                  <c:v>0</c:v>
                </c:pt>
                <c:pt idx="21">
                  <c:v>1</c:v>
                </c:pt>
              </c:numCache>
            </c:numRef>
          </c:val>
          <c:extLst>
            <c:ext xmlns:c16="http://schemas.microsoft.com/office/drawing/2014/chart" uri="{C3380CC4-5D6E-409C-BE32-E72D297353CC}">
              <c16:uniqueId val="{00000002-9BBA-460F-835D-54339BBFCB85}"/>
            </c:ext>
          </c:extLst>
        </c:ser>
        <c:dLbls>
          <c:showLegendKey val="0"/>
          <c:showVal val="0"/>
          <c:showCatName val="0"/>
          <c:showSerName val="0"/>
          <c:showPercent val="0"/>
          <c:showBubbleSize val="0"/>
        </c:dLbls>
        <c:gapWidth val="182"/>
        <c:axId val="1993759599"/>
        <c:axId val="1993763759"/>
      </c:barChart>
      <c:catAx>
        <c:axId val="19937595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3763759"/>
        <c:crosses val="autoZero"/>
        <c:auto val="1"/>
        <c:lblAlgn val="ctr"/>
        <c:lblOffset val="100"/>
        <c:noMultiLvlLbl val="0"/>
      </c:catAx>
      <c:valAx>
        <c:axId val="19937637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3759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419100</xdr:colOff>
      <xdr:row>9</xdr:row>
      <xdr:rowOff>28575</xdr:rowOff>
    </xdr:from>
    <xdr:to>
      <xdr:col>5</xdr:col>
      <xdr:colOff>1838325</xdr:colOff>
      <xdr:row>32</xdr:row>
      <xdr:rowOff>142875</xdr:rowOff>
    </xdr:to>
    <xdr:graphicFrame macro="">
      <xdr:nvGraphicFramePr>
        <xdr:cNvPr id="2" name="Gráfico 1" descr="En este gráfico se presenta una relación de los conceptos favorables, conceptos no favorables  y sin metas asignadas dados por la Oficina de Control Interno, producto del seguimiento al Plan de acción del segundo trimestre 2022 a las 22 Direcciones Territoriales del Instituto Geográfico agustín Codazzi" title="Conceptos Control Interno Seguimiento segundo trimestre Plan de acción Direcciones Territoriale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557166</xdr:colOff>
      <xdr:row>0</xdr:row>
      <xdr:rowOff>182706</xdr:rowOff>
    </xdr:from>
    <xdr:to>
      <xdr:col>3</xdr:col>
      <xdr:colOff>1104637</xdr:colOff>
      <xdr:row>5</xdr:row>
      <xdr:rowOff>28559</xdr:rowOff>
    </xdr:to>
    <xdr:pic>
      <xdr:nvPicPr>
        <xdr:cNvPr id="3" name="Imagen 2"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909591" y="182706"/>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133350</xdr:colOff>
      <xdr:row>1</xdr:row>
      <xdr:rowOff>21442</xdr:rowOff>
    </xdr:from>
    <xdr:to>
      <xdr:col>1</xdr:col>
      <xdr:colOff>341417</xdr:colOff>
      <xdr:row>5</xdr:row>
      <xdr:rowOff>45917</xdr:rowOff>
    </xdr:to>
    <xdr:pic>
      <xdr:nvPicPr>
        <xdr:cNvPr id="4" name="Imagen 3">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33350" y="211942"/>
          <a:ext cx="560492" cy="786475"/>
        </a:xfrm>
        <a:prstGeom prst="rect">
          <a:avLst/>
        </a:prstGeom>
      </xdr:spPr>
    </xdr:pic>
    <xdr:clientData/>
  </xdr:twoCellAnchor>
  <xdr:twoCellAnchor editAs="absolute">
    <xdr:from>
      <xdr:col>4</xdr:col>
      <xdr:colOff>115652</xdr:colOff>
      <xdr:row>0</xdr:row>
      <xdr:rowOff>180975</xdr:rowOff>
    </xdr:from>
    <xdr:to>
      <xdr:col>6</xdr:col>
      <xdr:colOff>114299</xdr:colOff>
      <xdr:row>5</xdr:row>
      <xdr:rowOff>19476</xdr:rowOff>
    </xdr:to>
    <xdr:sp macro="" textlink="">
      <xdr:nvSpPr>
        <xdr:cNvPr id="5" name="Rectángulo 4">
          <a:extLst>
            <a:ext uri="{FF2B5EF4-FFF2-40B4-BE49-F238E27FC236}">
              <a16:creationId xmlns:a16="http://schemas.microsoft.com/office/drawing/2014/main" id="{0E9C7859-F133-4DC8-BE7A-B5832168A3A5}"/>
            </a:ext>
          </a:extLst>
        </xdr:cNvPr>
        <xdr:cNvSpPr/>
      </xdr:nvSpPr>
      <xdr:spPr>
        <a:xfrm>
          <a:off x="5001977" y="180975"/>
          <a:ext cx="3427647"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plan de acción anual Direcciones</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Territoriales</a:t>
          </a:r>
        </a:p>
      </xdr:txBody>
    </xdr:sp>
    <xdr:clientData/>
  </xdr:twoCellAnchor>
  <xdr:twoCellAnchor>
    <xdr:from>
      <xdr:col>1</xdr:col>
      <xdr:colOff>571500</xdr:colOff>
      <xdr:row>32</xdr:row>
      <xdr:rowOff>161925</xdr:rowOff>
    </xdr:from>
    <xdr:to>
      <xdr:col>6</xdr:col>
      <xdr:colOff>113212</xdr:colOff>
      <xdr:row>60</xdr:row>
      <xdr:rowOff>45485</xdr:rowOff>
    </xdr:to>
    <xdr:sp macro="" textlink="">
      <xdr:nvSpPr>
        <xdr:cNvPr id="6" name="CuadroTexto 4"/>
        <xdr:cNvSpPr txBox="1"/>
      </xdr:nvSpPr>
      <xdr:spPr>
        <a:xfrm>
          <a:off x="923925" y="6276975"/>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propia a partir de Seguimiento plan de acción y riesgos Segundo trimestre Direcciones Territoriales 2022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8</xdr:row>
      <xdr:rowOff>76200</xdr:rowOff>
    </xdr:from>
    <xdr:to>
      <xdr:col>7</xdr:col>
      <xdr:colOff>0</xdr:colOff>
      <xdr:row>34</xdr:row>
      <xdr:rowOff>123825</xdr:rowOff>
    </xdr:to>
    <xdr:graphicFrame macro="">
      <xdr:nvGraphicFramePr>
        <xdr:cNvPr id="2" name="Gráfico 1" descr="En este gráfico se presenta una relación de los conceptos favorables, conceptos no favorables  y sin metas asignadas dados por la Oficina de Control Interno, producto del seguimiento a los controles de los riesgos del segundo trimestre 2022 de las 22 Direcciones Territoriales del Instituto Geográfico agustín Codazzi" title="Conceptos Control Interno Seguimiento segundo trimestre Riesgos Direcciones Territoriale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423816</xdr:colOff>
      <xdr:row>0</xdr:row>
      <xdr:rowOff>20781</xdr:rowOff>
    </xdr:from>
    <xdr:to>
      <xdr:col>4</xdr:col>
      <xdr:colOff>933187</xdr:colOff>
      <xdr:row>4</xdr:row>
      <xdr:rowOff>57134</xdr:rowOff>
    </xdr:to>
    <xdr:pic>
      <xdr:nvPicPr>
        <xdr:cNvPr id="3" name="Imagen 2"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747666" y="20781"/>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133350</xdr:colOff>
      <xdr:row>0</xdr:row>
      <xdr:rowOff>40492</xdr:rowOff>
    </xdr:from>
    <xdr:to>
      <xdr:col>1</xdr:col>
      <xdr:colOff>369992</xdr:colOff>
      <xdr:row>4</xdr:row>
      <xdr:rowOff>64967</xdr:rowOff>
    </xdr:to>
    <xdr:pic>
      <xdr:nvPicPr>
        <xdr:cNvPr id="4" name="Imagen 3">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33350" y="40492"/>
          <a:ext cx="560492" cy="786475"/>
        </a:xfrm>
        <a:prstGeom prst="rect">
          <a:avLst/>
        </a:prstGeom>
      </xdr:spPr>
    </xdr:pic>
    <xdr:clientData/>
  </xdr:twoCellAnchor>
  <xdr:twoCellAnchor editAs="absolute">
    <xdr:from>
      <xdr:col>4</xdr:col>
      <xdr:colOff>1001477</xdr:colOff>
      <xdr:row>0</xdr:row>
      <xdr:rowOff>19050</xdr:rowOff>
    </xdr:from>
    <xdr:to>
      <xdr:col>7</xdr:col>
      <xdr:colOff>876300</xdr:colOff>
      <xdr:row>4</xdr:row>
      <xdr:rowOff>48051</xdr:rowOff>
    </xdr:to>
    <xdr:sp macro="" textlink="">
      <xdr:nvSpPr>
        <xdr:cNvPr id="5" name="Rectángulo 4">
          <a:extLst>
            <a:ext uri="{FF2B5EF4-FFF2-40B4-BE49-F238E27FC236}">
              <a16:creationId xmlns:a16="http://schemas.microsoft.com/office/drawing/2014/main" id="{0E9C7859-F133-4DC8-BE7A-B5832168A3A5}"/>
            </a:ext>
          </a:extLst>
        </xdr:cNvPr>
        <xdr:cNvSpPr/>
      </xdr:nvSpPr>
      <xdr:spPr>
        <a:xfrm>
          <a:off x="4649552" y="19050"/>
          <a:ext cx="3789598"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Control</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es de los Riesgos </a:t>
          </a:r>
          <a:r>
            <a:rPr lang="en-US" sz="2000" b="1" cap="none" spc="0">
              <a:ln w="10160">
                <a:noFill/>
                <a:prstDash val="solid"/>
              </a:ln>
              <a:solidFill>
                <a:schemeClr val="bg1"/>
              </a:solidFill>
              <a:effectLst>
                <a:outerShdw blurRad="38100" dist="22860" dir="5400000" algn="tl" rotWithShape="0">
                  <a:srgbClr val="000000">
                    <a:alpha val="30000"/>
                  </a:srgbClr>
                </a:outerShdw>
              </a:effectLst>
            </a:rPr>
            <a:t>Direcciones</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Territoriales</a:t>
          </a:r>
        </a:p>
      </xdr:txBody>
    </xdr:sp>
    <xdr:clientData/>
  </xdr:twoCellAnchor>
  <xdr:twoCellAnchor>
    <xdr:from>
      <xdr:col>2</xdr:col>
      <xdr:colOff>66675</xdr:colOff>
      <xdr:row>34</xdr:row>
      <xdr:rowOff>133350</xdr:rowOff>
    </xdr:from>
    <xdr:to>
      <xdr:col>7</xdr:col>
      <xdr:colOff>837112</xdr:colOff>
      <xdr:row>36</xdr:row>
      <xdr:rowOff>16910</xdr:rowOff>
    </xdr:to>
    <xdr:sp macro="" textlink="">
      <xdr:nvSpPr>
        <xdr:cNvPr id="6" name="CuadroTexto 4"/>
        <xdr:cNvSpPr txBox="1"/>
      </xdr:nvSpPr>
      <xdr:spPr>
        <a:xfrm>
          <a:off x="895350" y="6629400"/>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propia a partir de Seguimiento plan de acción y riesgos Segundo trimestre Direcciones Territoriales 2022</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OCI%20plan%20de%20acci&#243;n%20y%20riesgos%20territoriales%20segundo%20trimestr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ordob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undinamarc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Guajira%2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Huil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Magdalen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Met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Nari&#241;o.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Norte%20de%20Santander.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Quindio.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Risarald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Atlantico.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Santander.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Sucre.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Tolima.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Valle%20del%20Cau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Boliva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Boyac&#22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alda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aquet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asanar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auc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gallego/Desktop/Archivos%20de%20trabajo/IGAC/2022/8.%20Agosto/PLANIGAC%202DO%20TRIMESTRE/Direcciones%20Territoriales/PLANIGAC%20-%20Ces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OCI PAA"/>
      <sheetName val="Plan de acción"/>
      <sheetName val="Control 1"/>
      <sheetName val="Control 2"/>
      <sheetName val="Control 3"/>
      <sheetName val="Consolidado Riesgos"/>
      <sheetName val="Riesgos"/>
    </sheetNames>
    <sheetDataSet>
      <sheetData sheetId="0"/>
      <sheetData sheetId="1"/>
      <sheetData sheetId="2">
        <row r="34">
          <cell r="B34">
            <v>6</v>
          </cell>
          <cell r="C34"/>
          <cell r="D34">
            <v>1</v>
          </cell>
        </row>
        <row r="35">
          <cell r="B35">
            <v>6</v>
          </cell>
          <cell r="C35">
            <v>1</v>
          </cell>
          <cell r="D35"/>
        </row>
        <row r="36">
          <cell r="B36">
            <v>7</v>
          </cell>
          <cell r="C36"/>
          <cell r="D36"/>
        </row>
        <row r="37">
          <cell r="B37">
            <v>6</v>
          </cell>
          <cell r="C37"/>
          <cell r="D37">
            <v>1</v>
          </cell>
        </row>
        <row r="38">
          <cell r="B38">
            <v>4</v>
          </cell>
          <cell r="C38">
            <v>1</v>
          </cell>
          <cell r="D38">
            <v>2</v>
          </cell>
        </row>
        <row r="39">
          <cell r="B39">
            <v>4</v>
          </cell>
          <cell r="C39">
            <v>2</v>
          </cell>
          <cell r="D39">
            <v>1</v>
          </cell>
        </row>
        <row r="40">
          <cell r="B40">
            <v>5</v>
          </cell>
          <cell r="C40">
            <v>1</v>
          </cell>
          <cell r="D40">
            <v>1</v>
          </cell>
        </row>
        <row r="41">
          <cell r="B41">
            <v>5</v>
          </cell>
          <cell r="C41">
            <v>1</v>
          </cell>
          <cell r="D41">
            <v>1</v>
          </cell>
        </row>
        <row r="42">
          <cell r="B42">
            <v>7</v>
          </cell>
          <cell r="C42"/>
          <cell r="D42"/>
        </row>
        <row r="43">
          <cell r="B43">
            <v>7</v>
          </cell>
          <cell r="C43"/>
          <cell r="D43"/>
        </row>
        <row r="44">
          <cell r="B44">
            <v>5</v>
          </cell>
          <cell r="C44"/>
          <cell r="D44">
            <v>2</v>
          </cell>
        </row>
        <row r="45">
          <cell r="B45">
            <v>6</v>
          </cell>
          <cell r="C45"/>
          <cell r="D45">
            <v>1</v>
          </cell>
        </row>
        <row r="46">
          <cell r="B46">
            <v>6</v>
          </cell>
          <cell r="C46"/>
          <cell r="D46">
            <v>1</v>
          </cell>
        </row>
        <row r="47">
          <cell r="B47">
            <v>7</v>
          </cell>
          <cell r="C47"/>
          <cell r="D47"/>
        </row>
        <row r="48">
          <cell r="B48">
            <v>7</v>
          </cell>
          <cell r="C48"/>
          <cell r="D48"/>
        </row>
        <row r="49">
          <cell r="B49">
            <v>7</v>
          </cell>
          <cell r="C49"/>
          <cell r="D49"/>
        </row>
        <row r="50">
          <cell r="B50">
            <v>5</v>
          </cell>
          <cell r="C50">
            <v>2</v>
          </cell>
          <cell r="D50"/>
        </row>
        <row r="51">
          <cell r="B51">
            <v>3</v>
          </cell>
          <cell r="C51">
            <v>3</v>
          </cell>
          <cell r="D51">
            <v>1</v>
          </cell>
        </row>
        <row r="52">
          <cell r="B52">
            <v>4</v>
          </cell>
          <cell r="C52">
            <v>2</v>
          </cell>
          <cell r="D52">
            <v>1</v>
          </cell>
        </row>
        <row r="53">
          <cell r="B53">
            <v>7</v>
          </cell>
          <cell r="C53"/>
          <cell r="D53"/>
        </row>
        <row r="54">
          <cell r="B54">
            <v>7</v>
          </cell>
          <cell r="C54"/>
          <cell r="D54"/>
        </row>
        <row r="55">
          <cell r="B55">
            <v>5</v>
          </cell>
          <cell r="C55">
            <v>1</v>
          </cell>
          <cell r="D55">
            <v>1</v>
          </cell>
        </row>
      </sheetData>
      <sheetData sheetId="3">
        <row r="33">
          <cell r="B33">
            <v>6</v>
          </cell>
          <cell r="C33"/>
          <cell r="D33"/>
        </row>
        <row r="34">
          <cell r="B34">
            <v>5</v>
          </cell>
          <cell r="C34">
            <v>1</v>
          </cell>
          <cell r="D34"/>
        </row>
        <row r="35">
          <cell r="B35">
            <v>6</v>
          </cell>
          <cell r="C35"/>
          <cell r="D35"/>
        </row>
        <row r="36">
          <cell r="B36">
            <v>6</v>
          </cell>
          <cell r="C36"/>
          <cell r="D36"/>
        </row>
        <row r="37">
          <cell r="B37">
            <v>6</v>
          </cell>
          <cell r="C37"/>
          <cell r="D37"/>
        </row>
        <row r="38">
          <cell r="B38">
            <v>1</v>
          </cell>
          <cell r="C38">
            <v>1</v>
          </cell>
          <cell r="D38">
            <v>4</v>
          </cell>
        </row>
        <row r="39">
          <cell r="B39">
            <v>5</v>
          </cell>
          <cell r="C39">
            <v>1</v>
          </cell>
          <cell r="D39"/>
        </row>
        <row r="40">
          <cell r="B40">
            <v>9</v>
          </cell>
          <cell r="C40"/>
          <cell r="D40"/>
        </row>
        <row r="41">
          <cell r="B41">
            <v>6</v>
          </cell>
          <cell r="C41"/>
          <cell r="D41"/>
        </row>
        <row r="42">
          <cell r="B42">
            <v>6</v>
          </cell>
          <cell r="C42"/>
          <cell r="D42"/>
        </row>
        <row r="43">
          <cell r="B43">
            <v>6</v>
          </cell>
          <cell r="C43"/>
          <cell r="D43"/>
        </row>
        <row r="44">
          <cell r="B44">
            <v>6</v>
          </cell>
          <cell r="C44"/>
          <cell r="D44"/>
        </row>
        <row r="45">
          <cell r="B45">
            <v>6</v>
          </cell>
          <cell r="C45"/>
          <cell r="D45"/>
        </row>
        <row r="46">
          <cell r="B46">
            <v>4</v>
          </cell>
          <cell r="C46">
            <v>2</v>
          </cell>
          <cell r="D46"/>
        </row>
        <row r="47">
          <cell r="B47">
            <v>5</v>
          </cell>
          <cell r="C47">
            <v>1</v>
          </cell>
          <cell r="D47"/>
        </row>
        <row r="48">
          <cell r="B48">
            <v>4</v>
          </cell>
          <cell r="C48"/>
          <cell r="D48">
            <v>2</v>
          </cell>
        </row>
        <row r="49">
          <cell r="B49">
            <v>6</v>
          </cell>
          <cell r="C49"/>
          <cell r="D49"/>
        </row>
        <row r="50">
          <cell r="B50">
            <v>6</v>
          </cell>
          <cell r="C50"/>
          <cell r="D50"/>
        </row>
        <row r="51">
          <cell r="B51">
            <v>5</v>
          </cell>
          <cell r="C51">
            <v>1</v>
          </cell>
          <cell r="D51"/>
        </row>
        <row r="52">
          <cell r="B52">
            <v>6</v>
          </cell>
          <cell r="C52"/>
          <cell r="D52"/>
        </row>
        <row r="53">
          <cell r="B53">
            <v>6</v>
          </cell>
          <cell r="C53"/>
          <cell r="D53"/>
        </row>
        <row r="54">
          <cell r="B54">
            <v>5</v>
          </cell>
          <cell r="C54">
            <v>1</v>
          </cell>
          <cell r="D54"/>
        </row>
      </sheetData>
      <sheetData sheetId="4">
        <row r="33">
          <cell r="B33">
            <v>2</v>
          </cell>
          <cell r="C33"/>
          <cell r="D33"/>
        </row>
        <row r="34">
          <cell r="B34">
            <v>2</v>
          </cell>
          <cell r="C34"/>
          <cell r="D34"/>
        </row>
        <row r="35">
          <cell r="B35">
            <v>2</v>
          </cell>
          <cell r="C35"/>
          <cell r="D35"/>
        </row>
        <row r="36">
          <cell r="B36">
            <v>2</v>
          </cell>
          <cell r="C36"/>
          <cell r="D36"/>
        </row>
        <row r="37">
          <cell r="B37">
            <v>1</v>
          </cell>
          <cell r="C37"/>
          <cell r="D37">
            <v>1</v>
          </cell>
        </row>
        <row r="38">
          <cell r="B38">
            <v>1</v>
          </cell>
          <cell r="C38"/>
          <cell r="D38">
            <v>1</v>
          </cell>
        </row>
        <row r="39">
          <cell r="B39">
            <v>2</v>
          </cell>
          <cell r="C39"/>
          <cell r="D39"/>
        </row>
        <row r="40">
          <cell r="B40">
            <v>2</v>
          </cell>
          <cell r="C40"/>
          <cell r="D40"/>
        </row>
        <row r="41">
          <cell r="B41">
            <v>1</v>
          </cell>
          <cell r="C41"/>
          <cell r="D41">
            <v>1</v>
          </cell>
        </row>
        <row r="42">
          <cell r="B42">
            <v>2</v>
          </cell>
          <cell r="C42"/>
          <cell r="D42"/>
        </row>
        <row r="43">
          <cell r="B43">
            <v>2</v>
          </cell>
          <cell r="C43"/>
          <cell r="D43"/>
        </row>
        <row r="44">
          <cell r="B44">
            <v>1</v>
          </cell>
          <cell r="C44"/>
          <cell r="D44">
            <v>1</v>
          </cell>
        </row>
        <row r="45">
          <cell r="B45">
            <v>2</v>
          </cell>
          <cell r="C45"/>
          <cell r="D45"/>
        </row>
        <row r="46">
          <cell r="B46">
            <v>2</v>
          </cell>
          <cell r="C46"/>
          <cell r="D46"/>
        </row>
        <row r="47">
          <cell r="B47">
            <v>2</v>
          </cell>
          <cell r="C47"/>
          <cell r="D47"/>
        </row>
        <row r="48">
          <cell r="B48">
            <v>1</v>
          </cell>
          <cell r="C48"/>
          <cell r="D48">
            <v>1</v>
          </cell>
        </row>
        <row r="49">
          <cell r="B49">
            <v>2</v>
          </cell>
          <cell r="C49"/>
          <cell r="D49"/>
        </row>
        <row r="50">
          <cell r="B50">
            <v>2</v>
          </cell>
          <cell r="C50"/>
          <cell r="D50"/>
        </row>
        <row r="51">
          <cell r="B51">
            <v>1</v>
          </cell>
          <cell r="C51">
            <v>1</v>
          </cell>
          <cell r="D51"/>
        </row>
        <row r="52">
          <cell r="B52">
            <v>1</v>
          </cell>
          <cell r="C52"/>
          <cell r="D52">
            <v>1</v>
          </cell>
        </row>
        <row r="53">
          <cell r="B53">
            <v>2</v>
          </cell>
          <cell r="C53"/>
          <cell r="D53"/>
        </row>
        <row r="54">
          <cell r="B54">
            <v>2</v>
          </cell>
          <cell r="C54"/>
          <cell r="D54"/>
        </row>
      </sheetData>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Córdoba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Cundinamarca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Guajira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Huila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Magdalena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Meta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Nariño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Norte de 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Quindío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Risaralda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Atlántico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Santander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Sucre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Tolima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sheetData sheetId="1">
        <row r="3">
          <cell r="B3" t="str">
            <v>Valle del Cauca</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Bolívar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Boyacá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Caldas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Caquetá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Casanare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Cauca</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Cesar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guimiento%20OCI%20plan%20de%20acci&#243;n%20y%20riesgos%20territoriales%20segundo%20trimestr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nette Maggerly Cubillos Hernández" refreshedDate="44806.603072685182" createdVersion="6" refreshedVersion="6" minRefreshableVersion="3" recordCount="192">
  <cacheSource type="worksheet">
    <worksheetSource ref="A1:BD1048576" sheet="Plan de acción" r:id="rId2"/>
  </cacheSource>
  <cacheFields count="56">
    <cacheField name="N°" numFmtId="0">
      <sharedItems containsString="0" containsBlank="1" containsNumber="1" containsInteger="1" minValue="1" maxValue="10"/>
    </cacheField>
    <cacheField name="Territorial" numFmtId="0">
      <sharedItems containsBlank="1" count="23">
        <s v="Atlántico"/>
        <s v="Bolívar"/>
        <s v="Boyacá"/>
        <s v="Caldas"/>
        <s v="Caquetá"/>
        <s v="Casanare"/>
        <s v="Cauca"/>
        <s v="Cesar"/>
        <s v="Córdoba"/>
        <s v="Cundinamarca"/>
        <s v="Guajira"/>
        <s v="Huila"/>
        <s v="Magdalena"/>
        <s v="Meta"/>
        <s v="Nariño"/>
        <s v="Norte de Santander"/>
        <s v="Quindío"/>
        <s v="Risaralda"/>
        <s v="Santander"/>
        <s v="Sucre"/>
        <s v="Tolima"/>
        <s v="Valle del Cauca"/>
        <m/>
      </sharedItems>
    </cacheField>
    <cacheField name="Producto" numFmtId="0">
      <sharedItems containsBlank="1"/>
    </cacheField>
    <cacheField name="Integración con los planes Institucionales y estratégicos" numFmtId="0">
      <sharedItems containsBlank="1"/>
    </cacheField>
    <cacheField name="Objetivo Institucional" numFmtId="0">
      <sharedItems containsBlank="1"/>
    </cacheField>
    <cacheField name="Estrategias IGAC" numFmtId="0">
      <sharedItems containsBlank="1"/>
    </cacheField>
    <cacheField name="Dimensiones" numFmtId="0">
      <sharedItems containsBlank="1"/>
    </cacheField>
    <cacheField name="Política de Gestión y Desempeño Institucional" numFmtId="0">
      <sharedItems containsBlank="1"/>
    </cacheField>
    <cacheField name="Actividades" numFmtId="0">
      <sharedItems containsBlank="1"/>
    </cacheField>
    <cacheField name="Fecha Inicio_x000a_(DD/MM/AAAA)" numFmtId="0">
      <sharedItems containsNonDate="0" containsDate="1" containsString="0" containsBlank="1" minDate="2022-01-01T00:00:00" maxDate="2022-12-02T00:00:00"/>
    </cacheField>
    <cacheField name="Fecha Fin_x000a_(DD/MM/AAAA)" numFmtId="0">
      <sharedItems containsNonDate="0" containsDate="1" containsString="0" containsBlank="1" minDate="2022-12-31T00:00:00" maxDate="2023-01-01T00:00:00"/>
    </cacheField>
    <cacheField name="Documento de verificación" numFmtId="0">
      <sharedItems containsBlank="1"/>
    </cacheField>
    <cacheField name="Dependencia responsable" numFmtId="0">
      <sharedItems containsBlank="1"/>
    </cacheField>
    <cacheField name="Unidad de Medida" numFmtId="0">
      <sharedItems containsBlank="1"/>
    </cacheField>
    <cacheField name="Nombre del indicador" numFmtId="0">
      <sharedItems containsBlank="1"/>
    </cacheField>
    <cacheField name="Tipo de indicador" numFmtId="0">
      <sharedItems containsBlank="1"/>
    </cacheField>
    <cacheField name="Peso Porcentual" numFmtId="0">
      <sharedItems containsString="0" containsBlank="1" containsNumber="1" minValue="0.1" maxValue="0.125"/>
    </cacheField>
    <cacheField name="Meta Anual" numFmtId="0">
      <sharedItems containsString="0" containsBlank="1" containsNumber="1" minValue="0.99979999999999991" maxValue="646739176"/>
    </cacheField>
    <cacheField name="META I P" numFmtId="0">
      <sharedItems containsString="0" containsBlank="1" containsNumber="1" minValue="0" maxValue="160000000"/>
    </cacheField>
    <cacheField name="META II P" numFmtId="0">
      <sharedItems containsString="0" containsBlank="1" containsNumber="1" minValue="0" maxValue="160000000"/>
    </cacheField>
    <cacheField name="META III P" numFmtId="0">
      <sharedItems containsString="0" containsBlank="1" containsNumber="1" minValue="0" maxValue="160000000"/>
    </cacheField>
    <cacheField name="META IV P" numFmtId="0">
      <sharedItems containsString="0" containsBlank="1" containsNumber="1" minValue="0" maxValue="166739176"/>
    </cacheField>
    <cacheField name="EJECUTADO_x000a_ I P" numFmtId="0">
      <sharedItems containsNonDate="0" containsString="0" containsBlank="1"/>
    </cacheField>
    <cacheField name="Observación IP" numFmtId="0">
      <sharedItems containsNonDate="0" containsString="0" containsBlank="1"/>
    </cacheField>
    <cacheField name="EJECUTADO _x000a_II P" numFmtId="0">
      <sharedItems containsString="0" containsBlank="1" containsNumber="1" minValue="0" maxValue="252193725"/>
    </cacheField>
    <cacheField name="Observación IIP" numFmtId="0">
      <sharedItems containsBlank="1" longText="1"/>
    </cacheField>
    <cacheField name="EJECUTADO _x000a_III P" numFmtId="0">
      <sharedItems containsNonDate="0" containsString="0" containsBlank="1"/>
    </cacheField>
    <cacheField name="Observación IIIP" numFmtId="0">
      <sharedItems containsNonDate="0" containsString="0" containsBlank="1"/>
    </cacheField>
    <cacheField name="EJECUTADO _x000a_IV P" numFmtId="0">
      <sharedItems containsNonDate="0" containsString="0" containsBlank="1"/>
    </cacheField>
    <cacheField name="Observación IVP" numFmtId="0">
      <sharedItems containsNonDate="0" containsString="0" containsBlank="1"/>
    </cacheField>
    <cacheField name="Total Ejecutado" numFmtId="0">
      <sharedItems containsString="0" containsBlank="1" containsNumber="1" minValue="0" maxValue="252193725"/>
    </cacheField>
    <cacheField name="Fecha_x000a_ I P" numFmtId="0">
      <sharedItems containsNonDate="0" containsString="0" containsBlank="1"/>
    </cacheField>
    <cacheField name="Fecha _x000a_II P" numFmtId="0">
      <sharedItems containsNonDate="0" containsDate="1" containsString="0" containsBlank="1" minDate="2022-07-07T00:00:00" maxDate="2022-07-22T00:00:00"/>
    </cacheField>
    <cacheField name="Fecha _x000a_III P" numFmtId="0">
      <sharedItems containsNonDate="0" containsString="0" containsBlank="1"/>
    </cacheField>
    <cacheField name="Fecha _x000a_IV P" numFmtId="0">
      <sharedItems containsNonDate="0" containsString="0" containsBlank="1"/>
    </cacheField>
    <cacheField name="% EJECUTADO TOTAL POR ACTIVIDAD" numFmtId="0">
      <sharedItems containsString="0" containsBlank="1" containsNumber="1" minValue="0" maxValue="1"/>
    </cacheField>
    <cacheField name="Avance IP" numFmtId="0">
      <sharedItems containsBlank="1" containsMixedTypes="1" containsNumber="1" containsInteger="1" minValue="0" maxValue="0"/>
    </cacheField>
    <cacheField name="Avance IIP" numFmtId="0">
      <sharedItems containsBlank="1" containsMixedTypes="1" containsNumber="1" minValue="0" maxValue="1"/>
    </cacheField>
    <cacheField name="Avance IIIP" numFmtId="0">
      <sharedItems containsBlank="1" containsMixedTypes="1" containsNumber="1" containsInteger="1" minValue="0" maxValue="0"/>
    </cacheField>
    <cacheField name="Avance IVP" numFmtId="0">
      <sharedItems containsBlank="1" containsMixedTypes="1" containsNumber="1" containsInteger="1" minValue="0" maxValue="0"/>
    </cacheField>
    <cacheField name="Aprobación OAP 1" numFmtId="0">
      <sharedItems containsNonDate="0" containsString="0" containsBlank="1"/>
    </cacheField>
    <cacheField name="Aprobación OAP 2" numFmtId="0">
      <sharedItems containsBlank="1"/>
    </cacheField>
    <cacheField name="Aprobación OAP 3" numFmtId="0">
      <sharedItems containsNonDate="0" containsString="0" containsBlank="1"/>
    </cacheField>
    <cacheField name="Aprobación OAP 4" numFmtId="0">
      <sharedItems containsNonDate="0" containsString="0" containsBlank="1"/>
    </cacheField>
    <cacheField name="Observación Planeación 1" numFmtId="0">
      <sharedItems containsNonDate="0" containsString="0" containsBlank="1"/>
    </cacheField>
    <cacheField name="Observación Planeación 2" numFmtId="0">
      <sharedItems containsBlank="1" longText="1"/>
    </cacheField>
    <cacheField name="Observación Planeación 3" numFmtId="0">
      <sharedItems containsNonDate="0" containsString="0" containsBlank="1"/>
    </cacheField>
    <cacheField name="Observación Planeación 4" numFmtId="0">
      <sharedItems containsNonDate="0" containsString="0" containsBlank="1"/>
    </cacheField>
    <cacheField name="Aprobación OCI 1" numFmtId="0">
      <sharedItems containsNonDate="0" containsString="0" containsBlank="1"/>
    </cacheField>
    <cacheField name="Aprobación OCI 2" numFmtId="0">
      <sharedItems containsBlank="1" count="5">
        <s v="Concepto Favorable"/>
        <s v="Concepto No Favorable"/>
        <s v="Sin meta asignada en el periodo"/>
        <s v="Concepto  Favorable"/>
        <m/>
      </sharedItems>
    </cacheField>
    <cacheField name="Aprobación OCI 3" numFmtId="0">
      <sharedItems containsNonDate="0" containsString="0" containsBlank="1"/>
    </cacheField>
    <cacheField name="Aprobación OCI 4" numFmtId="0">
      <sharedItems containsNonDate="0" containsString="0" containsBlank="1"/>
    </cacheField>
    <cacheField name="Observación OCI 1" numFmtId="0">
      <sharedItems containsNonDate="0" containsString="0" containsBlank="1"/>
    </cacheField>
    <cacheField name="Observación OCI 2" numFmtId="0">
      <sharedItems containsBlank="1" count="191" longText="1">
        <s v="Para el primer semestre del año la Dirección Territorial avanzó en la realización de 2.405 trámites correspondientes a oficina, discriminados así: enero (312), febrero (279), marzo (217), abril (298), mayo (655) y junio (644) trámites.  Con esos datos se observa que se dio cumplimiento a la meta programada para este periodo.  "/>
        <s v="De acuerdo al reporte suministrado por la Dirección Territorial se realizaron 850 trámites de terreno así: enero (238), febrero (216), marzo (274), abril (49), mayo (51) y junio (22) trámites, evidenciando que no se realizó el cumplimiento de la meta programada para el primer semestre del año 2022.  "/>
        <s v="De una meta programada para el primer trimestre del año de ingresos por la venta de bienes y servicio de ($ 13’981.089 millones de pesos m/cte.), se evidencia de acuerdo a los soportes suministrados por la territorial que se logró cumplir con la meta así (enero – 2’261.420, febrero – 6’028.606, marzo – 5’691.063).  De igual manera para el segundo trimestre del año 2022 se programaron ingresos por ventas de ($ 27’197.015 millones de pesos m/cte.), observando que no se logró cumplir con la meta programada para este periodo ya que se obtuvo ventas así: (abril – 5’471.381, mayo – 7’839.052 y junio – 6’309.662), para un total de 19’620.095 millones.  Por lo anterior no se dio cumplimiento a la meta programada para el periodo evaluado.  "/>
        <s v="Para el primer semestre del año 2022 la territorial ha respondido la totalidad de las solicitudes allegadas, discriminadas así: 4 solicitudes para el primer trimestre del año y 1 solicitud de titulación de posesión correspondiente al segundo trimestre del año.  Dando cumplimiento a la meta programada en el periodo evaluado.  "/>
        <s v="De acuerdo al autoseguimiento por parte de la territorial informan que para el primer semestre del año no se han recibido solicitudes en el tema de Políticas de Restitución de Tierras y Ley de Víctimas.  Independiente que existe una meta programada para cada trimestre del año de 0.25%, se da un concepto favorable.  "/>
        <s v="Se valida la información suministrada por la territorial en el seguimiento PQRSDF (reporte Servicio al Ciudadano), para el primer semestre del año 2022; observando que se han recibido 470 solicitudes de las cuales a la fecha se han atendido 267 y de esas se ha dado respuesta dentro de los términos de ley a 155 solicitudes, obteniendo un indicador de oportunidad del 58%.  Además se encuentran pendientes por dar respuesta a 204 solicitudes, obteniendo un indicador de productividad del 57%.  Por lo anterior no se da cumplimiento a la actividad.  Se recomienda realizar un plan de choque, con el fin de responder las solicitudes pendientes dentro de los términos de ley.  "/>
        <s v="Se presentan (6) actas de reunión de comité COPASST realizadas los días (11/01/2022, 11/02/2022, 14/03/22, 08/04/22, 28/05/22 y 10/06/22), así mismo, (1) acta de reunión de comité correspondiente a convivencia laboral realizada el día 17/02/22.  Dando cumplimiento a la meta programada para el primer semestre del año 2022.  "/>
        <s v="Para esta actividad la territorial soporta los formatos correspondientes a la inspección de botiquín de primeros auxilios y camilla, inspección de infraestructura general y verificación del estado de extintores del 31/03/2022 y 30/06/2022 debidamente diligenciados., dando cumplimiento a lo programado para el primer semestre del año 2022.  "/>
        <s v="Se observa archivo en Excel &quot;Trámites catastrales 2022&quot; donde se presentan las estadísticas mensuales de trámites realizados, al igual que subtotales por trimestres, evidenciándose 706 y 1310 trámites para los dos primeros trimestres, lo que arroja un total de 2016 trámites, que frente a la meta propuesta para el mismo periodo (2554), corresponde al 78.9%."/>
        <s v="Se observa archivo en Excel &quot;Trámites catastrales 2022&quot; donde se presentan las estadísticas mensuales de trámites realizados en terreno, al igual que subtotales por trimestres, evidenciándose 281 y 216 trámites para los dos primeros trimestres, lo que arroja un total de 497 trámites, que frente a la meta propuesta para el mismo periodo (2.091), corresponde al 42,8%."/>
        <s v="No se asigna meta para este trimestre."/>
        <s v="Se evidencian seis archivos cuyo nombre es Formato informe ingresos directos a sede central correspondientes a cada mes, así: 01 enero 2022, 02 febrero 2022, 03 marzo 2022, 04 abril 2022, 05 mayo 2022, junio 2022. Los valores reportados de ingresos por la venta de bienes y servicios y ventas por contratos y/o convenios administrativos dan un total de $ 68.380.229,00 que corresponden a 121% de la meta fijada para el primer semestre 2022 ($ 56.299.031,00) _x000d__x000a_"/>
        <s v="Se evidencia la estadística de recepción en el primer trimestre 2022, de 72 solicitudes en materia de regularización de la propiedad y de 84 en el segundo trimestre, para un total de 156, las cuales recibieron atención en el término legal en su totalidad (100%). "/>
        <s v="Se evidencia la estadística de recepción en el primer trimestre 2022, de 111 solicitudes en materia de cumplimiento de la Política de Restitución de Tierras y Ley de Víctimas y de 158 en el segundo trimestre, para un total de 269, de las cuales dejaron de recibir atención en el término legal 22 (19,42%) y 24 (21.58%) en el primer y segundo trimestre, respectivamente, lo que arroja un acumulado de 46 solicitudes (41%)."/>
        <s v="Se observa archivo .pdf donde se presentan las estadísticas de atención en los términos de ley, de peticiones PQRSD de la vigencia actual, recibidas en la ventanilla de correspondencia de la Dirección Territorial, presentándose 760 (82%) y 591 (68%) de peticiones atendidas de un total de 926 y 875 para el primer y segundo trimestre, respectivamente, lo que arroja un porcentaje del 75% de gestión. "/>
        <s v="Se evidencian seis (6) actas del COPASST de 7 enero, 4 febrero, 3 marzo, 4 abril, 5 mayo, 6 junio 2022, cuatro (4) avisos de convocatoria para la elección de los representantes de los empleados ante el Comité de Convivencia Laboral de 12, 20 y 27 octubre, 4 noviembre 2021 y resolución No. 13 000 0035 2022 “Por la cual se conforma el Comité de Convivencia Laboral de la Dirección Territorial Bolívar vigencia 2022-2024” "/>
        <s v="Se evidencia archivo en Word con la asignación de responsabilidades y rendición de cuentas en el Sistema de gestión de la seguridad y salud en el trabajo I y II trimestre 2022-Territorial Bolívar y pantallazo de su cargue en el drive de SS de la territorial. "/>
        <s v="Se observa archivo &quot; Informe de Trámites de Conservación Catastral 2022&quot; en el que se reporta las estadísticas mensuales de trámites de oficina realizados, al igual que los totales por semestre, evidenciándose 1.156 y 1.661 trámites para los dos primeros trimestres respectivamente, lo que arroja un total de 2.817 trámites, que frente a la meta propuesta para el mismo periodo de (5.500), corresponde al 51.21%."/>
        <s v="Se verificó archivo &quot; Informe de Trámites de Conservación Catastral 2022&quot; en el que se reporta las estadísticas mensuales de trámites de terreno realizados, al igual que los totales por semestre, evidenciándose 236 y 505 trámites para los dos primeros trimestres respectivamente, lo que arroja un total de 741 trámites, que frente a la meta propuesta para el mismo periodo de (1.250), corresponde al 59.28% por lo que no se cumple la meta."/>
        <s v="Se observó informe venta de productos catastrales de los meses de enero a junio de 2022 por valor de 252193725 y los excel de ingresos de enero a junio de 2022. No se cumple con la meta establecida de 320000000.  "/>
        <s v="La evidencia que se aportó fue el Informe de venta de productos catastrales la cual no corresponde a la actividad 4."/>
        <s v="Se observó Herramienta de Monitoreo con corte al 28/06/2022 en la que se relaciona la atención otorgada a las solicitudes recibidas en el primer semestre de 2022 sobre la Política de Restitución de Tierras y Ley de Víctimas."/>
        <s v="Se verificó consolidado de peticiones de enero a junio de 2022 aportado por la Territorial y el Informe de PQRDS de Relación con el Ciudadano donde se observa un indicador de oportunidad del 32%. No se cumple con la atención del 100% de las PQRSD en los términos de ley."/>
        <s v="No se cumple con la actividad en razón a que no se aportaron la totalidad de las actas correspondientes al primer semestre de 2022."/>
        <s v="Se verificó ejecución de la actividad mediante la Convocatoria 2022-2024 y demás documentos de la misma."/>
        <s v="Se observa archivo Excel Mensual Ejecutado a 30 de junio 2022 en el que se reporta las estadísticas mensuales de trámites de oficina realizados, al igual que los totales por semestre, evidenciándose 878 y 1.217 trámites para los dos primeros trimestres respectivamente, lo que arroja un total de 2.095 trámites, que frente a la meta propuesta para el mismo periodo de (1.457), corresponde al 143.78%."/>
        <s v="Se verificó archivo Excel Mensual Ejecutado a 30 de junio 2022 en el que se reporta las estadísticas mensuales de trámites de terreno realizados, al igual que los totales por semestre, evidenciándose 825 y 794 trámites para los dos primeros trimestres respectivamente, lo que arroja un total de 1619 trámites, que frente a la meta propuesta para el mismo periodo de (1.495), corresponde al 108.29%. "/>
        <s v="Se verificó seguimiento y control de la DT con Excel Herramienta Seguimiento Avalúos Comerciales TR Caldas 19-07-2022. La Territorial ejecutó y entregó entre el primero y el segundo trimestre de 2022 un total de 10 avalúos, que representa una atención del 90% de la meta total fijada para el año 2022 que es de 11 avalúos."/>
        <s v="Se verifican los ingresos de la Territorial por venta de bienes y servicios mediante relación mensual de ingresos de contado Caldas de enero a junio de 2022 y Excel Indicadores Plan de Gestión entre otros documentos, en que se observan ventas por 38.073.323 y 93.469.201 para un total de 131.542.524 durante el primer semestre 2022. La meta fijada para el primer semestre de 2022 es 77.149.185, por lo que la Territorial ha obtenido ingresos por el 170.50% en este periodo.   "/>
        <s v="La actividad se adelantó por parte de la Territorial, atendiéndose las solicitudes recibidas, según se verifica en Excel procesos pertenencia Territorial Caldas primer trimestre 2022 y Excel Procesos Pertenencia y Ley 561 Territorial Caldas 2022."/>
        <s v="Se verifica la atención de las solicitudes recibidas en el marco de la política de Restitución de Tierras durante el primero y el segundo trimestre, mediante Excel herramienta de monitoreo 31/03/2022, Excel herramienta de monitoreo 29/04/2022, Excel herramienta de monitoreo 29/06/2022, Excel herramienta de monitoreo 28/02/2022, Excel Igac DTs cortes 30/04/2022, 31/05/2022 y 31/06/2022."/>
        <s v="Se evidencia el seguimiento y gestión realizada por la Territorial a las PQRSDF mediante Excel reporte vencidos y atención al ciudadano 13/06/2022, PQRSDF pendientes DT Caldas 30/05/2022, 01/04/2022, 30/06/2022. Para el primer semestre de 2022 reportan una ejecución del 0.45 pero no se cumplió con la meta fijada para este periodo en el 0.50 _x000d__x000a__x000d__x000a_"/>
        <s v="Se observaron las actas del 29/04/2022, 24/06/2022 y del 27/05/2022."/>
        <s v="Se verifica mediante Reporte verificación estado de extintores 2022, Invitación 18/05/2022 Pausas Activas Funcionarios Dirección Territorial Caldas – SGSST, inspección de botiquín de primeros auxilios y camilla del 30/06/2022, Excel Reporte Ausentismo DT 2022, entre otros."/>
        <s v="Se observa archivo &quot; Informe de Trámites Ejecutados 2022&quot; del primero y segundo trimestre en el que se reportan las estadísticas mensuales de trámites de oficina realizados, evidenciándose 1.445 y 1.616 trámites para los dos primeros trimestres respectivamente, lo que arroja un total de 3.061 trámites, que frente a la meta propuesta para el mismo periodo de (2.291), corresponde al 133.60%."/>
        <s v="Se verificó archivo &quot; Informe de Trámites Ejecutados 2022&quot; del primero y segundo trimestre en el que se reportan las estadísticas mensuales de trámites de terreno realizados, evidenciándose 275 y 478 trámites para los dos primeros trimestres respectivamente, lo que arroja un total de 753 trámites, que frente a la meta propuesta para el mismo periodo de (1.254), corresponde al 60.04%. "/>
        <s v="Se observa el Informe Trimestral Ingresos de Contado del primer trimestre y del segundo trimestre de 2022 evidenciándose ingresos por $20.361.402 y $21.127.817 respectivamente, lo que arroja un total de ingresos en el primer semestre de 2022 de $41.489.219, encontrándose por debajo de la meta programada para este periodo ($57.000.000). "/>
        <s v="Se verificaron el Excel Ley 1561 de 2012 Solicitudes-Ordenes de Consignación del primero y segundo trimestre de 2022 y certificados catastrales 3546-312851-19527-0, 6008-190550-38631-0, entre otros.    "/>
        <s v="Se verifica la atención de las solicitudes recibidas con el Excel “Herramienta de Monitoreo” correspondiente a los dos trimestres de la vigencia 2022. "/>
        <s v="No se encuentran atendidas el 100% de las PQRSD recibidas por la Territorial en los términos de ley en el primero y segundo trimestre de 2022. Se verificó Excel Seguimiento PQRSDF junio 2022."/>
        <s v="Se verifican las actas COPASST del 21/01/2022, 11/02/2022, 31/03/2022, 30/04/2022, 31/05/2022, 30/06/2022, y Acta de reunión Comité de Convivencia del 30/06/2022, entre otras."/>
        <s v="Se observa cumplimiento de la actividad en el primero y segundo trimestre de 2022 con Informes de Ausentismo de enero, febrero y marzo de 2022, Simulacro Sismo primer trimestre de 2022, Simulacro Ambiental marzo de 2022, entre otros."/>
        <s v="Validado el Memorando de la Dirección de Gestión Catastral &quot;seguimiento primer semestre conservación catastral&quot; de fecha 11/07/2022, se evidencia avance de 1.953 trámites de Oficina, correspondiente a un cumplimiento del 180% sobre la meta del primer semestre 2022."/>
        <s v="Validado el Memorando de la Dirección de Gestión Catastral &quot;seguimiento primer semestre conservación catastral&quot; de fecha 11/07/2022, se evidencia avance de 209 trámites de Terreno, correspondiente al 11.45%, por lo que no se cumplió con la meta establecida en el primer semestre de 2022."/>
        <s v="Validadas las evidencias &quot;INGXTERR&quot; de enero a junio de 2022,  se observó un cumplimiento por valor de $31.979.652, que corresponde al 91.3% sobre la meta del semestre, es importante hacer los esfuerzos para cumplir con la actividad propuesta de obtener el 100% de la meta."/>
        <s v="Validadas las evidencias: PLAN DE ACCIÓN LEY 1564, se evidencia el tramite a cada una de las solicicitudes presentadas, y anexos. "/>
        <s v="Validado el documento en Excel del seguimiento Solicitudes Restitución de Tierras a junio 2022, se evidencia avance de 49 solicitudes atendidas sore 73 solicitudes recibidas, correspondiente a un cumplimiento del 67,12%%."/>
        <s v="Validado el &quot;seguimiento primer semestre de PQRSD&quot;, se evidencian recibidas 406 y 249 atendidas  correspondiente a un cumplimiento del 48% en el indicador de oportunidad y 61% en el indicador de productivdad."/>
        <s v="Se validan como cumplimiento seis actas del comité COPASST de los meses marzo, abril, mayo y junio de 2022 y un acta del Comité de Convivencia Laboral de fecha marzo de 2022, estas según la Autoevaluación de la Territorial informan que se comunican a Talento Humano desde la carpeta One Drive."/>
        <s v="Se validan evidencias de acciones tales como: Cronograma e &quot;Inspección ascensores&quot;, &quot;Inspección botiquín primeros auxilios y camilla¨, ¨verificación estado de extintores¨, &quot;MATRIZ DE IDENTIFICACIÓN DE PELIGROS, VALORACIÓN DE RIESGOS  Y DETERMINACIÓN DE CONTROLES&quot;."/>
        <s v="Se valida informe de la Dirección de Gestión catastral &quot;seguimiento primer semestre cpnservación catastral&quot; observándose 2.883 trámites de oficina, incumpliendo la meta establecida del primer semestre (3.741)."/>
        <s v="Se valida informe de la Dirección de Gestión catastral &quot;seguimiento primer semestre conservación catastral&quot; observándose 346 trámites de terreno, incumpliendo la meta establecida del primer semestre (1.190)."/>
        <s v="Validado el documento Excel de &quot;Avance subdirección de avalúos Junio 2022&quot; se observa cumplimiento de 49 avalúos en la DT Cauca."/>
        <s v="Validada la evidencia de &quot;RELACION DE INGRESOS DE CONTADOS-VENTAS&quot; de enero a junio de 2022 por $65.745.173, se observa incumplimiento de la meta del semestre ($98.165.238)."/>
        <s v="Validado el documento en excel &quot;Restitucion tierras Seguimiento solicitudes_actividad_2_JUNIO&quot; se observa en la DT Cauca que fueron recibidas 59 y atendidas 58, cumplimiendo a penas el 98,3%."/>
        <s v="Validadas las evidencias &quot;Informe restitución&quot; evidencian que de 207 solicitudes se respondieron en su totalidad."/>
        <s v="Validado el documento en Excel &quot;Seguimiento PQRSDF - Junio 2022&quot;, se observa que la DT Cuaca recibió 662 PQRSD y atendió 478 con indicadores de oportunidad del 48% y el indicador de productividad del 71%, incumpliendo las metas establecidas."/>
        <s v="Se validan como evidencias &quot;Actas COPASST&quot; de enero a junio 2022 y &quot;Acta de Comité de convivencia laboral&quot; de marzo y junio de 2022 como cumplimiento de la actividad."/>
        <s v="Se validan como cumplimiento de la acción las siguientes evidencias: &quot;Inspección de 18 puestos de trabajo&quot;, &quot;registros de entrega de elementos de bioseguridad&quot; de enero a junio, &quot;SOCIALIZACIÓN PLANES DE EMERGENCIA DIRECCIÓN TERRITORIAL CAUCA&quot;el 16 de marzo. registro de asistencia de &quot;socialización matriz de riesgos laborales&quot;, registro de capacitación virtual &quot;Prevención Consumo de Sustancias Psicoactivas, 8 de abril de 2022&quot;."/>
        <s v="Se valida evidencia recibidia de la Dirección de gestión catastral &quot;seguimiento primer semestre conservación catastral&quot; con avance de 3.016 trámites de oficina, con un cumplimiento del 92.8% sobre la meta (3.250), quedando por ejecutar 234 trámites."/>
        <s v="Se valida evidencia recibidia de la Dirección de gestión catastral &quot;seguimiento primer semestre conservación catastral&quot; con avance de 1.154 trámites de terreno, con un cumplimiento del 64% sobre la meta (1.800), quedando por ejecutar 646 trámites."/>
        <s v="Validado el documento en Excel de &quot;Avance_Subdireccion de avaluos_Junio_2022 ACT&quot; se observa cumplimiento de 34 avalúos, con un cumplimiento del 97,14%"/>
        <s v="Se validan las evidencias &quot;RELACION DE INGRESOS DE CONTADO-VENTAS&quot; de los meses de enero a junio de 2022 suman un total de $32.094.794, que corresponde a un cumplimiento del 32.03% sobre la meta ($100.182.112)"/>
        <s v="Se validan como evidencias de cumplimiento &quot;constestación de oficios&quot;, &quot;RESPUESTA OFICIO IGAC&quot;"/>
        <s v="Se valida evidencia en documento excel &quot;Restitucion tierras Seguimiento solicitudes_actividad_2_JUNIO&quot;, encontrándose que de 90 recibidas se atendieron el 100%."/>
        <s v="Se valida como evidencia el documento en Excel &quot;Seguimiento PQRSDF - Junio 2022&quot; en el cual se observaron 219 PQRSDF recibidas y atendidas el 100%, con un indicador de oportunidad del 90% y el indicador de productividad del 98%."/>
        <s v="Se validan como evidencias de cumplimiento las &quot;Actas de comités COPASST&quot; Y &quot;ACTAS DE COMITÉ DE CONVIVENCIA LABORA&quot; Y CARGUE EN EL dRIVE."/>
        <s v="Se validan como evidencias de cumplimiento: &quot;INFORME SEÑALIZACION AMBIENTAL&quot;, listados de asistencia de &quot;Rendición de cuentas de ambiental y socialización Plan de manejo ambiental&quot; del 28 de junio 2022."/>
        <s v="1. Se evidencia informe de conservación 1° y 2° Trimestre con avance de 3.461 tramites de oficina, que para el Primer trimestre 1.624, segundo Trimestre 1.837, dando cumplimiento a la meta propuesta correspondiente a la meta propuesta primero y segundo trimestre."/>
        <s v="Se evidencia un avance de 1.751 trámites de terreno correspondientes al acumulado del primer y segundo trimestre de 2022. (Primer trimestre 658, segundo Trimestre 1.093). Se observa el avance con el archivo: INFORME CONSERVACON 2022 TRIM 1-2.XLSX."/>
        <s v="Se evidencia que para el 1 semestre se recibieron 22 solicitudes conforme al informe Excel “estructura de seguimiento y control GIT Avalúos, así mismo se observa 11 reuniones de seguimiento a solicitudes de avalúos comerciales en los meses enero, febrero, marzo, abril, mayo y junio., conforme a lo anterior se observa cumplimiento a la meta establecida."/>
        <s v="Se observa como soporte consolidados de ventas del primer Semestre: CORD Ventas enero-junio 2022.pdf. la D.T Córdoba presenta un acumulado en ventas correspondientes al primer y segundo trimestre de 2022 por un valor de: $118.317.532, sin embargo, se evidencia incumplimiento de la meta por el valor de $52.577.316 para dar cumplimiento a la meta semestral. "/>
        <s v="Se observa como soporte informes consolidados del 1° y 2° trimestre de peticiones en cumplimiento peticiones 1561 – 1564, reporte de peticiones 1561 y 1564 para 1° y 2° trimestre, conforme a lo anterior se evidencia la atención y el cumplimiento de la actividad."/>
        <s v="Como observa como soporte herramienta de monitoreo Córdoba 2022, donde se atendió las solicitudes recibidas para el cumplimiento de la Política de Restitución de Tierras y Ley de Víctimas, en los términos de ley, conforme a lo anterior se evidencia el cumplimiento.   "/>
        <s v="Conforme con el reporte enviado por la Oficina Relación Ciudadano con corte al 30 julio, la Dirección Territorial Córdoba tiene un indicador de productividad del 100% con atención de PQRSD en los términos de Ley."/>
        <s v="Como soporte de esta actividad se evidencia, actas de comité Copasst , Acta comité CCL realizadas en los meses abril, mayo y junio, dando cumplimiento a la meta propuesta. "/>
        <s v="Se evidencia que para el 1 Trimestre se adjunta como soporte Informe trimestre asignación de responsabilidades y rendición de cuentas en el sistema de gestión de la seguridad y salud en el trabajo–Dirección Territorial Córdoba, y para el segundo trimestre y para el segundo trimestre II trimestre asignación de responsabilidades y rendición de cuentas en el sistema de gestión de la seguridad."/>
        <s v="Se reporta informe de cumplimiento de trámites de oficina para el I trimestre de 1519 tramites. II Trimestre de1800 trámites para un total de 3319, Se observa como soporte, Reporte de seguimiento Mensual (Herramienta APEX), Correo electrónico del 24/05/2022 en el que se envía informe de gestión Territorial Cundinamarca, enero -abril de 2022, con base en reporte generado SNC DE 01-01-2022 A 30-04-2022 y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
        <s v=" Conforme a la meta 4389,6 trámites de Conservación establecida para este semestre, la Dirección Territorial de Cundinamarca   dio respuesta a 213 tramites, Incumpliendo la meta semestral programada."/>
        <s v="Se evidencia reporte de atención a solicitudes en materia de regularización de la propiedad con la matriz APEX, de 8573 solicitudes en materia de regularización de la propiedad recibidas se atendieron 6449 en el semestre. siendo el 75% de la meta programada quedando un rezago del 25%."/>
        <s v="Conforme con lo manifestado por la D.T la territorial para este año no tiene rubro asignado para hacer avalúos de restitución de tierras lo adelanta la subdirección de catastro-avalúos comerciales, pero desde la DT se hace un seguimiento de avalúos de vigencias anteriores. Queda sin asignación de Meta la Territorial."/>
        <s v="Conforme al reporte participación por tipo de PQRS y teniendo en cuenta que fueron recibidas total de 997 solicitudes en el semestre de las cuales se atendieron 100.  En reporte del Proceso Servicio al Ciudadano el indicador de oportunidad está en el 19% y el de productividad el 22%. Lo que evidencia un incumplimiento en la meta asignada.   "/>
        <s v="Como soportes para esta actividad, se observa convocatoria N° 1 del 04 de marzo para conformar el comité de convivencia laboral, acta de escrutinio del 1 de abril, Actas del 8 de abril, actas de conformación, acta de comité de convivencia laboral de abril, mayo y junio. Actas de COPASST. Conforme con lo anterior se evidencia cumplimiento de la actividad."/>
        <s v="Se observa el cumplimiento de la actividad Teniendo en cuenta registros como: 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Inspección botiquin.pdf; Mínima cuantía_2022-04-29_1.PDF; Salidas a terreno.PDF; Trazabilidad de solicitud informacioncontaduria.pdf; f20100-09-16v1_cronograma_de_inspecciones REALIZADO1.xls; Revisión camilla 1.jpg;"/>
        <s v="Como soportes para esta actividad se verifican los soportes de ventas de enero a junio, con la siguiente información I trimestre 36.365.058, II trimestre 39.652.839 para un total de 76.017.897, sin embargo no se cumplió con la meta programada. "/>
        <s v="Como soportes para esta actividad, se evidencian reportes detallados y reportes de tramitados SNC de enero, febrero, marzo, abril, mayo y junio para un total de 1400 trámites de oficina asignadas, que para el semestre fueron tramitadas 1365 lo que corresponde al 97.5% de la meta signada, Conforme a lo anterior se observa incumplimiento de la meta asignada."/>
        <s v="Como soportes para esta actividad, de 1.900 de trámites de terreno que se debieron atender, se dio respuesta a 1039 tramites en el término establecido, reportando el 65% de ejecución 35%. Conforme a lo anterior se observa incumplimiento de la meta asignada"/>
        <s v="Como soportes para esta actividad, se evidencia incumplimiento de la meta programada para el semestre que es de 51.000.000, la ejecución fue de 32200386, obteniendo una ejecución del 63%."/>
        <s v="Como soportes para esta actividad, se evidencia informe trimestral solicitudes ley 1561 y 1564 del 2012 regularización - de enero a marzo (12 oficios) y de abril a junio (14 oficios) para un total en el primer semestre de 26, Conforme a lo anterior se observa cumplimiento de la meta asignada."/>
        <s v="Como soportes para esta actividad, se evidencia “informe segundo trimestre año 2022 (abril – mayo – junio)” y Memorando de radicado 13-04-20 en el que se informa el seguimiento al cumplimiento de las responsabilidades Territoriales en materia de Política de Atención y  Reparación  Integral  de  Víctimas  y Restitución de Tierras, sin embargo se observa incumplimiento de la meta asignada."/>
        <s v=" Como soporte para  el primer semestre, se evidencia informe del proceso en sede central con indicador de oportunidad del 65% y el indicador del 83%, se observa  incumplimiento en la meta programada de atención del 100% de PQRSD ."/>
        <s v="Como soportes para esta actividad, se allego registros de asistencia, fotografías actas de COPASTT, informe laboral mensual de enero a junio, Actas de convivencia, entre otras. Conforme a lo anterior se observa cumplimiento de la meta asignada."/>
        <s v="Como soportes para esta actividad, se allego actas de reunión, Actas COPASST, Actas de convivencia, correos, Graficas informes de Gestión, inspección de Botiquín y camillas, Inspección del estado de extintores, pantallazos. Conforme a lo anterior se observa cumplimiento de la meta asignada."/>
        <s v="De acuerdo con las evidencias suministradas “Consolidado –Junio 22” Se observa que la Dirección Territorial Huila durante el primer semestre se han realizado 5546 trámites de oficina, cumpliendo con la meta establecida."/>
        <s v="De acuerdo con las evidencias suministradas “Consolidado –Junio 22” Se observa que la Dirección Territorial Huila durante el primer semestre ha realizado 876 trámites de terreno, avanzando en un 83,19% de la meta establecida."/>
        <s v="De acuerdo con los soportes suministrados “Informe primer semestre 2022. Huila” en donde se puede observar los ingresos percibidos para el primer trimestre por valor de $13.458.085 y para el segundo trimestre por valor de $ 14.670.02 para un total de $28.128.147, se evidencia el cumplimiento de la Meta."/>
        <s v="De acuerdo con las evidencias suministradas Regularización de la propiedad, Ley 1561 y ley 1564 de 2012” durante el  segundo trimestre se reciben  49 solicitudes de las cuales 30 se encuentran en trámite y 19 ya finalizaron, llama la atención que dos de ellas no cuentan con la relación del documento de respuesta y los tiempos de atención se encuentran vencidos, se sugiere a la Dirección Territorial revisar e  incluir en el seguimiento los documentos de respuesta, en caso de no haber atendido incluir una columna con las observaciones que den cuenta de la gestión adelantada."/>
        <s v="De acuerdo con “Acta –No.2.” se observa que la Dirección Territorial Huila durante el segundo trimestre recibió 11 solicitudes en el marco del cumplimiento de la Política de Restitución de Tierras y Ley de Víctimas, las cuales atendió en su totalidad. Se recomienda implementar una herramienta de control en la que se pueda observar de las solicitudes recibidas cuantas han sido atendidas en términos legales en el marco de la Política de Restitución de Tierras y Ley de Víctimas."/>
        <s v="De acuerdo con “Índice de Gestión y Oportunidad de Respuesta a PQRD del primer trimestre y segundotrimestre del año 2022” Se observa que para el primer trimestre se reciben 706 solicitudes, se finalizan en términos 399 y 134 se encuentra en trámite de las cuales los tiempos de atención ya están vencidos. Para el segundo trimestre se reciben 129 solicitudes, se finalizan en términos 109 y 20 se encuentran en trámite de las cuales los tiempos ya vencieron. Revisando el Reporte entregado por la Oficina de Relación con el Ciudadano para el primer trimestre se reciben 541 solicitudes de las cuales se atendieron 453 y de estas solo 242 fueron respondidas en los tiempos establecidos. Para el segundo trimestre se reciben 129 solicitudes de las cuales se atendieron 105 y de estas solo 58 fueron res"/>
        <s v="Se presentan actas del comité de convivencia laboral de fechas 31/03/2022, 30/06/2022 y Actas de Copastt de fechas : 11/02/2022, 01/03/2022, 29/04/2022, 31/05/2022, 30/06/2022, dando cumplimiento a la actividad."/>
        <s v="Se presentan 3 formatos inspección de botiquín de primeros auxilios y camilla de fecha 30/03/2022 y 3 formatos inspección de botiquín de primeros auxilios y camilla de fecha 30/06/2022. Se sugiere a la Dirección Territorial Huila presentar informe o reporte de rendición de cuentas en el SG – SST evidenciando que las diferentes situaciones que se presentaron fueron atendidas en los tiempos establecidos."/>
        <s v="Se evidencian Informes Avance Conservación Primer Trimestre2022 (1346 mutaciones) , Segundo Trimestre (1065 mutaciones), así como los consolidados correspondientes."/>
        <s v="De acuerdo a Informe Avance Conservación para el Primer Trimestre 2022 se realizaron 329 tramites de terreno y de acuerdo al autoseguimiento para el segundo trimestre se reporta un total de 30 trámites.No se cumple con las meta programada.  "/>
        <s v="Se evidencia correo del 12-07-202 Informe de Avalúos de los meses de abril, mayo y junio en donde se reporta Avalúo al predio “Tierra Grata II, predio “La Esperanza, “Predio Dios Me Vea”, comercial a los predios El Niagara, El Paraíso, Las Miradas y Loma Fresca, Alto Plano, Avalúo comercial de predio ubicado en el Municipio de Sabanas de San Ángel y Avalúo comercial en las 10 oficinas del IGAC.  "/>
        <s v="De acuerdo a los consolidados presentados por la Dirección Territorial se  presenta un avance por ventas de $20756535, lo cual no cumple con la meta programada $29.415.198."/>
        <s v="Se constata Informe del 19 de julio de 2022 Avance primero y segundo trimestre del Proceso de Restitución de Tierras de2022, solicitudes recibidas y atendidas en un 100%, así como soporte de pertenencia 2022."/>
        <s v="Se evidencia informe de solicitudes recibidas y atendidas de la Política de Restitución de Tierras y Ley de Víctimas, en los términos de ley, en el que se da cumplimiento con lo programado."/>
        <s v="Se observa memorando del 19-07-2022 sobre Depuración Informe Junio de PQRDS del 2022. El reporte de PQRSDF no se visualizar. De otra parte en Reporte de Realción con el ciudadano a junio de 2022. se registra oprtunidad en la ateción del 70% y Productividad del 92%."/>
        <s v="Se evidencia s Actas de Comité del 31-01, 28-02, 31-03, 29-04, 31-05 y 30-06-2022. "/>
        <s v="En los soportes suministardos del I y II Trimestre , se evidencia la atención de las responsabilidades del SG-SST por la Dirección Territorial."/>
        <s v="Se observa archivo en Excel &quot; Tramites de Conservación 2022 D.T. Meta&quot; donde se presentan las estadísticas mensuales de trámites de conservación catastral realizados en oficina, evidenciándose 676 y 2938 trámites para los dos primeros trimestres, lo que arroja un total de 3614 trámites, que frente a la meta propuesta para el mismo periodo (2123), corresponde al 170%. "/>
        <s v="Se observa archivo en Excel &quot; Tramites de Conservación 2022 D.T. Meta &quot; donde se presentan las estadísticas mensuales de trámites de conservación catastral realizados en terreno, evidenciándose 126 y 308 trámites para los dos primeros trimestres, lo que arroja un total de 434 trámites, que frente a la meta propuesta para el mismo periodo (1.355), corresponde al 32%."/>
        <s v="Se presenta archivo en Excel “Avalúos 2022” donde se presentan las estadísticas mensuales de atención de solicitudes de elaboración de avalúos comerciales en el término legal, evidenciándose 0 y 3 avalúos para los dos primeros trimestres, lo que arroja un total de 3 avalúos, que frente a la meta propuesta para el mismo periodo (3), corresponde al 100%."/>
        <s v="Se evidencia carpeta “Informes financiera” que contiene seis archivos cuyo nombre es INFINGNALA correspondientes a cada mes, así: ENE2022, FEB 2022, MAR2022, ABR2022, MAY2022, JUN2022. Los valores reportados de ingresos por la venta de bienes y servicios y ventas por contratos y/o convenios administrativos muestran un valor de $1.625.544.966,87, (en los cuales se incluye recuperación de cartera pagado por el municipio de Villavicencio por valor de $1.595.922.384,87, de acuerdo a la nota consignada en el archivo) para el primer trimestre, de los cuales se toma para fines de cumplimiento de actividad la diferencia $45.363.725,00 y para el segundo trimestre $29.622.582,00, para un total de $74.986.307,00, que corresponde al 89% de la meta propuesta para el primer semestre 2022."/>
        <s v="Se presenta cuadro en Excel “Control de tareas” que contiene trece (13) hojas con relaciones de casos, no pudiéndose verificar lo registrado por la Dirección Territorial en lo que se refiere a solicitudes realizadas en materia de regularización de la propiedad._x000d__x000a_Se recomienda rendir de manera clara y concisa el informe o reporte de solicitudes atendidas."/>
        <s v="Se evidencia estadística de recepción de solicitudes recibidas para el cumplimiento de la política de restitución de tierras y ley de víctimas que recibieron atención en el término legal. En el primer trimestre 2022, fueron 172 solicitudes y 116 en el segundo trimestre, para un total de 288. Sin embargo, tan sólo se presenta un valor total de 348 solicitudes como meta del semestre, no pudiéndose establecer la cantidad recibida trimestralmente. La diferencia entre los valores de solicitudes recibidas y tramitadas, permite inducir que no se cumplió con la atención de todas las solicitudes recibidas. "/>
        <s v="De acuerdo al reporte suministrado por la Oficina de Relación con el Ciudadano, en el primer semestre 2022 se recibieron 395 peticiones PQRSD atendiéndose 192, de las cuales fueron respondidas a tiempo 63, lo que arroja un indicador de oportunidad de 33%. "/>
        <s v="Se evidencian seis (6) actas del COPASST de 26 enero, 24 febrero, 29 marzo, 25 abril, 26 mayo, 28 junio 2022."/>
        <s v="Se evidencian archivos .pdf con la rendición de cuentas SG_SST, titulados acta de rendición de cuentas I y II trimestre de 2022 – territorial Meta, (Actas No. 1 31_03_2022 y 2 30_06_2022). "/>
        <s v="Se presenta correos de informe de Gestión, informes de tramitadas por funcionario Vigencia 2022 e informes de tramitadas por departamento de Nariño y Putumayo, en donde se evidencia la realización de 4.211 trámites de Conservación Catastral realizados en el I y II Trimestre de 2022."/>
        <s v="Se presenta correos de informe de Gestión, informes de tramitadas por funcionario Vigencia 2022 e informes de tramitadas por departamento de Nariño y Putumayo, en donde se evidencia la realización de 822 trámites de Conservación Catastral (terreno) realizados en el I y II Trimestre de 2022. No alcaza la meta programada de 949."/>
        <s v="Se evidencia: 1er TRIM: Hta. Monitoreo 25-03-2022, registro de 12 avalúos Pen/tes, 5 Doc/ión Pen/te, 1 Suspendido, TOTAL=18 Avalúos. del Informe de Abril 2022, se encuentran 11 avalúos pen/tes, 5 Doc/ión Pendiente, 1 Realización, 2 Control de Calidad, 2 Suspendidos y 4 asignados para un TOTAL= 25. 2do. TRIMESTRE, en  Hta. de Monitoreo a 24-06-2022 se evidencia: 2 Avalúos asignados, 2 Do/ión P/te., 5 Pendientes, 1 Suspendido, 2 Cancelados, 3 en Realización para un TOTAL=20, En la Hta. de Seguimiento del 21-06-2022, se registra: 2 Suspendidos, 11 Documentación Pendiente, 2 Pendientes, 2 Cancelados, 4 Realización, 3 Entregados, 11 Control de Calidad, 2 Asignado. De acuerdo a lo anterior sólo se evidencia 3 Avalúós entregados. Subd. Avalúos S.C. =12 avalúos realizados. FAVOR REVISAR"/>
        <s v="Revisadas la evidencias aportadas con los reportes de ingresos generados por la Territorial, se evidencia  en las ventas totalizadas por producto ventas, se presentan ingresos por $169353484, lo cual no cumple con la meta para el semestre."/>
        <s v="Revisados los soportes presentados para el I y II Trimestre de 2022  por la Territorial, a solicitudes de peticionarios y juzgados referentes a regularización de la propiedad Ley 1561 y Ley 1564 de 2012, se evidencia que se encuentran al día para tales requerimientos."/>
        <s v="En revisión de la Herramienta de Monitoreo y los demás documentos soportes de la de las solicitudes recibidas para el cumplimiento de la Política de Restitución de Tierras y Ley de Víctimas, en los términos de ley, se evidencia cumplimiento en la actividad."/>
        <s v="De acuerdo con los soportes eniviados por la Territorial, se evidencia la gestión en las solicitudes de PQRSD. Según  Reporte primer semestre de 2022 enviado por la Oficina de Relación con el Ciudadano, el indicador de productividad fue 79% y oportunidad fue del 39%. lo cual no cumple con la meta en la atención del 100%. _x000d__x000a_"/>
        <s v="Se evidencian Actas de Comité de Convivencia No.1 y No. 2 del 24-03 y 28-06-2022 y Actas de COPASST de enero a junio de 2022, lo cual da cumplimiento con la actividad en los dos trimestres."/>
        <s v="Revisados los documentos que soportes tales como actividades por mes COPASST, Informes de Inspección Territorial y Reportes de ausentismo entre otros se evidencia el cumplimeinto en la actividad."/>
        <s v="Teniendo en cuenta los soportes presentados por la Territorial, de realización de trámites de oficina de vigencias anteriores y de la actual vigencia, se evidencia un avance para el I y II Trimestre de 2022 de 5.395, lo que representa un porcentaje de avance del 58% de la meta total establecida de 9.315."/>
        <s v="Presentados los diferentes soportes de Trámites de Conservación Catastral proyectados y realizados por la Territorial Vigencia 2022 al II Trimestre de 2022, se evidencia una ejecución de 2323 trámites, lo que representa un 48.21% de avance total y un 96% para el I y II Trimestres, no alcanzando con la meta programada del 2.410 trámites. "/>
        <s v="De acuerdo a la información suministrada por la Territoria, Se evidencia con oficios remisión de avalúos de los meses de mayo y junio, consolidado Avalúos Comerciales Realizados y Entregado en II Semestre del 2022 y correos de informes, en los que se presenta un total de 12 avalúos realizados."/>
        <s v="Teniendo en cuenta la relación de ingresos presentados por la Territorial, se evidencia  ventas acumuladas por un valor de $45.909.971, alcanzando un valor mayor a lo programado de en los dos trimestres de $44.193.371."/>
        <s v="En revisión de los cuadro de Solicitudes de Restituciónde Tierras Territorial Santander 2022, se evidencia el recibo y respuesta de 4 solicitudes en materia de regularización (1=enero, 2= abirl y 1= mayo. lo cual da cumplimiento a la meta programada en lo sdos periodos."/>
        <s v="En revisión de los cuadro de Solicitudes de Política de Restitución de Tierras  y Ley de Víctimas Territorial Santander 2022, se evidencia el recibo y respuesta oportuna a las mismas. Asi mismo se constatan Actas  1 y 2 Reuniones Comité de Apoyo a la Gestión Institucional de la Política de Atención y Reparación Integral de Víctimas y de Tierra CAGIPRIV del 01 de abril y 07 de julio de 2022."/>
        <s v="Evidenciado los informes del I y II Trimestre, los seguimiento de correos del 04-03 y 08-04-2022, así como los consolidados remisorios de abril, mayo y junio la Territorial presenta un 96% de oportunidad y un 100% en la productividad en la atención de PQRDS, correspondientes al I y II trimestre de 2022."/>
        <s v="Se evidencian las Actas de Comité de Convivencia Laboral 03-01 y 01-06-2022, Actas COPASST 31-01, 28-02, 31-03, 29-04, 31-05 Y 29-06-2022, correo remisorio del 06-07-2022 sobre Solicitud documentación de Comité Paritario Seguridad salud en el Trabajo y de Conviivencia Laboral de la Territorial 2022 y los informes de gestión I y II Triemstre del 2022."/>
        <s v="Se evidencian Actas de Comité de Convivencia Laboral 03-01 y 01-06-2022, Actas COPASST 31-01, 28-02, 31-03, 29-04, 31-05 Y 29-06-2022, inspecciones de Higiene y Seguridad de febrero y mayo, Correos remisorios de solicitud de necesidades, de inspección, solicitud de información entre otros, lo cual evidencia la gestión en la Territorial"/>
        <s v="Se observa archivo en Excel &quot;Informe II Trimestre 2022 conservacion&quot; donde se presentan las estadísticas mensuales de trámites de conservación catastral realizados en oficina, al igual que subtotales por semestre, evidenciándose 1290 y 931 trámites para los dos primeros trimestres, lo que arroja un total de 2221 trámites, que frente a la meta propuesta para el mismo periodo (703), la cumple con amplio margen. "/>
        <s v="Se observa archivo en Excel &quot;Informe II Trimestre 2022 conservacion&quot; donde se presentan las estadísticas mensuales de trámites de conservación catastral realizados en terreno, al igual que subtotales por semestre, evidenciándose 190 y 183 trámites para los dos primeros trimestres, lo que arroja un total de 373 trámites, que frente a la meta propuesta para el mismo periodo (1.455), corresponde al 25,6%. "/>
        <s v="Se observa archivo en Excel “BCAC AVALUOS QUINDIO 01 07 2022” donde se evidencia la relación de avalúos con un total de 6, distribuidos de a 3 en cada trimestre, que frente a la meta propuesta para el mismo periodo (3), la cumple con amplio margen. "/>
        <s v="Se evidencian ocho archivos de los cuales cinco corresponden a facturación ventas detalladas de los meses de enero a mayo 2022, acta de reunión de municipios efectuada el 14 junio y archivo .pdf con la relación de ingresos antes de IVA por mes correspondientes a la actual vigencia, en la cual se puede verificar que los valores reportados de ingresos por la venta de bienes y servicios y ventas por contratos y/o convenios administrativos dan un total de $ 26.758.227,00 que corresponden a 86% de la meta fijada para el primer semestre 2022 ($ 31.130.000,00)."/>
        <s v="Se evidencian ocho archivos, que después de analizarlos arrojan un total de 6 solicitudes en materia de regularización de la propiedad en el primer trimestre 2022 y de 28 en el segundo trimestre, para un total de 34, las cuales recibieron atención en el término legal en su totalidad (100%). Se sugiere presentar cuadro estadístico de resumen para mayor comprensión del material suministrado por parte de la Dirección Territorial."/>
        <s v="Se evidencia la presentación de actas del comité de restitución de tierras No. 1 de 1 abril y No. 2 de 1 julio 2022, en las que se tuvo en cuenta dentro del desarrollo de las reuniones, suministrar información por parte del área de conservación del estado de atención de las solicitudes presentadas en el tema de restitución de tierras en el departamento del Quindío, registrándose que a la fecha no se ha presentado ninguna solicitud."/>
        <s v="Se observa archivo en Excel “Seguimiento PQRSDF - Junio 2022 Sede Centtral” que corresponde a copia del reporte suministrado por la Oficina de Relación con el Ciudadano, que muestra que en el primer semestre 2022 se recibieron 593 peticiones PQRSD atendiéndose 588, de las cuales fueron respondidas a tiempo 551, lo que arroja un indicador de oportunidad de 94%, que es menor a la meta establecida de 100%."/>
        <s v="Se presentan dos archivos .pdf. El primero muestra actas de CCL primer semestre evidenciándose el cargue de dos informes trimestrales CCL y acta de conformación del mismo. El segundo, muestra cargue de cinco actas mensuales del COPASST de febrero a junio 2022."/>
        <s v="Se presenta archivo .pdf con evidencias de cargue de la compilación de rendición de cuentas en el SG-SST, de las actas de comité COPPASST mes a mes, seguimiento y control de la matriz de riesgos; con su correspondiente socialización con los colaboradores de la Territorial, cargue de todos los formatos prestablecidos para el control e inspección de SST, cronograma de Inspecciones 2022, inspecciones de botiquines y destino final del material retirado por vencimiento, inspección de infraestructura, puestos de trabajo y estado de extintores. "/>
        <s v="De acuerdo con el Informe detallado de la Dirección de gestión Catastral y el suministrado por la Dirección Territorial Risaralda se observa que durante el primer semestre de la vigencia 2022 tiene como meta realizar 8.300 solicitudes de oficina de las cuales realizó 7.725 con un porcentaje de avance del 93.07% de la meta programada."/>
        <s v="De acuerdo con el Informe detallado de la Dirección de gestión Catastral y el suministrado por la Dirección Territorial Risaralda se observa que durante el primer semestre de la vigencia 2022 tiene como meta realizar 700 solicitudes de terreno de las cuales realizó 346 con un porcentaje de avance del 49.42% de la meta programada."/>
        <s v="De acuerdo con el Informe detallado de la Subdirección de Avalúos y las evidencias suministradas por la Dirección Territorial Risaralda realizo 1 avalúo comercial; Nota: Los avalúos que suministran como evidencia corresponden a la final de la vigencia 2021 `por ello no son tenidos en cuenta."/>
        <s v="Se evidencian reportes de relación de ingresos de contado ventas correspondientes a I trimestre y II trimestre por un valor de (44.042.111 pesos m/cte, respectivamente) para un avance de 74.64%. de una meta programada 59.000.000."/>
        <s v="De acuerdo con las evidencias suministradas no se puede dar como cumplimiento de la actividad “trámites (Ley 1561 y Ley 1564 de 2012)” Nota: se recomienda revisar esta actividad que es la atención a los derechos de pertenencia que se realizan delos juzgados."/>
        <s v="De acuerdo con el Informe detallado de la Dirección de gestión Catastral y la información suministrado por la Dirección Territorial, se observa que existen diferencias en la cantidad de solicitudes recibidas como atendidas, de acuerdo a la Dirección de gestión Catastral se han recibido 68 solicitudes y atendidas 50.Nota: revisar estas diferencias con sede central."/>
        <s v="De acuerdo con las evidencias suministradas por la Dirección Territorial Sucre y de la Oficina de Relación con el Ciudadano con el documento “Consolidado Nacional PQRSDF” se observa que durante el primer semestre se recibieron 44 solicitudes de las cuales 27 se atendieron en los tiempos para un indicador de oportunidad del 73%."/>
        <s v="Se evidencia actas de copasst de los meses de enero, febrero, marzo, abril, mayo y junio, y realizadas el 31/01/2022, 28/02/2022, 28/03/2022, 28/04/2022 y 02/06/2022 y acta de convivencia laboral realizada el 04/04/2022."/>
        <s v="Se evidencia actas de copasst de los meses de enero, febrero, marzo, abril, mayo y junio, y realizadas el 31/01/2022, 28/02/2022, 28/03/2022, 28/04/2022 y 02/06/2022, pero no existe soporte de las actividades en el marco de seguridad y salud en el trabajo. Nota: adjuntar evidencias de esas actividades."/>
        <s v="De acuerdo con el Informe detallado de la Dirección de gestión Catastral y el suministrado por la Dirección Territorial Santander se observa que durante el primer semestre de la vigencia 2022 tiene como meta realizar 6.279 solicitudes de oficina de las cuales realizó 4.843 con un porcentaje de avance del 77.13% de la meta programada."/>
        <s v="De acuerdo con el Informe detallado de la Dirección de gestión Catastral y el suministrado por la Dirección Territorial Risaralda se observa que durante el primer semestre de la vigencia 2022 tiene como meta realizar 727 solicitudes de terreno de las cuales realizó 385 con un porcentaje de avance del 52.95% de la meta programada."/>
        <s v="De acuerdo con las evidencias suministradas por la Dirección Territorial Santander realizo 9 avalúos comerciales de una meta programada de 12 para un avance de cumplimiento de 75%."/>
        <s v="Se evidencian reportes de relación de ingresos de contado ventas correspondientes a I trimestre y II trimestre por un valor de (77.292.008 pesos m/cte, respectivamente) para un avance de 88.06% de una meta programada 87.762.211. "/>
        <s v="De acuerdo con el Informe detallado de la Dirección de gestión Catastral y el suministrado por la Dirección Territorial Santander se observa que durante el primer semestre de la vigencia 2022 se han recibido 128 solicitudes y se han atendido 112 para un porcentaje de atención 87.5% ."/>
        <s v="De acuerdo con las evidencias suministradas por la Dirección Territorial Santander y de la Oficina de Relación con el Ciudadano con el documento “Consolidado Nacional PQRSDF” se observa que durante el primer semestre indicador de oportunidad es bajo."/>
        <s v="Se evidencia actas de copasst de los meses de abril, mayo y junio, y realizadas el 30/04/2022, 31/05/2022 y 29/06/2022 y acta del comité de convivencia laboral realizada el 30/03/2022 y 30/06/2022.Nota:falto información del primer trimestre."/>
        <s v="Se evidencia reporte de ausentismo de los funcionarios."/>
        <s v="De acuerdo con el Informe detallado de la Dirección de gestión Catastral y el suministrado por la Dirección Territorial Sucre se observa que durante el primer semestre de la vigencia 2022 tiene como meta realizar 2.990 solicitudes de oficina de las cuales realizó 2.926 con un porcentaje de avance del 97.81% de la meta programada."/>
        <s v="De acuerdo con el Informe detallado de la Dirección de gestión Catastral y el suministrado por la Dirección Territorial Sucre se observa que durante el primer semestre de la vigencia 2022 tiene como meta realizar 680 solicitudes de terreno de las cuales realizó 830 con un porcentaje de avance del 122.05% de la meta programada."/>
        <s v="De acuerdo con las evidencias suministradas y la herramienta de monitoreo se observa que la Dirección Territorial Sucre realizo 17 avalúos comerciales de 8 de la meta programada. "/>
        <s v="Se evidencian reportes de relación de ingresos de contado ventas correspondientes a I trimestre y II trimestre por un valor de (81.068.489pesos m/cte, respectivamente)."/>
        <s v="De acuerdo con las evidencias suministradas por la Dirección Territorial Sucre “trámites ley 1561 2021” se listan las solicitudes relacionadas con regularización para el primer trimestre 33 y el segundo trimestre 49, atendiendo el 100% de solicitudes."/>
        <s v="De acuerdo con el Informe detallado de la Dirección de gestión Catastral y el suministrado por la Dirección Territorial Sucre se observa que durante el primer semestre de la vigencia 2022 se han recibido 8 solicitudes ye igualmente se han atendido."/>
        <s v="De acuerdo con las evidencias suministradas por la Dirección Territorial Sucre y de la Oficina de Relación con el Ciudadano con el documento “Consolidado Nacional PQRSDF” se observa que durante el primer semestre se recibieron 357 solicitudes de las cuales 214 se atendieron en los tiempos para un indicador de oportunidad del 70%."/>
        <s v="Se evidencia actas de copasst de los meses de enero, febrero, marzo, abril, mayo y junio, y realizadas el 07/01/2022, 11/02/2022, 11/03/2022, 06/04/2022, 10/05/2022 y 09/06/2022 y acta de convivencia laboral realizada el 09/06/2022."/>
        <s v="De acuerdo con las evidencias suministradas por la Dirección Territorial Sucre, se observa ejecución de actividades relacionadas con el SD-SST tales como pausas activas (29/04/2022) y entrega de elementos de protección personal del mes de junio."/>
        <s v="De acuerdo con las evidencias suministradas “Reporte SNC_I_SEMESTRE” Se observa que la Dirección Territorial Tolima, durante el primer trimestre realizó 28 y durante el segundo trimestre 279 trámites de oficina, dando un cumplimiento del 43,5% de la meta establecida."/>
        <s v="De acuerdo con las evidencias suministradas “Reporte SNC_I_SEMESTRE” Se observa que la Dirección Territorial Tolima, durante el primer trimestre realizó 27 y durante el segundo trimestre 87 trámites de oficina, dando un cumplimiento del 19,5% de la meta establecida."/>
        <s v="De acuerdo con los soportes suministrados “HERRAMIENTA SEGUIMIENTO AVALUOS COMERCIALES 2022” se observan 13 avalúos solicitados, los cuales se encuentran en trámite y las fechas de entrega de los mismos ya se encuentran por fuera de los términos."/>
        <s v="De acuerdo con los soportes suministrados “Ingresos” en donde se puede observar los ingresos percibidos para el primer trimestre por valor de $16.157.582 y para el segundo trimestre por valor de $ 17.594.768 para un total de $33.752.350 dando un cumplimiento del 70,5% de la meta establecida."/>
        <s v="De acuerdo con las evidencias suministradas “correos electrónicos de fecha 02/05/2022, 09/06/2022, 14/07/2022” se observan respuestas a solicitudes realizadas por el Consejo Superior de la Judicatura, Juzgado Promiscuo Municipal, sin embargo, no es posible evidenciar que dichas solicitudes se hayan atendido al 100% en los términos de ley. Se recomienda implementar una herramienta de control en la que se pueda observar las solicitudes recibidas y cuantas han sido atendidas en términos legales en materia de regularización de la propiedad. Se sugiere revisar los soportes cargados y lo descrito en el autoseguimiento."/>
        <s v="De acuerdo con las evidencias suministradas “TOLIMA HERRAMIENTA DE MONITOREO 15-07-2022” se presenta herramienta en donde se encuentran las solicitudes administrativas recibidas para el primer trimestre 41, de trámite judicial 72 para el segundo trimestre solicitudes administrativas 68 de trámite judicial 69, se sugiere incluir fecha de recibido de documentos postfallo."/>
        <s v="De acuerdo con los soportes  suministrados “REPORTE_SIGAC_PAA_I_SEMESTRE_PQRDS_2022” y Revisando el Reporte entregado por la Oficina de Relación con el Ciudadano para el primer trimestre se reciben 571 solicitudes de las cuales se atendieron 311y de estas solo 104 fueron respondidas en los tiempos establecidos. Para el segundo trimestre se reciben 685 solicitudes de las cuales se atendieron 123 y de estas solo 42 fueron respondidas en los tiempos establecidos por lo que el indicador de productividad para la Dirección Territorial Tolima para el primer semestre es de 34% y aún se encuentran pendientes 853 solicitudes, por lo que no se cumple con la atención del 100%de PQRSD de la vigencia actual en los términos de ley. Se sugiere a la D. T revisar al detalle los reportes de la Oficina de Rel"/>
        <s v="De acuerdo con los soportes allegados “REPORTE_SIGAC_PAA_PQRDS_2020, REPORTE_SIGAC_PAA_PQRDS_2021” se evidencia que de 2.704 pendientes PQRSD de vigencias anteriores se han atendido 175 con un porcentaje de avance de 6,47% inferior a la meta establecida en el semestre."/>
        <s v="Se presentan actas de copasst de fechas : 23/05/2022, 21/06/2022, se presenta correo de fecha 12/07/2022 en donde se menciona que el Comité de Convivencia Laboral de la Dirección Territorial Tolima será asumido desde Sede Central"/>
        <s v="De acuerdo con los documentos suministrados “3. Inspección botiquín, 7. Trazabilidad camillas y botiquines, 8. Trazabilidad envio extintores, f20100-09-16v1_cronograma_de_inspecciones  REALIZADO, fo-gth-pc03-06_verificacion_-_estado_de_extintores, Verificacion estado de extintores” es posible evidenciar que se han venido realizando actividades del Sistema de Seguridad y Salud en el Trabajo.Se sugiere a la Dirección Territorial Tolima presentar informe o reporte de rendición de cuentas en el SG – SST evidenciando que las diferentes situaciones que se presentaron fueron atendidas en los tiempos establecidos"/>
        <s v="De acuerdo con las metas establecidas para el primer semestre debería presentarse una ejecución 6.173 tramites de oficina, durante el primer trimestre se realizaron 3.284 y durante el segundo 517 trámites, dando un cumplimiento del 61,5% de la meta establecida. No se presenta resolución de suspensión de términos ni solicitud de ajuste a la meta por dicha actuación administrativa."/>
        <s v="De acuerdo con las metas establecidas para el primer semestre debería presentarse una ejecución 835 tramites de terreno, durante el primer trimestre se realizaron 274 y durante el segundo 58 trámites, dando un cumplimiento del 39,7% de la meta establecida. No se presenta resolución de suspensión de términos ni solicitud de ajuste a la meta por dicha actuación administrativa."/>
        <s v="Se presenta relación de ingresos de contado del 01 de enero al 31 de marzo por valor de $14.663.146 y ventas a crédito del mes del 01 al 30 de junio por valor de $14.448.136 para un total de $29.111.282 dando un cumplimiento del 83,98% de la meta establecida."/>
        <s v="De acuerdo con los soportes suministrados “Correo con el informe del primer semestre 2022, Evidencias Forest Regularización de la propiedad, Ley 1561 y ley 1564 de 2012 Primer semestre” durante el primer trimestre se reportan 68 y durante el segundo trimestre 61 solicitudes para un gran total de 131. Se recomienda implementar una herramienta de control en la que se pueda observar de las solicitudes recibidas cuantas han sido atendidas en términos legales en materia de regularización de la propiedad."/>
        <s v="De acuerdo con las evidencias suministradas reporte vía correos electrónicos de fecha 29/07/2022 y 18/07/2022 se observa que se realiza seguimiento a las solicitudes atendidas en el marco de la Política de Restitución de Tierras y Ley de Víctimas para el primer trimestre 63 y para el segundo trimestre 61 solicitudes, sin embargo, no es posible evidenciar que dichas solicitudes se hayan atendido al 100% en los términos de ley. Se recomienda implementar una herramienta de control en la que se pueda observar de las solicitudes recibidas cuantas han sido atendidas en términos legales en el marco de la Política de Restitución de Tierras y Ley de Víctimas."/>
        <s v="De acuerdo con las evidencias suministradas “Seguimiento PQRSDF - Abril Mayo Junio 2022 y Seguimiento PQRSDF a Junio 2022” Se observa que para el primer trimestre se recibieron 423 de las cuales se atendieron 390 y de estas solo 227 fueron respondidas a tiempo, para el segundo trimestre se recibieron 400 de las cuales se atendieron 304 y de estas solo 208 fueron contestadas a tiempo, por lo que el indicador de productividad para la Dirección Territorial Valle para el primer semestre es de 63% y aún se encuentran pendientes 135 solicitudes, por lo que no se cumple con la atención del 100%  de PQRSD de la vigencia actual en los términos de ley."/>
        <s v="Se presentan actas del comité de convivencia laboral de fechas 23/02/2022, 07/06/2022 y Actas de Copastt de fechas  01/02/2022, 01/03/2022, 01/04/2022, 03/05/2022, 06/05/2022, dando cumplimiento a la actividad."/>
        <s v="De acuerdo con las evidencias suministradas “00.Investigacion De Accidente_Terminada, 01.Furat, asistencia de socialización “accidente d, Camilla centro de informacion 1 memestre, Capacitacion musculoesqueleticos, Circular interna informacion de sintomas y vacunas, Correo con la relacion de Actividades del primer semestre de 2022,entre otras…. es posible evidenciar que se han venido realizando actividades del Sistema de Seguridad y Salud en el Trabajo. Se sugiere a la Dirección Territorial Valle presentar informe o reporte de rendición de cuentas en el SG – SST evidenciando que las diferentes situaciones que se presentaron fueron atendidas en los tiempos establecidos"/>
        <m/>
      </sharedItems>
    </cacheField>
    <cacheField name="Observación OCI 3" numFmtId="0">
      <sharedItems containsNonDate="0" containsString="0" containsBlank="1"/>
    </cacheField>
    <cacheField name="Observación OCI 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2">
  <r>
    <n v="1"/>
    <x v="0"/>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Dirección territorial"/>
    <s v="Número"/>
    <s v="Tramites de conservación catastral realizados (Oficina)"/>
    <s v="Producto"/>
    <n v="0.125"/>
    <n v="3212"/>
    <n v="809"/>
    <n v="826"/>
    <n v="792"/>
    <n v="785"/>
    <m/>
    <m/>
    <n v="2407"/>
    <s v="En el segundo trimestre del año se realizaron los siguientes tramites de oficina, Abril: 298. Mayo: 655, Junio: 644, para un total de 1597 tramites de oficina, adicionalmente se el primer trimestre se hicieron enero: 312, Febrero: 279, Marzo: 217, para un total de 809 tramites, como es un consolidado de los dos trimestre por no haber solicitado esta informacion el trimestre anterior, da un total de 2407 tramites a corte 30 de junio."/>
    <m/>
    <m/>
    <m/>
    <m/>
    <n v="2407"/>
    <m/>
    <d v="2022-07-14T00:00:00"/>
    <m/>
    <m/>
    <n v="0.74937733499377335"/>
    <n v="0"/>
    <n v="1"/>
    <n v="0"/>
    <n v="0"/>
    <m/>
    <s v="Concepto Favorable"/>
    <m/>
    <m/>
    <m/>
    <s v="De acuerdo a la evidencia se puede observar que realizaron 2405 tramites de oficina con corte a junio 2022. Se recomienda trabajar con las vigencias de años anteriores para bajar los saldos"/>
    <m/>
    <m/>
    <m/>
    <x v="0"/>
    <m/>
    <m/>
    <m/>
    <x v="0"/>
    <m/>
    <m/>
  </r>
  <r>
    <n v="2"/>
    <x v="0"/>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Dirección territorial"/>
    <s v="Número"/>
    <s v="Tramites de conservación catastral realizados (Terreno)"/>
    <s v="Producto"/>
    <n v="0.125"/>
    <n v="3144"/>
    <n v="727"/>
    <n v="641"/>
    <n v="888"/>
    <n v="888"/>
    <m/>
    <m/>
    <n v="850"/>
    <s v="En el segundo trimestre del año se realizaron los siguientes tramites de terreno, Abril: 49. Mayo: 51, Junio: 22, para un total de 122  tramites de terreno, adicionalmente se el primer trimestre se hicieron enero: 238, Febrero: 216, Marzo: 274, para un total de 728 tramites, como es un consolidado de los dos trimestre por no haber solicitado esta informacion el trimestre anterior, da un total de 850 tramites a corte 30 de junio."/>
    <m/>
    <m/>
    <m/>
    <m/>
    <n v="850"/>
    <m/>
    <d v="2022-07-14T00:00:00"/>
    <m/>
    <m/>
    <n v="0.27035623409669213"/>
    <n v="0"/>
    <n v="1"/>
    <n v="0"/>
    <n v="0"/>
    <m/>
    <s v="Concepto Favorable"/>
    <m/>
    <m/>
    <m/>
    <s v="De acuerdo a la evidencia se observa que atendieron 850 tramites de terreno, se recomienda bajar los tramites de vigencias anteriores y anexar un cuadro para seguir la trazabilidad"/>
    <m/>
    <m/>
    <m/>
    <x v="1"/>
    <m/>
    <m/>
    <m/>
    <x v="1"/>
    <m/>
    <m/>
  </r>
  <r>
    <n v="3"/>
    <x v="0"/>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Dirección territorial"/>
    <s v="Número"/>
    <s v="Recursos obtenidos por ventas de bienes y servicios"/>
    <s v="Producto"/>
    <n v="0.125"/>
    <n v="106355000"/>
    <n v="13981089"/>
    <n v="27197015"/>
    <n v="32588451"/>
    <n v="32588445"/>
    <m/>
    <m/>
    <n v="33601184"/>
    <s v="En el segundo trimestre el ingreso por ventas fue $19.620.095, en el primer trimestre el ingreso por ventas fue $13.981.089, para un consolidado total en los dos trimestres de $33.601.184"/>
    <m/>
    <m/>
    <m/>
    <m/>
    <n v="33601184"/>
    <m/>
    <d v="2022-07-18T00:00:00"/>
    <m/>
    <m/>
    <n v="0.31593422029993889"/>
    <n v="0"/>
    <n v="1"/>
    <n v="0"/>
    <n v="0"/>
    <m/>
    <s v="Concepto No Favorable"/>
    <m/>
    <m/>
    <m/>
    <s v="La DT de la meta de  $41.178.104 lograron vender el 81,59% incumpliendo con la meta programada"/>
    <m/>
    <m/>
    <m/>
    <x v="1"/>
    <m/>
    <m/>
    <m/>
    <x v="2"/>
    <m/>
    <m/>
  </r>
  <r>
    <n v="4"/>
    <x v="0"/>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Dirección territorial"/>
    <s v="Porcentaje"/>
    <s v="Solicitudes atendidas en tiempo legal en el periodo"/>
    <s v="Eficiencia"/>
    <n v="0.125"/>
    <n v="1"/>
    <n v="0.25"/>
    <n v="0.25"/>
    <n v="0.25"/>
    <n v="0.25"/>
    <m/>
    <m/>
    <n v="0.5"/>
    <s v="En el segundo trimestre del año solo llego una solicitud de la regularizacion de la propiedad y fue contestada en el mismo trimestre se adjunta en el drive, el primer trimestre del año llegaron 4 solicitudes y fueron respondidas dentro del trimestre se adjunta en drive. Aclaro coloco 0,50 en lo ejecutado, para consolidar el primer y segundo trimestre."/>
    <m/>
    <m/>
    <m/>
    <m/>
    <n v="0.5"/>
    <m/>
    <d v="2022-07-18T00:00:00"/>
    <m/>
    <m/>
    <n v="0.5"/>
    <n v="0"/>
    <n v="1"/>
    <n v="0"/>
    <n v="0"/>
    <m/>
    <s v="Concepto Favorable"/>
    <m/>
    <m/>
    <m/>
    <s v="La DT atendió las solicitudes recibidas en materia de regularización"/>
    <m/>
    <m/>
    <m/>
    <x v="0"/>
    <m/>
    <m/>
    <m/>
    <x v="3"/>
    <m/>
    <m/>
  </r>
  <r>
    <n v="5"/>
    <x v="0"/>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Dirección territorial"/>
    <s v="Porcentaje"/>
    <s v="Solicitudes atendidas en tiempo legal en el periodo"/>
    <s v="Eficiencia"/>
    <n v="0.125"/>
    <n v="1"/>
    <n v="0.25"/>
    <n v="0.25"/>
    <n v="0.25"/>
    <n v="0.25"/>
    <m/>
    <m/>
    <n v="0.5"/>
    <s v="La DT reporta que ni en el primer ni segundo semestre se presentaron solicitudes de RT, aclaro coloco 0.50 para consolidar primer y segundo trimestre"/>
    <m/>
    <m/>
    <m/>
    <m/>
    <n v="0.5"/>
    <m/>
    <d v="2022-07-14T00:00:00"/>
    <m/>
    <m/>
    <n v="0.5"/>
    <n v="0"/>
    <n v="1"/>
    <n v="0"/>
    <n v="0"/>
    <m/>
    <s v="Sin meta asignada en el periodo"/>
    <m/>
    <m/>
    <m/>
    <s v="no aplica"/>
    <m/>
    <m/>
    <m/>
    <x v="0"/>
    <m/>
    <m/>
    <m/>
    <x v="4"/>
    <m/>
    <m/>
  </r>
  <r>
    <n v="6"/>
    <x v="0"/>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Dirección territorial"/>
    <s v="Porcentaje"/>
    <s v="Solicitudes atendidas en tiempo legal en el periodo"/>
    <s v="Eficiencia"/>
    <n v="0.125"/>
    <n v="1"/>
    <n v="0.25"/>
    <n v="0.25"/>
    <n v="0.25"/>
    <n v="0.25"/>
    <m/>
    <m/>
    <n v="0.5"/>
    <s v="En el segundo trimestre del año se recibieron 193 peticiones y se contestaron 462,  en el primer trimestre del año se recibieron 98 y se contestaron 429. Aclaro coloco 0.50 de ejecutado para consolidar los dos trimestre. se adjunta con saldos de vigencias anteriores y tramites realizados de terreno y oficina, es de aclarar que en la ejecucion de tramites no se incluyen los tramites que se realizaron de los municipios que ya se habilitaron con gestores catastrales."/>
    <m/>
    <m/>
    <m/>
    <m/>
    <n v="0.5"/>
    <m/>
    <d v="2022-07-19T00:00:00"/>
    <m/>
    <m/>
    <n v="0.5"/>
    <n v="0"/>
    <n v="1"/>
    <n v="0"/>
    <n v="0"/>
    <m/>
    <s v="Concepto No Favorable"/>
    <m/>
    <m/>
    <m/>
    <s v="De acuerdo a reporte de Servicio al ciudadano la DT presenta un 58% indicador de oportunidad y 57% de productividad no cumpliendo con el 100%"/>
    <m/>
    <m/>
    <m/>
    <x v="1"/>
    <m/>
    <m/>
    <m/>
    <x v="5"/>
    <m/>
    <m/>
  </r>
  <r>
    <n v="7"/>
    <x v="0"/>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Dirección territorial"/>
    <s v="Porcentaje"/>
    <s v="Actas de comités entregadas en el periodo"/>
    <s v="Eficiencia"/>
    <n v="0.125"/>
    <n v="1"/>
    <n v="0.25"/>
    <n v="0.25"/>
    <n v="0.25"/>
    <n v="0.25"/>
    <m/>
    <m/>
    <n v="0.5"/>
    <s v="Todas las actas se entregaron dentro de las fechas establecidas, del primer y segundo trimestre. aclaro coloco 0.50 para consolidar los dos trimestres."/>
    <m/>
    <m/>
    <m/>
    <m/>
    <n v="0.5"/>
    <m/>
    <d v="2022-07-14T00:00:00"/>
    <m/>
    <m/>
    <n v="0.5"/>
    <n v="0"/>
    <n v="1"/>
    <n v="0"/>
    <n v="0"/>
    <m/>
    <s v="Concepto Favorable"/>
    <m/>
    <m/>
    <m/>
    <s v="Las evidencias registran las reuniones del copasst y de comite de convivencia"/>
    <m/>
    <m/>
    <m/>
    <x v="0"/>
    <m/>
    <m/>
    <m/>
    <x v="6"/>
    <m/>
    <m/>
  </r>
  <r>
    <n v="8"/>
    <x v="0"/>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Dirección territorial"/>
    <s v="Porcentaje"/>
    <s v="Reportes de responsabilidades asignadas en el periodo"/>
    <s v="Eficiencia"/>
    <n v="0.125"/>
    <n v="1"/>
    <n v="0.25"/>
    <n v="0.25"/>
    <n v="0.25"/>
    <n v="0.25"/>
    <m/>
    <m/>
    <n v="0.5"/>
    <s v="En el primer y segundo trimestre se a dado cumplimiento a las responsabilidades en el SG y SST. Aclaro coloco 0.50 para consolidar los dos trimestres."/>
    <m/>
    <m/>
    <m/>
    <m/>
    <n v="0.5"/>
    <m/>
    <d v="2022-07-14T00:00:00"/>
    <m/>
    <m/>
    <n v="0.5"/>
    <n v="0"/>
    <n v="1"/>
    <n v="0"/>
    <n v="0"/>
    <m/>
    <s v="Concepto Favorable"/>
    <m/>
    <m/>
    <m/>
    <s v="Presentan informes al estado de la infraestructura, extintores y botiquines"/>
    <m/>
    <m/>
    <m/>
    <x v="0"/>
    <m/>
    <m/>
    <m/>
    <x v="7"/>
    <m/>
    <m/>
  </r>
  <r>
    <n v="1"/>
    <x v="1"/>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Bolívar"/>
    <s v="Número"/>
    <s v="Tramites de conservación catastral realizados (Oficina)"/>
    <s v="Producto"/>
    <n v="0.1111111111111111"/>
    <n v="5675"/>
    <n v="1135"/>
    <n v="1419"/>
    <n v="1419"/>
    <n v="1702"/>
    <m/>
    <m/>
    <n v="2016"/>
    <s v="Se realizo seguimiento a los tramites catastrales de oficina durante el primer y segundo trimestre de 2022, en la territorial bolivar."/>
    <m/>
    <m/>
    <m/>
    <m/>
    <n v="2016"/>
    <m/>
    <d v="2022-07-12T00:00:00"/>
    <m/>
    <m/>
    <n v="0.35524229074889868"/>
    <n v="0"/>
    <n v="1"/>
    <n v="0"/>
    <n v="0"/>
    <m/>
    <s v="Concepto No Favorable"/>
    <m/>
    <m/>
    <m/>
    <s v="Realizado el seguimiento se evidencia que la territorital realizo el 78.93 del 100% de  los tramites previstos para el segundo trimestre"/>
    <m/>
    <m/>
    <m/>
    <x v="1"/>
    <m/>
    <m/>
    <m/>
    <x v="8"/>
    <m/>
    <m/>
  </r>
  <r>
    <n v="2"/>
    <x v="1"/>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Bolívar"/>
    <s v="Número"/>
    <s v="Tramites de conservación catastral realizados (Terreno)"/>
    <s v="Producto"/>
    <n v="0.1111111111111111"/>
    <n v="4647"/>
    <n v="929"/>
    <n v="1162"/>
    <n v="1162"/>
    <n v="1394"/>
    <m/>
    <m/>
    <n v="497"/>
    <s v="Se realizo seguimiento a los tramites catastrales de terreno, durante el primer y segundo trimestre de 2022, en la territorial bolivar."/>
    <m/>
    <m/>
    <m/>
    <m/>
    <n v="497"/>
    <m/>
    <d v="2022-07-12T00:00:00"/>
    <m/>
    <m/>
    <n v="0.1069507208952012"/>
    <n v="0"/>
    <n v="0.42771084337349397"/>
    <n v="0"/>
    <n v="0"/>
    <m/>
    <s v="Concepto No Favorable"/>
    <m/>
    <m/>
    <m/>
    <s v="Realizado el seguimiento se evidencia que la territorital realizo el 23.43% del 100% de  los tramites previstos para el segundo trimestre"/>
    <m/>
    <m/>
    <m/>
    <x v="1"/>
    <m/>
    <m/>
    <m/>
    <x v="9"/>
    <m/>
    <m/>
  </r>
  <r>
    <n v="3"/>
    <x v="1"/>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Bolívar"/>
    <s v="Número"/>
    <s v="Número de avalúos elaborados en el periodo*"/>
    <s v="Producto"/>
    <n v="0.1111111111111111"/>
    <n v="5"/>
    <n v="0"/>
    <n v="0"/>
    <n v="2"/>
    <n v="3"/>
    <m/>
    <m/>
    <n v="0"/>
    <s v="Se manifiesta que en la territorial bolivaren el primer y segundo trimestre, no se realizaron avaluos comerciales, teniendo en cuenta que no contamos profesional en formacion e investigador de mercado,la cual es de conocimiento de sede central,por la secretaria general y la dependencia de avaluos, en caso de no llenar las vacantes de estos cargos se suprimira la cuota de avaluos de la territorial para el proximo trimestre por determinacion de sede central."/>
    <m/>
    <m/>
    <m/>
    <m/>
    <n v="0"/>
    <m/>
    <d v="2022-07-12T00:00:00"/>
    <m/>
    <m/>
    <n v="0"/>
    <s v=""/>
    <s v=""/>
    <n v="0"/>
    <n v="0"/>
    <m/>
    <s v="Sin meta asignada en el periodo"/>
    <m/>
    <m/>
    <m/>
    <s v="Sin meta asiganada para el periodo "/>
    <m/>
    <m/>
    <m/>
    <x v="2"/>
    <m/>
    <m/>
    <m/>
    <x v="10"/>
    <m/>
    <m/>
  </r>
  <r>
    <n v="4"/>
    <x v="1"/>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y ventas por contratos y/o convenios administrativos"/>
    <d v="2022-01-01T00:00:00"/>
    <d v="2022-12-31T00:00:00"/>
    <s v="Informe o reporte de ingresos generados y/o Actas mesas de trabajo con Oficina Comercial."/>
    <s v="Bolívar"/>
    <s v="Número"/>
    <s v="Recursos obtenidos por ventas de bienes y servicios y ventas por contratos y/o convenios administrativos"/>
    <s v="Producto"/>
    <n v="0.1111111111111111"/>
    <n v="291343838"/>
    <n v="73652529"/>
    <n v="56299031"/>
    <n v="85007073"/>
    <n v="76385205"/>
    <m/>
    <m/>
    <n v="68650229"/>
    <s v="Se realizo seguimiento al informe de ingresos por ventas de productos y servicios, durante el primer y segundo trimestre de 2022, en la territorial bolivar. "/>
    <m/>
    <m/>
    <m/>
    <m/>
    <n v="68650229"/>
    <m/>
    <d v="2022-07-12T00:00:00"/>
    <m/>
    <m/>
    <n v="0.23563302203769279"/>
    <n v="0"/>
    <n v="1"/>
    <n v="0"/>
    <n v="0"/>
    <m/>
    <s v="Concepto No Favorable"/>
    <m/>
    <m/>
    <m/>
    <s v="Realizado el seguimiento se evidencia que la territorital realizo el 52.82% del 100% de los ingresos por la venta de bienes y servicios y ventas por contratos y/o convenios administrativos previstos para el segundo trimestre"/>
    <m/>
    <m/>
    <m/>
    <x v="0"/>
    <m/>
    <m/>
    <m/>
    <x v="11"/>
    <m/>
    <m/>
  </r>
  <r>
    <n v="5"/>
    <x v="1"/>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Bolívar"/>
    <s v="Porcentaje"/>
    <s v="Solicitudes atendidas en tiempo legal en el periodo"/>
    <s v="Eficiencia"/>
    <n v="0.1111111111111111"/>
    <n v="1"/>
    <n v="0.2"/>
    <n v="0.3"/>
    <n v="0.2"/>
    <n v="0.3"/>
    <m/>
    <m/>
    <n v="0.5"/>
    <s v="Se realizo seguimiento de atencion a las solicitudes en materia de regulacion de la propiedad, durante el primer y segundo trimestre 2022, en la territorial bolivar. "/>
    <m/>
    <m/>
    <m/>
    <m/>
    <n v="0.5"/>
    <m/>
    <d v="2022-07-12T00:00:00"/>
    <m/>
    <m/>
    <n v="0.5"/>
    <n v="0"/>
    <n v="1"/>
    <n v="0"/>
    <n v="0"/>
    <m/>
    <s v="Concepto Favorable"/>
    <m/>
    <m/>
    <m/>
    <s v="Revisada las evidencias del informe de las solicitudes se  atendieron las mismas en un avance del 100%"/>
    <m/>
    <m/>
    <m/>
    <x v="0"/>
    <m/>
    <m/>
    <m/>
    <x v="12"/>
    <m/>
    <m/>
  </r>
  <r>
    <n v="6"/>
    <x v="1"/>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Bolívar"/>
    <s v="Porcentaje"/>
    <s v="Solicitudes atendidas en tiempo legal en el periodo"/>
    <s v="Eficiencia"/>
    <n v="0.1111111111111111"/>
    <n v="1"/>
    <n v="0.25"/>
    <n v="0.25"/>
    <n v="0.25"/>
    <n v="0.25"/>
    <m/>
    <m/>
    <n v="0.41"/>
    <s v="Se realizo seguimiento en atencion a las solicitudes recibidas en el cumplimiento de politicas de restitucion de tierras y ley de victimas, durante el primer y segundo trimestre de 2022, en la territorial bolivar. "/>
    <m/>
    <m/>
    <m/>
    <m/>
    <n v="0.41"/>
    <m/>
    <d v="2022-07-12T00:00:00"/>
    <m/>
    <m/>
    <n v="0.41"/>
    <n v="0"/>
    <n v="1"/>
    <n v="0"/>
    <n v="0"/>
    <m/>
    <s v="Concepto No Favorable"/>
    <m/>
    <m/>
    <m/>
    <s v="Revisada la evidencia de las solicitudes recibidas en el cumplimiento de politicas de restitucion de tierras y ley de victimas el cumplimiento del 19.42% del primer trimestrey del 21.58% del segundo trimestre solo alcanzo el 41% del 50 % esperado."/>
    <m/>
    <m/>
    <m/>
    <x v="1"/>
    <m/>
    <m/>
    <m/>
    <x v="13"/>
    <m/>
    <m/>
  </r>
  <r>
    <n v="7"/>
    <x v="1"/>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Bolívar"/>
    <s v="Porcentaje"/>
    <s v="Solicitudes atendidas en tiempo legal en el periodo"/>
    <s v="Eficiencia"/>
    <n v="0.1111111111111111"/>
    <n v="1"/>
    <n v="0.25"/>
    <n v="0.25"/>
    <n v="0.25"/>
    <n v="0.25"/>
    <m/>
    <m/>
    <n v="0.37"/>
    <s v="Se realizo seguimiemto a la atencion al informe de PQRSD, durante el primer y segundo trimestre de 2022, en la territorial bolivar."/>
    <m/>
    <m/>
    <m/>
    <m/>
    <n v="0.37"/>
    <m/>
    <d v="2022-07-12T00:00:00"/>
    <m/>
    <m/>
    <n v="0.37"/>
    <n v="0"/>
    <n v="1"/>
    <n v="0"/>
    <n v="0"/>
    <m/>
    <s v="Concepto No Favorable"/>
    <m/>
    <m/>
    <m/>
    <s v="Revisado la evidencia de las 1810 solicitudes se evidencia  que solo 1351 se encuentran finalizadas, lo que equivale al 37.32 % del semestre "/>
    <m/>
    <m/>
    <m/>
    <x v="1"/>
    <m/>
    <m/>
    <m/>
    <x v="14"/>
    <m/>
    <m/>
  </r>
  <r>
    <n v="8"/>
    <x v="1"/>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Bolívar"/>
    <s v="Porcentaje"/>
    <s v="Actas de comités entregadas en el periodo"/>
    <s v="Eficiencia"/>
    <n v="0.1111111111111111"/>
    <n v="1"/>
    <n v="0.25"/>
    <n v="0.25"/>
    <n v="0.25"/>
    <n v="0.25"/>
    <m/>
    <m/>
    <n v="0.5"/>
    <s v="Se realizo seguimiento a los informes de actas de los comites de copasst y convivencia laboral durante el primer y segundo trimestre de 2022, en la territorail bolivar."/>
    <m/>
    <m/>
    <m/>
    <m/>
    <n v="0.5"/>
    <m/>
    <d v="2022-07-13T00:00:00"/>
    <m/>
    <m/>
    <n v="0.5"/>
    <n v="0"/>
    <n v="1"/>
    <n v="0"/>
    <n v="0"/>
    <m/>
    <s v="Concepto Favorable"/>
    <m/>
    <m/>
    <m/>
    <s v="Se verificaca la realizacion y el seguimiento a las actas del comites de copasst y la resolucion de creacion del comite convivencia."/>
    <m/>
    <m/>
    <m/>
    <x v="0"/>
    <m/>
    <m/>
    <m/>
    <x v="15"/>
    <m/>
    <m/>
  </r>
  <r>
    <n v="9"/>
    <x v="1"/>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Bolívar"/>
    <s v="Porcentaje"/>
    <s v="Reportes de responsabilidades asignadas en el periodo"/>
    <s v="Eficiencia"/>
    <n v="0.1111111111111111"/>
    <n v="1"/>
    <n v="0.25"/>
    <n v="0.25"/>
    <n v="0.25"/>
    <n v="0.25"/>
    <m/>
    <m/>
    <n v="0.5"/>
    <s v="Se realizo seguimiento a la atencion de las responsabilidades y rendicion de cuentas en SST,estableciadas mediante acta de 06-01-2021, durante el primer y segundo trimestre en la territorail bolivar 2022."/>
    <m/>
    <m/>
    <m/>
    <m/>
    <n v="0.5"/>
    <m/>
    <d v="2022-07-13T00:00:00"/>
    <m/>
    <m/>
    <n v="0.5"/>
    <n v="0"/>
    <n v="1"/>
    <n v="0"/>
    <n v="0"/>
    <m/>
    <s v="Concepto Favorable"/>
    <m/>
    <m/>
    <m/>
    <s v="Se evidencia el avance al segumiento al responsabilidades y rendicion de cuentas en SST en el informe presentado "/>
    <m/>
    <m/>
    <m/>
    <x v="0"/>
    <m/>
    <m/>
    <m/>
    <x v="16"/>
    <m/>
    <m/>
  </r>
  <r>
    <n v="1"/>
    <x v="2"/>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Boyacá"/>
    <s v="Número"/>
    <s v="Tramites de conservación catastral realizados (Oficina)"/>
    <s v="Producto"/>
    <n v="0.125"/>
    <n v="15597"/>
    <n v="2000"/>
    <n v="3500"/>
    <n v="5000"/>
    <n v="5097"/>
    <m/>
    <m/>
    <n v="2817"/>
    <s v="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 puesto 640 incidencias al glpi. en conclusion el avance es muy bajo, se solicito capacitacion para ejecutores en el editor gfrafico."/>
    <m/>
    <m/>
    <m/>
    <m/>
    <n v="2817"/>
    <m/>
    <d v="2022-07-19T00:00:00"/>
    <m/>
    <m/>
    <n v="0.18061165608770918"/>
    <n v="0"/>
    <n v="0.80485714285714283"/>
    <n v="0"/>
    <n v="0"/>
    <m/>
    <s v="Concepto No Favorable"/>
    <m/>
    <m/>
    <m/>
    <s v="La meta propuesta contra la evidencia no cumple, igualmente no se reporta de vigencias anteriores. "/>
    <m/>
    <m/>
    <m/>
    <x v="1"/>
    <m/>
    <m/>
    <m/>
    <x v="17"/>
    <m/>
    <m/>
  </r>
  <r>
    <n v="2"/>
    <x v="2"/>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Boyacá"/>
    <s v="Número"/>
    <s v="Tramites de conservación catastral realizados (Terreno)"/>
    <s v="Producto"/>
    <n v="0.125"/>
    <n v="4922"/>
    <n v="350"/>
    <n v="900"/>
    <n v="1600"/>
    <n v="2072"/>
    <m/>
    <m/>
    <n v="752"/>
    <s v="Hemos realizado un gran esfuerzo por cumplir con la meta puesto que en el SNC, especialmente el editor grafico presenta inconvenientes a diario en su funcionamiento lo cual no permite avanzar normalmente (edicion grafico, PH, construcciones, rectificacion), el sistema para tramite de construccion y rectificacion no esta acorde con la norma res 70 y res 1149, se pega para generar y aplicar cambios de resoluciones, a junio para poder avanzar se han puesto 640 incidencias al glpi. en conclusion el avance es muy bajo, se solicitó capacitacion para ejecutores en el editor gfrafico."/>
    <m/>
    <m/>
    <m/>
    <m/>
    <n v="752"/>
    <m/>
    <d v="2022-07-19T00:00:00"/>
    <m/>
    <m/>
    <n v="0.15278342137342543"/>
    <n v="0"/>
    <n v="0.83555555555555561"/>
    <n v="0"/>
    <n v="0"/>
    <m/>
    <s v="Concepto No Favorable"/>
    <m/>
    <m/>
    <m/>
    <s v="La meta propuesta contra la evidencia no cumple, igualmente no se reporta de vigencias anteriores. "/>
    <m/>
    <m/>
    <m/>
    <x v="1"/>
    <m/>
    <m/>
    <m/>
    <x v="18"/>
    <m/>
    <m/>
  </r>
  <r>
    <n v="3"/>
    <x v="2"/>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Boyacá"/>
    <s v="Número"/>
    <s v="Recursos obtenidos por ventas de bienes y servicios"/>
    <s v="Producto"/>
    <n v="0.125"/>
    <n v="646739176"/>
    <n v="160000000"/>
    <n v="160000000"/>
    <n v="160000000"/>
    <n v="166739176"/>
    <m/>
    <m/>
    <n v="252193725"/>
    <s v="Los ingresos tienen que ver con la venta de certificados y fichas prediales principalmente. Por ley de garantia no hubo contratos, se esta gestionando con Nobsa, Sogamoso y Duitama contratos o convenios de conservacion y avaluos para incrementar el recaudo."/>
    <m/>
    <m/>
    <m/>
    <m/>
    <n v="252193725"/>
    <m/>
    <d v="2022-07-19T00:00:00"/>
    <m/>
    <m/>
    <n v="0.38994657252678938"/>
    <n v="0"/>
    <n v="1"/>
    <n v="0"/>
    <n v="0"/>
    <m/>
    <s v="Concepto No Favorable"/>
    <m/>
    <m/>
    <m/>
    <s v="Las evidencias no corresponden contra las metas propuestas"/>
    <m/>
    <m/>
    <m/>
    <x v="1"/>
    <m/>
    <m/>
    <m/>
    <x v="19"/>
    <m/>
    <m/>
  </r>
  <r>
    <n v="4"/>
    <x v="2"/>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Boyacá"/>
    <s v="Porcentaje"/>
    <s v="Solicitudes atendidas en tiempo legal en el periodo"/>
    <s v="Eficiencia"/>
    <n v="0.125"/>
    <n v="1"/>
    <n v="0.2"/>
    <n v="0.25"/>
    <n v="0.25"/>
    <n v="0.3"/>
    <m/>
    <m/>
    <n v="0.45"/>
    <s v="Con el fin de atender las solicitudes en materia de regularización de la propiedad se han expedido 7821 certificados y fichas prediales"/>
    <m/>
    <m/>
    <m/>
    <m/>
    <n v="0.45"/>
    <m/>
    <d v="2022-07-19T00:00:00"/>
    <m/>
    <m/>
    <n v="0.45"/>
    <n v="0"/>
    <n v="1"/>
    <n v="0"/>
    <n v="0"/>
    <m/>
    <s v="Concepto No Favorable"/>
    <m/>
    <m/>
    <m/>
    <s v="La evidencia no corresponde"/>
    <m/>
    <m/>
    <m/>
    <x v="1"/>
    <m/>
    <m/>
    <m/>
    <x v="20"/>
    <m/>
    <m/>
  </r>
  <r>
    <n v="5"/>
    <x v="2"/>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Boyacá"/>
    <s v="Porcentaje"/>
    <s v="Solicitudes atendidas en tiempo legal en el periodo"/>
    <s v="Eficiencia"/>
    <n v="0.125"/>
    <n v="1"/>
    <n v="0.2"/>
    <n v="0.25"/>
    <n v="0.25"/>
    <n v="0.3"/>
    <m/>
    <m/>
    <n v="0.45"/>
    <s v="Durante el primer y segundo trimestre de 2022 se le dió cumplimiento a todas las solicitudes por ley de victimas. Se adjunta la herramienta de monitoreo."/>
    <m/>
    <m/>
    <m/>
    <m/>
    <n v="0.45"/>
    <m/>
    <d v="2022-07-19T00:00:00"/>
    <m/>
    <m/>
    <n v="0.45"/>
    <n v="0"/>
    <n v="1"/>
    <n v="0"/>
    <n v="0"/>
    <m/>
    <s v="Concepto No Favorable"/>
    <m/>
    <m/>
    <m/>
    <s v="Se observa en la herrramienta adjunta que de 19 solicitudes hay 3 que están en trámite. "/>
    <m/>
    <m/>
    <m/>
    <x v="0"/>
    <m/>
    <m/>
    <m/>
    <x v="21"/>
    <m/>
    <m/>
  </r>
  <r>
    <n v="6"/>
    <x v="2"/>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Boyacá"/>
    <s v="Porcentaje"/>
    <s v="Solicitudes atendidas en tiempo legal en el periodo"/>
    <s v="Eficiencia"/>
    <n v="0.125"/>
    <n v="1"/>
    <n v="0.15"/>
    <n v="0.25"/>
    <n v="0.3"/>
    <n v="0.3"/>
    <m/>
    <m/>
    <n v="0.35"/>
    <s v="A junio por SIGACc se ha recibido 3210 peticiones, la respuesta en terminos de ley es del 80%, no es posible atender en terminos al 100%, por la falta de personal, fallas en SIGAC, el alto volumen de usuarios que se ha atendido que a junio son: por ventanilla presencial 20.425, WEB 7.725 Total 28.150, la correspondencia externa enviada ha sido de 7.735 oficios, se ha recibido y contestado 97 tutelas"/>
    <m/>
    <m/>
    <m/>
    <m/>
    <n v="0.35"/>
    <m/>
    <d v="2022-07-19T00:00:00"/>
    <m/>
    <m/>
    <n v="0.35"/>
    <n v="0"/>
    <n v="1"/>
    <n v="0"/>
    <n v="0"/>
    <m/>
    <s v="Concepto No Favorable"/>
    <m/>
    <m/>
    <m/>
    <s v="No se cumple con el 100% de PQRSD atendidas"/>
    <m/>
    <m/>
    <m/>
    <x v="1"/>
    <m/>
    <m/>
    <m/>
    <x v="22"/>
    <m/>
    <m/>
  </r>
  <r>
    <n v="7"/>
    <x v="2"/>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Boyacá"/>
    <s v="Porcentaje"/>
    <s v="Actas de comités entregadas en el periodo"/>
    <s v="Eficiencia"/>
    <n v="0.125"/>
    <n v="1"/>
    <n v="0.25"/>
    <n v="0.25"/>
    <n v="0.25"/>
    <n v="0.25"/>
    <m/>
    <m/>
    <n v="0.5"/>
    <s v="Durante el primer y segundo trimestre de 2022 se cumplió con la totalidad de reportes y actas de los respectivos comites."/>
    <m/>
    <m/>
    <m/>
    <m/>
    <n v="0.5"/>
    <m/>
    <d v="2022-07-19T00:00:00"/>
    <m/>
    <m/>
    <n v="0.5"/>
    <n v="0"/>
    <n v="1"/>
    <n v="0"/>
    <n v="0"/>
    <m/>
    <s v="Concepto No Favorable"/>
    <m/>
    <m/>
    <m/>
    <s v="Las actas no estan completas, la evidencia no corresponde con el documento de verificación"/>
    <m/>
    <m/>
    <m/>
    <x v="1"/>
    <m/>
    <m/>
    <m/>
    <x v="23"/>
    <m/>
    <m/>
  </r>
  <r>
    <n v="8"/>
    <x v="2"/>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Boyacá"/>
    <s v="Porcentaje"/>
    <s v="Reportes de responsabilidades asignadas en el periodo"/>
    <s v="Eficiencia"/>
    <n v="0.125"/>
    <n v="1"/>
    <n v="0.25"/>
    <n v="0.25"/>
    <n v="0.25"/>
    <n v="0.25"/>
    <m/>
    <m/>
    <n v="0.5"/>
    <s v="Durante el primer y segundo trimestre de 2022 se cumplió a cabalidad lo indicado en el acta de 6-01-2021. Se adjunta como evidencias los actos administrativos expedidos en el periodo."/>
    <m/>
    <m/>
    <m/>
    <m/>
    <n v="0.5"/>
    <m/>
    <d v="2022-07-19T00:00:00"/>
    <m/>
    <m/>
    <n v="0.5"/>
    <n v="0"/>
    <n v="1"/>
    <n v="0"/>
    <n v="0"/>
    <m/>
    <s v="Concepto Favorable"/>
    <m/>
    <m/>
    <m/>
    <s v="Se validan las evidencias"/>
    <m/>
    <m/>
    <m/>
    <x v="0"/>
    <m/>
    <m/>
    <m/>
    <x v="24"/>
    <m/>
    <m/>
  </r>
  <r>
    <n v="1"/>
    <x v="3"/>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aldas"/>
    <s v="Número"/>
    <s v="Tramites de conservación catastral realizados (Oficina)"/>
    <s v="Producto"/>
    <n v="0.1111111111111111"/>
    <n v="2913"/>
    <n v="729"/>
    <n v="728"/>
    <n v="728"/>
    <n v="728"/>
    <m/>
    <m/>
    <n v="2095"/>
    <s v="Durante el primer semestre de la vigencia 2022 se han ejecutado 2095 tramites de oficina que equivalen a una ejecución del 71% de la meta anual información que se reporta en los consolidados y reportes del SNC y que se presentan como evidencia de la labor realizada. "/>
    <m/>
    <m/>
    <m/>
    <m/>
    <n v="2095"/>
    <m/>
    <d v="2022-07-19T00:00:00"/>
    <m/>
    <m/>
    <n v="0.7191898386543083"/>
    <n v="0"/>
    <n v="1"/>
    <n v="0"/>
    <n v="0"/>
    <m/>
    <s v="Concepto Favorable"/>
    <m/>
    <m/>
    <m/>
    <s v="se revisa las evidencia cargada por la territorial y cumple con el producto esperado"/>
    <m/>
    <m/>
    <m/>
    <x v="0"/>
    <m/>
    <m/>
    <m/>
    <x v="25"/>
    <m/>
    <m/>
  </r>
  <r>
    <n v="2"/>
    <x v="3"/>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aldas"/>
    <s v="Número"/>
    <s v="Tramites de conservación catastral realizados (Terreno)"/>
    <s v="Producto"/>
    <n v="0.1111111111111111"/>
    <n v="2989"/>
    <n v="748"/>
    <n v="747"/>
    <n v="747"/>
    <n v="747"/>
    <m/>
    <m/>
    <n v="1619"/>
    <s v=". Para la vigencia 2022 se han realizado y ejecutado 1619 tramites de terreno que equivalen a un 54% de los tramites programados para la actual vigencia con el personal y los recursos asignados."/>
    <m/>
    <m/>
    <m/>
    <m/>
    <n v="1619"/>
    <m/>
    <d v="2022-07-19T00:00:00"/>
    <m/>
    <m/>
    <n v="0.54165272666443631"/>
    <n v="0"/>
    <n v="1"/>
    <n v="0"/>
    <n v="0"/>
    <m/>
    <s v="Concepto Favorable"/>
    <m/>
    <m/>
    <m/>
    <s v="se revisa las evidencia cargada por la territorial y cumple con el producto esperado"/>
    <m/>
    <m/>
    <m/>
    <x v="0"/>
    <m/>
    <m/>
    <m/>
    <x v="26"/>
    <m/>
    <m/>
  </r>
  <r>
    <n v="3"/>
    <x v="3"/>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Caldas"/>
    <s v="Número"/>
    <s v="Número de avalúos elaborados en el periodo"/>
    <s v="Producto"/>
    <n v="0.1111111111111111"/>
    <n v="11"/>
    <n v="3"/>
    <n v="3"/>
    <n v="3"/>
    <n v="2"/>
    <m/>
    <m/>
    <n v="10"/>
    <s v="En la dirección Territorial Caldas se han ejecutado y entregado 10 avalúos comerciales que equivalen a un 90% de los avalúos programados. Un avalúo más se encuentra realizado en control de Calidad. se realiza seguimiento y control a los avalúos comerciales que son solicitados a la Territorial."/>
    <m/>
    <m/>
    <m/>
    <m/>
    <n v="10"/>
    <m/>
    <d v="2022-07-19T00:00:00"/>
    <m/>
    <m/>
    <n v="0.90909090909090906"/>
    <n v="0"/>
    <n v="1"/>
    <n v="0"/>
    <n v="0"/>
    <m/>
    <s v="Concepto Favorable"/>
    <m/>
    <m/>
    <m/>
    <s v="se revisa los documentos cargados y cumple con el producto esperado"/>
    <m/>
    <m/>
    <m/>
    <x v="0"/>
    <m/>
    <m/>
    <m/>
    <x v="27"/>
    <m/>
    <m/>
  </r>
  <r>
    <n v="4"/>
    <x v="3"/>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aldas"/>
    <s v="Número"/>
    <s v="Recursos obtenidos por ventas de bienes, servicios contratos de ingresoy ventas por contratos y/o_x000a_convenios interadministrativos_x000a_ejecutados "/>
    <s v="Producto"/>
    <n v="0.1111111111111111"/>
    <n v="195407999"/>
    <n v="18019778"/>
    <n v="59129407"/>
    <n v="59129407"/>
    <n v="59129407"/>
    <m/>
    <m/>
    <n v="131542524"/>
    <s v="Para la vigencia 2022 se han realizado ventas en el centro de información por el monto de 38.073.323 y 93.469.201 por concepto de ingreso por contratos interadministrativos para un total de ingresos equivalente al 63.32%  e la meta asignada. Se encuentra en proceso suscripción de contrato por 200.000.000 millones de pesos con el municipio de la Dorada.  "/>
    <m/>
    <m/>
    <m/>
    <m/>
    <n v="131542524"/>
    <m/>
    <d v="2022-07-19T00:00:00"/>
    <m/>
    <m/>
    <n v="0.67316857382076767"/>
    <n v="0"/>
    <n v="1"/>
    <n v="0"/>
    <n v="0"/>
    <m/>
    <s v="Concepto Favorable"/>
    <m/>
    <m/>
    <m/>
    <s v="se revisa los documentos cargados y cumple con el producto esperado"/>
    <m/>
    <m/>
    <m/>
    <x v="0"/>
    <m/>
    <m/>
    <m/>
    <x v="28"/>
    <m/>
    <m/>
  </r>
  <r>
    <n v="5"/>
    <x v="3"/>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aldas"/>
    <s v="Porcentaje"/>
    <s v="Solicitudes atendidas en tiempo legal en el periodo"/>
    <s v="Eficiencia"/>
    <n v="0.1111111111111111"/>
    <n v="1"/>
    <n v="0.25"/>
    <n v="0.25"/>
    <n v="0.25"/>
    <n v="0.25"/>
    <m/>
    <m/>
    <n v="0.5"/>
    <s v="Para la atención de trámites y requerimientos de ley 1561 se ha realizado una atención del 100% de los casos requeridos por los despachos judiciales y los certificados solicitados por los usuarios dentro del término legal como queda evidenciado mediante las solicitudes y evidencias de las respuestas otorgadas por parte de la institución"/>
    <m/>
    <m/>
    <m/>
    <m/>
    <n v="0.5"/>
    <m/>
    <d v="2022-07-19T00:00:00"/>
    <m/>
    <m/>
    <n v="0.5"/>
    <n v="0"/>
    <n v="1"/>
    <n v="0"/>
    <n v="0"/>
    <m/>
    <s v="Concepto Favorable"/>
    <m/>
    <m/>
    <m/>
    <s v="se revisa los documentos cargados y cumple con el producto esperado"/>
    <m/>
    <m/>
    <m/>
    <x v="0"/>
    <m/>
    <m/>
    <m/>
    <x v="29"/>
    <m/>
    <m/>
  </r>
  <r>
    <n v="6"/>
    <x v="3"/>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aldas"/>
    <s v="Porcentaje"/>
    <s v="Solicitudes atendidas en tiempo legal en el periodo"/>
    <s v="Eficiencia"/>
    <n v="0.1111111111111111"/>
    <n v="1"/>
    <n v="0.25"/>
    <n v="0.25"/>
    <n v="0.25"/>
    <n v="0.25"/>
    <m/>
    <m/>
    <n v="0.5"/>
    <s v="Se han atendido el 100% de las solitudes efectuadas lo no atendido se encuentra dentro de los términos legales tal como se puede verificar en el control y seguimiento tanto en etapa administrativo, judicial y pos fallo. Meta que se ha logrado mediante acciones de mejora establecidas desde el inicio del año."/>
    <m/>
    <m/>
    <m/>
    <m/>
    <n v="0.5"/>
    <m/>
    <d v="2022-07-19T00:00:00"/>
    <m/>
    <m/>
    <n v="0.5"/>
    <n v="0"/>
    <n v="1"/>
    <n v="0"/>
    <n v="0"/>
    <m/>
    <s v="Concepto Favorable"/>
    <m/>
    <m/>
    <m/>
    <s v="se revisa los documentos cargados y cumple con el producto esperado"/>
    <m/>
    <m/>
    <m/>
    <x v="0"/>
    <m/>
    <m/>
    <m/>
    <x v="30"/>
    <m/>
    <m/>
  </r>
  <r>
    <n v="7"/>
    <x v="3"/>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aldas"/>
    <s v="Porcentaje"/>
    <s v="Solicitudes atendidas en tiempo legal en el periodo"/>
    <s v="Eficiencia"/>
    <n v="0.1111111111111111"/>
    <n v="1"/>
    <n v="0.25"/>
    <n v="0.25"/>
    <n v="0.25"/>
    <n v="0.25"/>
    <m/>
    <m/>
    <n v="0.45"/>
    <s v="Se realizaron acciones de mejora que permitieron terminar con las PQRDS de vigencias anteriores estando al día en la atención de peticiones para el año 2022, la territorial realiza seguimiento semanal a la atención de las peticiones, es de aclarar que los reportes suministrados por servicios al ciudadano del SIGAC no son coherentes con el trabajo realizado, ya que el mismo de manera permanente muestra tramites sin finalizar cuando se encuentran atendidos en debida forma y en términos legales. _x0009_Se puede observar en las evidencias que se realiza un control permanente que nos permite retroalimentar los informes y establecer un cumplimiento oportuno de las peticiones. "/>
    <m/>
    <m/>
    <m/>
    <m/>
    <n v="0.45"/>
    <m/>
    <d v="2022-07-19T00:00:00"/>
    <m/>
    <m/>
    <n v="0.45"/>
    <n v="0"/>
    <n v="1"/>
    <n v="0"/>
    <n v="0"/>
    <m/>
    <s v="Concepto Favorable"/>
    <m/>
    <m/>
    <m/>
    <s v="se revisa los documentos cargados y cumple con el producto esperado"/>
    <m/>
    <m/>
    <m/>
    <x v="1"/>
    <m/>
    <m/>
    <m/>
    <x v="31"/>
    <m/>
    <m/>
  </r>
  <r>
    <n v="8"/>
    <x v="3"/>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aldas"/>
    <s v="Porcentaje"/>
    <s v="Actas de comités entregadas en el periodo"/>
    <s v="Eficiencia"/>
    <n v="0.1111111111111111"/>
    <n v="1"/>
    <n v="0.25"/>
    <n v="0.25"/>
    <n v="0.25"/>
    <n v="0.25"/>
    <m/>
    <m/>
    <n v="0.5"/>
    <s v="Se desarrollan de manera mensual las reuniones de los comités, se remiten y cargan en el Drive de talento Humano como evidencia del cumplimiento de los deberes por parte de la Dirección territorial Caldas, se anexan las actas de reunión de los comités, y la documentación de su conformación."/>
    <m/>
    <m/>
    <m/>
    <m/>
    <n v="0.5"/>
    <m/>
    <d v="2022-07-19T00:00:00"/>
    <m/>
    <m/>
    <n v="0.5"/>
    <n v="0"/>
    <n v="1"/>
    <n v="0"/>
    <n v="0"/>
    <m/>
    <s v="Concepto Favorable"/>
    <m/>
    <m/>
    <m/>
    <s v="se revisa los documentos cargados y cumple con el producto esperado"/>
    <m/>
    <m/>
    <m/>
    <x v="0"/>
    <m/>
    <m/>
    <m/>
    <x v="32"/>
    <m/>
    <m/>
  </r>
  <r>
    <n v="9"/>
    <x v="3"/>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aldas"/>
    <s v="Porcentaje"/>
    <s v="Reportes de responsabilidades asignadas en el periodo"/>
    <s v="Eficiencia"/>
    <n v="0.1111111111111111"/>
    <n v="1"/>
    <n v="0.25"/>
    <n v="0.25"/>
    <n v="0.25"/>
    <n v="0.25"/>
    <m/>
    <m/>
    <n v="0.5"/>
    <s v="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irección de talento Humano. _x000d__x000a_La Dirección territorial Caldas realiza y cumple con las actividades correspondientes como verificación de extintores, y botiquines, entrega de elementos de protección personal y verificación del uso de los mismos, informe de ausentismo, brigadas, pausas activas, verificación de puestos de trabajo, campañas de orden y aseo, actividades de bienestar y las demás planteadas por la subd_x000d__x000a_"/>
    <m/>
    <m/>
    <m/>
    <m/>
    <n v="0.5"/>
    <m/>
    <d v="2022-07-19T00:00:00"/>
    <m/>
    <m/>
    <n v="0.5"/>
    <n v="0"/>
    <n v="1"/>
    <n v="0"/>
    <n v="0"/>
    <m/>
    <s v="Concepto Favorable"/>
    <m/>
    <m/>
    <m/>
    <s v="se revisa los documentos cargados y cumple con el producto esperado"/>
    <m/>
    <m/>
    <m/>
    <x v="0"/>
    <m/>
    <m/>
    <m/>
    <x v="33"/>
    <m/>
    <m/>
  </r>
  <r>
    <n v="1"/>
    <x v="4"/>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aquetá"/>
    <s v="Número"/>
    <s v="Tramites de conservación catastral realizados (Oficina)"/>
    <s v="Producto"/>
    <n v="0.125"/>
    <n v="4583"/>
    <n v="1146"/>
    <n v="1145"/>
    <n v="1147"/>
    <n v="1145"/>
    <m/>
    <m/>
    <n v="3061"/>
    <s v="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73, FEBRERO 536, MARZO 836, ABRIL 722, MAYO 549 Y JUNIO 345. Como evidencia, se adjunta al drive el reporte de trámites atendidos, generados en el SISTEMA NACIONAL CATASTRAL, correspondiente a cada trimestre."/>
    <m/>
    <m/>
    <m/>
    <m/>
    <n v="3061"/>
    <m/>
    <d v="2022-07-15T00:00:00"/>
    <m/>
    <m/>
    <n v="0.66790312022692555"/>
    <n v="0"/>
    <n v="1"/>
    <n v="0"/>
    <n v="0"/>
    <m/>
    <s v="Concepto Favorable"/>
    <m/>
    <m/>
    <m/>
    <s v="La evidencia cumple "/>
    <m/>
    <m/>
    <m/>
    <x v="0"/>
    <m/>
    <m/>
    <m/>
    <x v="34"/>
    <m/>
    <m/>
  </r>
  <r>
    <n v="2"/>
    <x v="4"/>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aquetá"/>
    <s v="Número"/>
    <s v="Tramites de conservación catastral realizados (Terreno)"/>
    <s v="Producto"/>
    <n v="0.125"/>
    <n v="2759"/>
    <n v="500"/>
    <n v="754"/>
    <n v="780"/>
    <n v="725"/>
    <m/>
    <m/>
    <n v="753"/>
    <s v="Para el primer trimestre, el SNC entró en vigencia el 26 de enero de 2022; la territorial Caquetá cuenta con 3 oficiales de catastro y la contratación no se dio sino hasta finales del mes de febrero de 2022. No se cuenta con profesional de conservación, las funciones las tiene el director territorial. Los tramites realizados dentro de los dos trimestres fueron ejecutados de la siguiente manera: ENERO 30, FEBRERO 143, MARZO 102, ABRIL 171, MAYO 151 Y JUNIO 156. Como evidencia, se adjunta al drive el reporte de trámites atendidos, generados en el SISTEMA NACIONAL CATASTRAL, correspondiente a cada trimestre."/>
    <m/>
    <m/>
    <m/>
    <m/>
    <n v="753"/>
    <m/>
    <d v="2022-07-15T00:00:00"/>
    <m/>
    <m/>
    <n v="0.27292497281623779"/>
    <n v="0"/>
    <n v="0.99867374005305043"/>
    <n v="0"/>
    <n v="0"/>
    <m/>
    <s v="Concepto Favorable"/>
    <m/>
    <m/>
    <m/>
    <s v="La evidencia corresponde"/>
    <m/>
    <m/>
    <m/>
    <x v="1"/>
    <m/>
    <m/>
    <m/>
    <x v="35"/>
    <m/>
    <m/>
  </r>
  <r>
    <n v="3"/>
    <x v="4"/>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aquetá"/>
    <s v="Número"/>
    <s v="Recursos obtenidos por ventas de bienes y servicios"/>
    <s v="Producto"/>
    <n v="0.125"/>
    <n v="141000000"/>
    <n v="20000000"/>
    <n v="37000000"/>
    <n v="37000000"/>
    <n v="47000000"/>
    <m/>
    <m/>
    <n v="41488219"/>
    <s v="La territorial Caquetá ha recaudado a través del CIG, por la venta de productos y servicios el valor de $20.361.402 en el primer trimestre de 2022 y $21.127.817 en el segundo trimestre, para un acumulado de $41.488.219. Como evidencia, se adjunta al Drive el reporte generado por el aplicativo ERP-FACTURACIÓN, correspondiente a cada trimestre."/>
    <m/>
    <m/>
    <m/>
    <m/>
    <n v="41488219"/>
    <m/>
    <d v="2022-07-15T00:00:00"/>
    <m/>
    <m/>
    <n v="0.29424268794326242"/>
    <n v="0"/>
    <n v="1"/>
    <n v="0"/>
    <n v="0"/>
    <m/>
    <s v="Concepto Favorable"/>
    <m/>
    <m/>
    <m/>
    <s v="la evidencia es congruente con el entregable "/>
    <m/>
    <m/>
    <m/>
    <x v="1"/>
    <m/>
    <m/>
    <m/>
    <x v="36"/>
    <m/>
    <m/>
  </r>
  <r>
    <n v="4"/>
    <x v="4"/>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aquetá"/>
    <s v="Porcentaje"/>
    <s v="Solicitudes atendidas en tiempo legal en el periodo"/>
    <s v="Eficiencia"/>
    <n v="0.125"/>
    <n v="1"/>
    <n v="0.25"/>
    <n v="0.25"/>
    <n v="0.25"/>
    <n v="0.25"/>
    <m/>
    <m/>
    <n v="0.5"/>
    <s v="La Dirección Territorial atendió las peticiones radicadas por los usuarios a través del SIGAC y el CIG, teniendo como resultado en el primer trimestre: 14 trámites atendidos por SIGAC y 7 trámites atendidos por el CIG. Para el segundo trimestre, el resultado fue: 13 trámites atendidos por el SIGAC y 9 trámites atendidos por el CIG. Como evidencia, se adjunta al drive la relación de todos los trámites atendidos y los soportes correspondientes a los mismos (solicitudes, respuestas, certificados planos prediales catastrales y certificados especiales)."/>
    <m/>
    <m/>
    <m/>
    <m/>
    <n v="0.5"/>
    <m/>
    <d v="2022-07-15T00:00:00"/>
    <m/>
    <m/>
    <n v="0.5"/>
    <n v="0"/>
    <n v="1"/>
    <n v="0"/>
    <n v="0"/>
    <m/>
    <s v="Concepto Favorable"/>
    <m/>
    <m/>
    <m/>
    <s v="Se validan los informes"/>
    <m/>
    <m/>
    <m/>
    <x v="0"/>
    <m/>
    <m/>
    <m/>
    <x v="37"/>
    <m/>
    <m/>
  </r>
  <r>
    <n v="5"/>
    <x v="4"/>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aquetá"/>
    <s v="Porcentaje"/>
    <s v="Solicitudes atendidas en tiempo legal en el periodo"/>
    <s v="Eficiencia"/>
    <n v="0.125"/>
    <n v="1"/>
    <n v="0.25"/>
    <n v="0.25"/>
    <n v="0.25"/>
    <n v="0.25"/>
    <m/>
    <m/>
    <n v="0.5"/>
    <s v="Se han atendido las peticiones principalmente del juzgado de restitución de tierras de Florencia, la URT y el tribunal de restitución de tierras de Cundinamarca. Como se evidencia se adjunta en el drive la herramienta de monitoreo correspondiente a los dos trimestres de vigencia 2022 y captura de pantalla del correo por el cual se remite."/>
    <m/>
    <m/>
    <m/>
    <m/>
    <n v="0.5"/>
    <m/>
    <d v="2022-07-15T00:00:00"/>
    <m/>
    <m/>
    <n v="0.5"/>
    <n v="0"/>
    <n v="1"/>
    <n v="0"/>
    <n v="0"/>
    <m/>
    <s v="Concepto Favorable"/>
    <m/>
    <m/>
    <m/>
    <s v="se valida la evidencia y es favorable"/>
    <m/>
    <m/>
    <m/>
    <x v="0"/>
    <m/>
    <m/>
    <m/>
    <x v="38"/>
    <m/>
    <m/>
  </r>
  <r>
    <n v="6"/>
    <x v="4"/>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aquetá"/>
    <s v="Porcentaje"/>
    <s v="Solicitudes atendidas en tiempo legal en el periodo"/>
    <s v="Eficiencia"/>
    <n v="0.125"/>
    <n v="1"/>
    <n v="0.25"/>
    <n v="0.25"/>
    <n v="0.25"/>
    <n v="0.25"/>
    <m/>
    <m/>
    <n v="0.5"/>
    <s v="La dirección territorial Caquetá ha recibido 909 PQRSD radicadas en el SIGAC, de las cuales se han asignado 908 para su respectivo trámite, con unos indicadores  oportunidad de ejecución del 67% y de productividad del 87%. Se reportan 4 trámites pendientes de vigencias anteriores, los cuales se encuentran en requerimineto por fallas del sistema. Como evidencia, se anexa informe de ejecución, informe de requeriminetos y seguimiento. "/>
    <m/>
    <m/>
    <m/>
    <m/>
    <n v="0.5"/>
    <m/>
    <d v="2022-07-15T00:00:00"/>
    <m/>
    <m/>
    <n v="0.5"/>
    <n v="0"/>
    <n v="1"/>
    <n v="0"/>
    <n v="0"/>
    <m/>
    <s v="Concepto No Favorable"/>
    <m/>
    <m/>
    <m/>
    <s v="No están atendidas al 100%"/>
    <m/>
    <m/>
    <m/>
    <x v="1"/>
    <m/>
    <m/>
    <m/>
    <x v="39"/>
    <m/>
    <m/>
  </r>
  <r>
    <n v="7"/>
    <x v="4"/>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aquetá"/>
    <s v="Porcentaje"/>
    <s v="Actas de comités entregadas en el periodo"/>
    <s v="Eficiencia"/>
    <n v="0.125"/>
    <n v="1"/>
    <n v="0.25"/>
    <n v="0.25"/>
    <n v="0.25"/>
    <n v="0.25"/>
    <m/>
    <m/>
    <n v="0.5"/>
    <s v="Para el primer y segundo trimestre de la vigencia 2022, se reportaron las actas de COPASST y Convivencia Laboral al correo electrónico de la persona designada en sede central y se cargaron al drive  habilitado para el reporte de la misma, de lo anterior, se aporta como evidencia las actas correspondientes a los meses del primer y segundo semestre de 2022."/>
    <m/>
    <m/>
    <m/>
    <m/>
    <n v="0.5"/>
    <m/>
    <d v="2022-07-15T00:00:00"/>
    <m/>
    <m/>
    <n v="0.5"/>
    <n v="0"/>
    <n v="1"/>
    <n v="0"/>
    <n v="0"/>
    <m/>
    <s v="Concepto Favorable"/>
    <m/>
    <m/>
    <m/>
    <s v="Se validan las actas Copasst y Comité de Convivencia Laboral"/>
    <m/>
    <m/>
    <m/>
    <x v="0"/>
    <m/>
    <m/>
    <m/>
    <x v="40"/>
    <m/>
    <m/>
  </r>
  <r>
    <n v="8"/>
    <x v="4"/>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aquetá"/>
    <s v="Porcentaje"/>
    <s v="Reportes de responsabilidades asignadas en el periodo"/>
    <s v="Eficiencia"/>
    <n v="0.125"/>
    <n v="1"/>
    <n v="0.25"/>
    <n v="0.25"/>
    <n v="0.25"/>
    <n v="0.25"/>
    <m/>
    <m/>
    <n v="0.5"/>
    <s v="En la DT Caquetá, se desarrollaron las responsabilidades establecidas mediante acta del 06-01-2021, en el primer y segundo trimestre de la vigencia 2022, donde se reportaron evidencias mensuales correspondientes a envió de actas de COPASST y Comité de Convivencia Laboral, así como también el reporte de ausentismo, así mismo, se reportó asistencia y evidencia fotográfica de los simulacros realizados durante el primer semestre, capacitación de matriz de peligros y riesgos."/>
    <m/>
    <m/>
    <m/>
    <m/>
    <n v="0.5"/>
    <m/>
    <d v="2022-07-15T00:00:00"/>
    <m/>
    <m/>
    <n v="0.5"/>
    <n v="0"/>
    <n v="1"/>
    <n v="0"/>
    <n v="0"/>
    <m/>
    <s v="Concepto Favorable"/>
    <m/>
    <m/>
    <m/>
    <s v="Se validan las evidencias aportadas."/>
    <m/>
    <m/>
    <m/>
    <x v="0"/>
    <m/>
    <m/>
    <m/>
    <x v="41"/>
    <m/>
    <m/>
  </r>
  <r>
    <n v="1"/>
    <x v="5"/>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asanare"/>
    <s v="Número"/>
    <s v="Tramites de conservación catastral realizados (Oficina)"/>
    <s v="Producto"/>
    <n v="0.125"/>
    <n v="2835"/>
    <n v="270"/>
    <n v="810"/>
    <n v="944.99999999999989"/>
    <n v="810"/>
    <m/>
    <m/>
    <n v="2014"/>
    <s v="En la actividad de tramites de oficina se esta dando cumplimiento segun las metas del plan de accion y para el corte del semestre se tiene un avance de casi el 75% de la meta total para el año.  "/>
    <m/>
    <m/>
    <m/>
    <m/>
    <n v="2014"/>
    <m/>
    <d v="2022-07-18T00:00:00"/>
    <m/>
    <m/>
    <n v="0.71040564373897708"/>
    <n v="0"/>
    <n v="1"/>
    <n v="0"/>
    <n v="0"/>
    <m/>
    <s v="Concepto Favorable"/>
    <m/>
    <m/>
    <m/>
    <s v="Revisadas en el reporte de tramites atendidos en la territorarial con un meta de 1080 tramites en los dos trimestres se envidencia que se realizaron 934 tramites de oficina de vigencias anteriores y de la actual vigencia de mas en la territoral."/>
    <m/>
    <m/>
    <m/>
    <x v="0"/>
    <m/>
    <m/>
    <m/>
    <x v="42"/>
    <m/>
    <m/>
  </r>
  <r>
    <n v="2"/>
    <x v="5"/>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asanare"/>
    <s v="Número"/>
    <s v="Tramites de conservación catastral realizados (Terreno)"/>
    <s v="Producto"/>
    <n v="0.125"/>
    <n v="4788"/>
    <n v="456"/>
    <n v="1368"/>
    <n v="1596"/>
    <n v="1368"/>
    <m/>
    <m/>
    <n v="170"/>
    <s v="En esta actividad venimos atrazados con el cumplimiento de la meta, esto se debe a la falta de personal capacitado; otro de los motivos es la falla en el internet; incidencias no resueltas con rapidez la mayoria tardn mas de 1 mes, lo cual genera que se bloqueen los trámites;Otro de los motivos es que el personal que esta contratado, le tiene que dedicar a las respuestas de las peticiones del SIGAC, ya que tenemos un cumulo desde el año 2022 y 2021 de solicitudes atrasadas las cuales suman más de 1.200."/>
    <m/>
    <m/>
    <m/>
    <m/>
    <n v="170"/>
    <m/>
    <d v="2022-07-18T00:00:00"/>
    <m/>
    <m/>
    <n v="3.5505430242272346E-2"/>
    <n v="0"/>
    <n v="0.12426900584795321"/>
    <n v="0"/>
    <n v="0"/>
    <m/>
    <s v="Concepto No Favorable"/>
    <m/>
    <m/>
    <m/>
    <s v="revisa la evidencia solo se realizo 170 trámites de terreno incumpliendo la metas de los dos trimestres "/>
    <m/>
    <m/>
    <m/>
    <x v="1"/>
    <m/>
    <m/>
    <m/>
    <x v="43"/>
    <m/>
    <m/>
  </r>
  <r>
    <n v="3"/>
    <x v="5"/>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asanare"/>
    <s v="Número"/>
    <s v="Recursos obtenidos por ventas de bienes y servicios"/>
    <s v="Producto"/>
    <n v="0.125"/>
    <n v="70036753"/>
    <n v="10505512.949999999"/>
    <n v="24512863.549999997"/>
    <n v="21011025.899999999"/>
    <n v="14007350.600000001"/>
    <m/>
    <m/>
    <n v="31979652"/>
    <s v="Para esta actividad se ha venido haciendo un gran esfuerzo, teniendo en cuenta que las ventas que se hacen en la territorial son de certificados catastrales y el costo es bajo, se ha venido haciendo esfuerzos por hacer convenios con los diferentes municipios para lograr la meta."/>
    <m/>
    <m/>
    <m/>
    <m/>
    <n v="31979652"/>
    <m/>
    <d v="2022-07-19T00:00:00"/>
    <m/>
    <m/>
    <n v="0.45661243033354215"/>
    <n v="0"/>
    <n v="1"/>
    <n v="0"/>
    <n v="0"/>
    <m/>
    <s v="Concepto No Favorable"/>
    <m/>
    <m/>
    <m/>
    <s v="Revisados la evidencia y los reportes de ingresos generados su cumplimineto solo alcanzo el 91.3%  de las metas para el primer y segundo semestre quedando pendiente el 8,6% para cumplir la meta."/>
    <m/>
    <m/>
    <m/>
    <x v="1"/>
    <m/>
    <m/>
    <m/>
    <x v="44"/>
    <m/>
    <m/>
  </r>
  <r>
    <n v="4"/>
    <x v="5"/>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asanare"/>
    <s v="Porcentaje"/>
    <s v="Solicitudes atendidas en tiempo legal en el periodo"/>
    <s v="Eficiencia"/>
    <n v="0.125"/>
    <n v="1"/>
    <n v="0.25"/>
    <n v="0.25"/>
    <n v="0.25"/>
    <n v="0.25"/>
    <m/>
    <m/>
    <n v="0.5"/>
    <s v="A la fecha se han  atendiendo las solictudes que han llegado a la territorial bajo la norma de regularizacion de la propiedad ( ley 1561 y 1564 de 2012."/>
    <m/>
    <m/>
    <m/>
    <m/>
    <n v="0.5"/>
    <m/>
    <d v="2022-07-18T00:00:00"/>
    <m/>
    <m/>
    <n v="0.5"/>
    <n v="0"/>
    <n v="1"/>
    <n v="0"/>
    <n v="0"/>
    <m/>
    <s v="Concepto Favorable"/>
    <m/>
    <m/>
    <m/>
    <s v="Revisada el reporte de las solicitudes de la evidencia del archivo PLAN DE ACCIÓN LEY 1564, se evidencia el tramite a cada una de las solicicitudes presentadas. "/>
    <m/>
    <m/>
    <m/>
    <x v="0"/>
    <m/>
    <m/>
    <m/>
    <x v="45"/>
    <m/>
    <m/>
  </r>
  <r>
    <n v="5"/>
    <x v="5"/>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asanare"/>
    <s v="Porcentaje"/>
    <s v="Solicitudes atendidas en tiempo legal en el periodo"/>
    <s v="Eficiencia"/>
    <n v="0.125"/>
    <n v="1"/>
    <n v="0.25"/>
    <n v="0.25"/>
    <n v="0.25"/>
    <n v="0.25"/>
    <m/>
    <m/>
    <n v="0.46"/>
    <s v="Con respecto al cumplimeinto de las solictudes de la politica de restitución de tierras y ley de victimas se ha dado alacance al 0,46 porciento teniendo en cuenta que muchas veces hay solicitudes repetidas, reiterativas y que el personal con el que cueenta la territorial Casanare para manejar este tema solo hay una profesional  atendiendo todas las solicitudes que llegan."/>
    <m/>
    <m/>
    <m/>
    <m/>
    <n v="0.46"/>
    <m/>
    <d v="2022-07-18T00:00:00"/>
    <m/>
    <m/>
    <n v="0.46"/>
    <n v="0"/>
    <n v="1"/>
    <n v="0"/>
    <n v="0"/>
    <m/>
    <s v="Concepto No Favorable"/>
    <m/>
    <m/>
    <m/>
    <s v="De las solictudes y al las actas presentadas  de la politica de restitución de tierras y ley de victimas se ha dado tramite a 0.46 de los tramites quedando pendiente el 0,04 en la territorial.  "/>
    <m/>
    <m/>
    <m/>
    <x v="1"/>
    <m/>
    <m/>
    <m/>
    <x v="46"/>
    <m/>
    <m/>
  </r>
  <r>
    <n v="6"/>
    <x v="5"/>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asanare"/>
    <s v="Porcentaje"/>
    <s v="Solicitudes atendidas en tiempo legal en el periodo"/>
    <s v="Eficiencia"/>
    <n v="0.125"/>
    <n v="1"/>
    <n v="0.25"/>
    <n v="0.25"/>
    <n v="0.25"/>
    <n v="0.25"/>
    <m/>
    <m/>
    <n v="0.35"/>
    <s v="Para el segundo trimestre no se pudo dar cumplimiento a la meta, debido a que unas PQRSD no han podido ser asigandas por que fueron mal radicadas, otras se radicaron un dia que el sistema estaba fallando y presentan error; el otro motivo es que no se cuenta con el personal  sufuciente para dar respuesta a todas las peticiones que son radicadas en de Direccion Territorial. "/>
    <m/>
    <m/>
    <m/>
    <m/>
    <n v="0.35"/>
    <m/>
    <d v="2022-07-18T00:00:00"/>
    <m/>
    <m/>
    <n v="0.35"/>
    <n v="0"/>
    <n v="1"/>
    <n v="0"/>
    <n v="0"/>
    <m/>
    <s v="Concepto No Favorable"/>
    <m/>
    <m/>
    <m/>
    <s v="La evidencia presentada no permite identificar PQRSD que no han podido ser asigandas ni las tramitadas. "/>
    <m/>
    <m/>
    <m/>
    <x v="1"/>
    <m/>
    <m/>
    <m/>
    <x v="47"/>
    <m/>
    <m/>
  </r>
  <r>
    <n v="7"/>
    <x v="5"/>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asanare"/>
    <s v="Porcentaje"/>
    <s v="Actas de comités entregadas en el periodo"/>
    <s v="Eficiencia"/>
    <n v="0.125"/>
    <n v="1"/>
    <n v="0.25"/>
    <n v="0.25"/>
    <n v="0.25"/>
    <n v="0.25"/>
    <m/>
    <m/>
    <n v="0.5"/>
    <s v="Se dio cumplimiento con la entrega de las actas de comites (Copasst y Comite de convivencia laboral )en la carpeta de OneDrive que se maneja con la Subdirección de Talento Humano de la sede Central la cual se deja a disposición de la oficina de Planeacíon."/>
    <m/>
    <m/>
    <m/>
    <m/>
    <n v="0.5"/>
    <m/>
    <d v="2022-07-18T00:00:00"/>
    <m/>
    <m/>
    <n v="0.5"/>
    <n v="0"/>
    <n v="1"/>
    <n v="0"/>
    <n v="0"/>
    <m/>
    <s v="Concepto No Favorable"/>
    <m/>
    <m/>
    <m/>
    <s v="No se evidencia las 6 actas mensuales del copasst del semestre y el acta de comite de convivencia solo hay una, faltaria la de junio de 2022"/>
    <m/>
    <m/>
    <m/>
    <x v="0"/>
    <m/>
    <m/>
    <m/>
    <x v="48"/>
    <m/>
    <m/>
  </r>
  <r>
    <n v="8"/>
    <x v="5"/>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asanare"/>
    <s v="Porcentaje"/>
    <s v="Reportes de responsabilidades asignadas en el periodo"/>
    <s v="Eficiencia"/>
    <n v="0.125"/>
    <n v="1"/>
    <n v="0.25"/>
    <n v="0.25"/>
    <n v="0.25"/>
    <n v="0.25"/>
    <m/>
    <m/>
    <n v="0.5"/>
    <s v="Se atendieron en los tiempos establecidos las responsabilidades y rendición de cuentas en el SG - SST, establecida mediante acta del 06-01-2021, responsabilidad que esta a cargo del profesional especializado, y esta información se  maneja  en el OneDrive que se maneja con la Subdirección de Talento Humano."/>
    <m/>
    <m/>
    <m/>
    <m/>
    <n v="0.5"/>
    <m/>
    <d v="2022-07-18T00:00:00"/>
    <m/>
    <m/>
    <n v="0.5"/>
    <n v="0"/>
    <n v="1"/>
    <n v="0"/>
    <n v="0"/>
    <m/>
    <s v="Concepto Favorable"/>
    <m/>
    <m/>
    <m/>
    <s v="Revisadas la evidencia y la carpeta drivede talento humano se encuentra la informacion reportada por los dos Trimestre "/>
    <m/>
    <m/>
    <m/>
    <x v="0"/>
    <m/>
    <m/>
    <m/>
    <x v="49"/>
    <m/>
    <m/>
  </r>
  <r>
    <n v="1"/>
    <x v="6"/>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auca"/>
    <s v="Número"/>
    <s v="Tramites de conservación catastral realizados (Oficina)"/>
    <s v="Producto"/>
    <n v="0.1111111111111111"/>
    <n v="8223"/>
    <n v="1500"/>
    <n v="2241"/>
    <n v="2241"/>
    <n v="2241"/>
    <m/>
    <m/>
    <n v="2883"/>
    <s v="Durante el primero y segundo trimestre se presentaron demoras en la realización de trámites de oficina por cuanto el personal de conservación está reducido y las orip presentaron atraso en el envio de avisos de registro."/>
    <m/>
    <m/>
    <m/>
    <m/>
    <n v="2883"/>
    <m/>
    <d v="2022-07-17T00:00:00"/>
    <m/>
    <m/>
    <n v="0.35060197008391097"/>
    <n v="0"/>
    <n v="1"/>
    <n v="0"/>
    <n v="0"/>
    <m/>
    <s v="Concepto No Favorable"/>
    <m/>
    <m/>
    <m/>
    <s v="De acuerdo con las evidencias cargadas y el avance cualitativo reportado se observa incumplimiento en la meta establecida."/>
    <m/>
    <m/>
    <m/>
    <x v="1"/>
    <m/>
    <m/>
    <m/>
    <x v="50"/>
    <m/>
    <m/>
  </r>
  <r>
    <n v="2"/>
    <x v="6"/>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auca"/>
    <s v="Número"/>
    <s v="Tramites de conservación catastral realizados (Terreno)"/>
    <s v="Producto"/>
    <n v="0.1111111111111111"/>
    <n v="2568"/>
    <n v="501"/>
    <n v="689"/>
    <n v="689"/>
    <n v="689"/>
    <m/>
    <m/>
    <n v="346"/>
    <s v="Durante el primero y segundo trimestre se tuvieron demasiadas dificultades en conservación para la realización de trámites catastrales de terreno con el editor gráfico, con el cambio de zonas homogéneas físicas y geoeconómicas, con la liquidación de avalúos, teniendo en cuenta quea  los predios que entraron en actualización se les tiene que hacer un proceso diferente para cualquier modificación por conservación, que requiere un proceso más largo de validación en sede central de la parte gráfica, de la liquidación de los avalíos y del avance de los trámites para poder continua. Debiso a que se requiere por cada paso un GLPI para la validación de la información, los trámites se están demorando entre uno y dos meses, situación que dificulta mejorar resultados."/>
    <m/>
    <m/>
    <m/>
    <m/>
    <n v="346"/>
    <m/>
    <d v="2022-07-17T00:00:00"/>
    <m/>
    <m/>
    <n v="0.13473520249221183"/>
    <n v="0"/>
    <n v="0.50217706821480401"/>
    <n v="0"/>
    <n v="0"/>
    <m/>
    <s v="Concepto No Favorable"/>
    <m/>
    <m/>
    <m/>
    <s v="De acuerdo con las evidencias cargadas y el avance cualitativo reportado se observa incumplimiento en la meta establecida."/>
    <m/>
    <m/>
    <m/>
    <x v="1"/>
    <m/>
    <m/>
    <m/>
    <x v="51"/>
    <m/>
    <m/>
  </r>
  <r>
    <n v="3"/>
    <x v="6"/>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Cauca"/>
    <s v="Número"/>
    <s v="Número de avalúos elaborados en el periodo"/>
    <s v="Producto"/>
    <n v="0.1111111111111111"/>
    <n v="19"/>
    <n v="8"/>
    <n v="11"/>
    <n v="0"/>
    <n v="0"/>
    <m/>
    <m/>
    <n v="34"/>
    <s v="Durante el primero y segundo trimestre se realizaron avalúos de restitución de tierras, agencia nacional de tierras y defensoria del pueblo, realizando los seguimientos correspondietes a los peritos, se adjunta pago de honorarios por perito."/>
    <m/>
    <m/>
    <m/>
    <m/>
    <n v="34"/>
    <m/>
    <d v="2022-07-17T00:00:00"/>
    <m/>
    <m/>
    <n v="1"/>
    <n v="0"/>
    <n v="1"/>
    <s v=""/>
    <s v=""/>
    <m/>
    <s v="Concepto No Favorable"/>
    <m/>
    <m/>
    <m/>
    <s v="Con las evidencias reportadas no es posible identificar cuáles corresponden a avalúos comerciales. No se evidencia reporte de avalúos comerciales realizados ni tampoco se observa en las eviencias el avance cuantitativo registrado de 34, con el cual se presentaría una sobreejecución."/>
    <m/>
    <m/>
    <m/>
    <x v="0"/>
    <m/>
    <m/>
    <m/>
    <x v="52"/>
    <m/>
    <m/>
  </r>
  <r>
    <n v="4"/>
    <x v="6"/>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auca"/>
    <s v="Número"/>
    <s v="Recursos obtenidos por ventas de bienes y servicios"/>
    <s v="Producto"/>
    <n v="0.1111111111111111"/>
    <n v="214495714"/>
    <n v="40000000"/>
    <n v="58165238"/>
    <n v="58165238"/>
    <n v="58165238"/>
    <m/>
    <m/>
    <n v="65745173"/>
    <s v="Ingreso de ventas por productos como cartas catastrales, certificados sencillos, certificados especiales, certificado plano predial, registros 1 y 2, copia de resoluciones, teniendo en cuenta que Popayán que es el municipio que mas se mueve y estuvo suspendido para la venta de productos desde el 29 de diciembre de 2021 hasta el 7 febrero de 2022"/>
    <m/>
    <m/>
    <m/>
    <m/>
    <n v="65745173"/>
    <m/>
    <d v="2022-07-19T00:00:00"/>
    <m/>
    <m/>
    <n v="0.30651042752304131"/>
    <n v="0"/>
    <n v="1"/>
    <n v="0"/>
    <n v="0"/>
    <m/>
    <s v="Concepto No Favorable"/>
    <m/>
    <m/>
    <m/>
    <s v="De acuerdo con las evidencias cargadas y el avance cualitativo reportado se observa incumplimiento en la meta establecida."/>
    <m/>
    <m/>
    <m/>
    <x v="1"/>
    <m/>
    <m/>
    <m/>
    <x v="53"/>
    <m/>
    <m/>
  </r>
  <r>
    <n v="5"/>
    <x v="6"/>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auca"/>
    <s v="Porcentaje"/>
    <s v="Solicitudes atendidas en tiempo legal en el periodo"/>
    <s v="Eficiencia"/>
    <n v="0.1111111111111111"/>
    <n v="1"/>
    <n v="0.25"/>
    <n v="0.25"/>
    <n v="0.25"/>
    <n v="0.25"/>
    <m/>
    <m/>
    <n v="0.5"/>
    <s v="En el primero y segundo trimestre se atendieron todas las solicitudes en materia de regularización de tierras."/>
    <m/>
    <m/>
    <m/>
    <m/>
    <n v="0.5"/>
    <m/>
    <d v="2022-07-19T00:00:00"/>
    <m/>
    <m/>
    <n v="0.5"/>
    <n v="0"/>
    <n v="1"/>
    <n v="0"/>
    <n v="0"/>
    <m/>
    <s v="Concepto No Favorable"/>
    <m/>
    <m/>
    <m/>
    <s v="De acuerdo conel avance cualitativo reportado se atendieron todas las solicitudes en materia de regularización de tierras. Sin embargo en la evidencia que se adjunta no es clara la cantidad de solicitudes recibidas frente a las atendidas."/>
    <m/>
    <m/>
    <m/>
    <x v="1"/>
    <m/>
    <m/>
    <m/>
    <x v="54"/>
    <m/>
    <m/>
  </r>
  <r>
    <n v="6"/>
    <x v="6"/>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auca"/>
    <s v="Porcentaje"/>
    <s v="Solicitudes atendidas en tiempo legal en el periodo"/>
    <s v="Eficiencia"/>
    <n v="0.1111111111111111"/>
    <n v="1"/>
    <n v="0.25"/>
    <n v="0.25"/>
    <n v="0.25"/>
    <n v="0.25"/>
    <m/>
    <m/>
    <n v="0.5"/>
    <s v="Durante el primero y segundo trimestre se atendieron todas as solicitudes del Juzgado de Restitución de tierras en las etapas judicial y de posfallo.  "/>
    <m/>
    <m/>
    <m/>
    <m/>
    <n v="0.5"/>
    <m/>
    <d v="2022-07-19T00:00:00"/>
    <m/>
    <m/>
    <n v="0.5"/>
    <n v="0"/>
    <n v="1"/>
    <n v="0"/>
    <n v="0"/>
    <m/>
    <s v="Concepto Favorable"/>
    <m/>
    <m/>
    <m/>
    <s v="De acuerdo con las evidencias cargadas y el avance cualitativo reportado se informa que se atendieron todas las solicitudes relacionadas con Restitución de tierras "/>
    <m/>
    <m/>
    <m/>
    <x v="0"/>
    <m/>
    <m/>
    <m/>
    <x v="55"/>
    <m/>
    <m/>
  </r>
  <r>
    <n v="7"/>
    <x v="6"/>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auca"/>
    <s v="Porcentaje"/>
    <s v="Solicitudes atendidas en tiempo legal en el periodo"/>
    <s v="Eficiencia"/>
    <n v="0.1111111111111111"/>
    <n v="1"/>
    <n v="0.2"/>
    <n v="0.25"/>
    <n v="0.3"/>
    <n v="0.25"/>
    <m/>
    <m/>
    <n v="0.27"/>
    <s v="Durante el primer trimestre se realizó la depuración de las solicitudes de vigencias anteriores logrando quedar al dia al respecto y en el segundo trimestre presentamos retaso debido a la falta de personal y al incremento considerable de solicitudes debido al proceso de actualización catastral del municipio de Popayán."/>
    <m/>
    <m/>
    <m/>
    <m/>
    <n v="0.27"/>
    <m/>
    <d v="2022-07-19T00:00:00"/>
    <m/>
    <m/>
    <n v="0.27"/>
    <n v="0"/>
    <n v="1"/>
    <n v="0"/>
    <n v="0"/>
    <m/>
    <s v="Concepto No Favorable"/>
    <m/>
    <m/>
    <m/>
    <s v="De acuerdo con el avance cuantitativo y cualitativo reportado se observa incumplimiento en la meta establecida."/>
    <m/>
    <m/>
    <m/>
    <x v="1"/>
    <m/>
    <m/>
    <m/>
    <x v="56"/>
    <m/>
    <m/>
  </r>
  <r>
    <n v="8"/>
    <x v="6"/>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auca"/>
    <s v="Porcentaje"/>
    <s v="Actas de comités entregadas en el periodo"/>
    <s v="Eficiencia"/>
    <n v="0.1111111111111111"/>
    <n v="1"/>
    <n v="0.25"/>
    <n v="0.25"/>
    <n v="0.25"/>
    <n v="0.25"/>
    <m/>
    <m/>
    <n v="0.5"/>
    <s v="En el primero y segundo trimestre se realizaron los comites de convvencia laboral y los comites de copasst subida al drive."/>
    <m/>
    <m/>
    <m/>
    <m/>
    <n v="0.5"/>
    <m/>
    <d v="2022-07-19T00:00:00"/>
    <m/>
    <m/>
    <n v="0.5"/>
    <n v="0"/>
    <n v="1"/>
    <n v="0"/>
    <n v="0"/>
    <m/>
    <s v="Concepto Favorable"/>
    <m/>
    <m/>
    <m/>
    <s v="De acuerdo con las evidencias cargadas y el avance cualitativo reportado se informa que se subieron al drive las actas de los comités (Copasst y Comité de Convivencia Laboral)."/>
    <m/>
    <m/>
    <m/>
    <x v="0"/>
    <m/>
    <m/>
    <m/>
    <x v="57"/>
    <m/>
    <m/>
  </r>
  <r>
    <n v="9"/>
    <x v="6"/>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auca"/>
    <s v="Porcentaje"/>
    <s v="Reportes de responsabilidades asignadas en el periodo"/>
    <s v="Eficiencia"/>
    <n v="0.1111111111111111"/>
    <n v="1"/>
    <n v="0.25"/>
    <n v="0.25"/>
    <n v="0.25"/>
    <n v="0.25"/>
    <m/>
    <m/>
    <n v="0.5"/>
    <s v="Durante el primero y segundo tirmestre se cumple con las responsabilidades del SG-SST"/>
    <m/>
    <m/>
    <m/>
    <m/>
    <n v="0.5"/>
    <m/>
    <d v="2022-07-17T00:00:00"/>
    <m/>
    <m/>
    <n v="0.5"/>
    <n v="0"/>
    <n v="1"/>
    <n v="0"/>
    <n v="0"/>
    <m/>
    <s v="Concepto Favorable"/>
    <m/>
    <m/>
    <m/>
    <s v="De acuerdo con las evidencias cargadas y el avance cualitativo reportado se informa que se cumplió con las responsabilidades del SG-SST"/>
    <m/>
    <m/>
    <m/>
    <x v="0"/>
    <m/>
    <m/>
    <m/>
    <x v="58"/>
    <m/>
    <m/>
  </r>
  <r>
    <n v="1"/>
    <x v="7"/>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esar"/>
    <s v="Número"/>
    <s v="Tramites de conservación catastral realizados (Oficina)"/>
    <s v="Producto"/>
    <n v="0.1111111111111111"/>
    <n v="5500"/>
    <n v="2000"/>
    <n v="1250"/>
    <n v="1250"/>
    <n v="1000"/>
    <m/>
    <m/>
    <n v="3061"/>
    <s v="En este periodo comprendido por el 1 y 2 trimestre del año 2022, se ejecutaron 2.332 en el 1 trimestre y 729 en el 2 trimestre trámites de oficina, para un avance de 3.061, provenientes de las oficinas de registro y las solicitudes recibidas por ventanilla, para un avance del 55,65% de la meta de la vigencia de 5.500 trámites."/>
    <m/>
    <m/>
    <m/>
    <m/>
    <n v="3061"/>
    <m/>
    <d v="2022-07-16T00:00:00"/>
    <m/>
    <m/>
    <n v="0.55654545454545457"/>
    <n v="0"/>
    <n v="1"/>
    <n v="0"/>
    <n v="0"/>
    <m/>
    <s v="Concepto No Favorable"/>
    <m/>
    <m/>
    <m/>
    <s v="Aunque adelantaron un 94,18% de la meta, no cumplieron con los 3250 tramites programados"/>
    <m/>
    <m/>
    <m/>
    <x v="1"/>
    <m/>
    <m/>
    <m/>
    <x v="59"/>
    <m/>
    <m/>
  </r>
  <r>
    <n v="2"/>
    <x v="7"/>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esar"/>
    <s v="Número"/>
    <s v="Tramites de conservación catastral realizados (Terreno)"/>
    <s v="Producto"/>
    <n v="0.1111111111111111"/>
    <n v="4400"/>
    <n v="800"/>
    <n v="1000"/>
    <n v="1300"/>
    <n v="1300"/>
    <m/>
    <m/>
    <n v="1151"/>
    <s v="En este periodo comprendido por el 1 y 2 trimestre del año 2022, se ejecutaron 893 en el primer trimestre y 258 en el segundo trimestre trámites de terreno, para un avance de 1.151, para un avance del 26,16% de la meta de la vigencia de 4.400 tramites, sin embargo, se siguen presentando fallas en el SNC, que muchas veces nos impiden ser más eficiente en resolver los trámites, a partir del mes de julio, para evacuar saldos y aumentar el volumen de trámites se propuso realizar un plan de trabajo, para poder alcanzar la meta propuesta."/>
    <m/>
    <m/>
    <m/>
    <m/>
    <n v="1151"/>
    <m/>
    <d v="2022-07-16T00:00:00"/>
    <m/>
    <m/>
    <n v="0.2615909090909091"/>
    <n v="0"/>
    <n v="1"/>
    <n v="0"/>
    <n v="0"/>
    <m/>
    <s v="Concepto No Favorable"/>
    <m/>
    <m/>
    <m/>
    <s v="lograron un 63,94% de la meta programada en el primero y segundo trimestre de tramites de terreno no cumpliendo con el 100%"/>
    <m/>
    <m/>
    <m/>
    <x v="1"/>
    <m/>
    <m/>
    <m/>
    <x v="60"/>
    <m/>
    <m/>
  </r>
  <r>
    <n v="3"/>
    <x v="7"/>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d v="2022-01-01T00:00:00"/>
    <d v="2022-12-31T00:00:00"/>
    <s v="Informes o reporte de avalúos comerciales realizados"/>
    <s v="Cesar"/>
    <s v="Número"/>
    <s v="Número de avalúos elaborados en el periodo"/>
    <s v="Producto"/>
    <n v="0.1111111111111111"/>
    <n v="80"/>
    <n v="10"/>
    <n v="25"/>
    <n v="25"/>
    <n v="20"/>
    <m/>
    <m/>
    <n v="18"/>
    <s v="Durante este periodo se realizaron 12 avalúos en el primer trimestre y 6 avalúos en el segundo trimestre, para un total de 18 avalúos, la mayoría del proceso de restitución de tierras, para un avance del 22,5% de la meta de 80 avalúos."/>
    <m/>
    <m/>
    <m/>
    <m/>
    <n v="18"/>
    <m/>
    <d v="2022-07-16T00:00:00"/>
    <m/>
    <m/>
    <n v="0.22500000000000001"/>
    <n v="0"/>
    <n v="0.72"/>
    <n v="0"/>
    <n v="0"/>
    <m/>
    <s v="Concepto No Favorable"/>
    <m/>
    <m/>
    <m/>
    <s v="cumplieron con el 51,45% de la  meta en los dos trimestres, no cumpliendo con el 100% programado en el periodo"/>
    <m/>
    <m/>
    <m/>
    <x v="1"/>
    <m/>
    <m/>
    <m/>
    <x v="61"/>
    <m/>
    <m/>
  </r>
  <r>
    <n v="4"/>
    <x v="7"/>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esar"/>
    <s v="Número"/>
    <s v="Recursos obtenidos por ventas de bienes y servicios"/>
    <s v="Producto"/>
    <n v="0.1111111111111111"/>
    <n v="325182112"/>
    <n v="15182112"/>
    <n v="85000000"/>
    <n v="135000000"/>
    <n v="90000000"/>
    <m/>
    <m/>
    <n v="32095394"/>
    <s v="Durante este periodo se realizaron ventas por valor de $ 15.486.639 en el primer trimestre y $ 16.608.755 en el segundo trimestre, para un total de $ 32.095.394 debido a la entrega del municipio de Valledupar, el municipio de Rio de Oro entregado a la Asociación de municipios, y el municipio de Chiriguana habilitados como gestores catastrales se han disminuido las ventas de una manera significativa para el periodo."/>
    <m/>
    <m/>
    <m/>
    <m/>
    <n v="32095394"/>
    <m/>
    <d v="2022-07-16T00:00:00"/>
    <m/>
    <m/>
    <n v="9.8699752586636741E-2"/>
    <n v="0"/>
    <n v="0.37759287058823532"/>
    <n v="0"/>
    <n v="0"/>
    <m/>
    <s v="Concepto No Favorable"/>
    <m/>
    <m/>
    <m/>
    <s v="Lograron el 32% en ventas respecto a la meta en los dos trimestres"/>
    <m/>
    <m/>
    <m/>
    <x v="1"/>
    <m/>
    <m/>
    <m/>
    <x v="62"/>
    <m/>
    <m/>
  </r>
  <r>
    <n v="5"/>
    <x v="7"/>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esar"/>
    <s v="Porcentaje"/>
    <s v="Solicitudes atendidas en tiempo legal en el periodo"/>
    <s v="Eficiencia"/>
    <n v="0.1111111111111111"/>
    <n v="1"/>
    <n v="0.25"/>
    <n v="0.25"/>
    <n v="0.25"/>
    <n v="0.25"/>
    <m/>
    <m/>
    <n v="0.5"/>
    <s v="Durante este periodo (primer y segundo trimestre 2022), se respondieron 64 solicitudes de regularización de la ley 1561 y 1564 de 2012, de las cuales todas fueron respondidas."/>
    <m/>
    <m/>
    <m/>
    <m/>
    <n v="0.5"/>
    <m/>
    <d v="2022-07-16T00:00:00"/>
    <m/>
    <m/>
    <n v="0.5"/>
    <n v="0"/>
    <n v="1"/>
    <n v="0"/>
    <n v="0"/>
    <m/>
    <s v="Concepto Favorable"/>
    <m/>
    <m/>
    <m/>
    <s v="Cumplieron con la atención de la gestion en la atención a las solicitudes en materia de regularización"/>
    <m/>
    <m/>
    <m/>
    <x v="0"/>
    <m/>
    <m/>
    <m/>
    <x v="63"/>
    <m/>
    <m/>
  </r>
  <r>
    <n v="6"/>
    <x v="7"/>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esar"/>
    <s v="Porcentaje"/>
    <s v="Solicitudes atendidas en tiempo legal en el periodo"/>
    <s v="Eficiencia"/>
    <n v="0.1111111111111111"/>
    <n v="1"/>
    <n v="0.25"/>
    <n v="0.25"/>
    <n v="0.25"/>
    <n v="0.25"/>
    <m/>
    <m/>
    <n v="0.47"/>
    <s v="Durante este periodo (primer y segundo trimestre 2022), se respondieron 218 solicitudes de las 234 recibidas, para un avance del 93%, esto debido a las múltiples solicitudes de los juzgados, tribunales y de la unidad de restitución de tierras, las visitas conjuntas, los distintos posicionamientos de coordenadas y el cumplimiento de sentencia."/>
    <m/>
    <m/>
    <m/>
    <m/>
    <n v="0.47"/>
    <m/>
    <d v="2022-07-16T00:00:00"/>
    <m/>
    <m/>
    <n v="0.47"/>
    <n v="0"/>
    <n v="1"/>
    <n v="0"/>
    <n v="0"/>
    <m/>
    <s v="Concepto No Favorable"/>
    <m/>
    <m/>
    <m/>
    <s v="Debido a que la meta es atender el 100% de las solicitudes no se logra la meta"/>
    <m/>
    <m/>
    <m/>
    <x v="0"/>
    <m/>
    <m/>
    <m/>
    <x v="64"/>
    <m/>
    <m/>
  </r>
  <r>
    <n v="7"/>
    <x v="7"/>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esar"/>
    <s v="Porcentaje"/>
    <s v="Solicitudes atendidas en tiempo legal en el periodo"/>
    <s v="Eficiencia"/>
    <n v="0.1111111111111111"/>
    <n v="1"/>
    <n v="0.25"/>
    <n v="0.25"/>
    <n v="0.25"/>
    <n v="0.25"/>
    <m/>
    <m/>
    <n v="0.5"/>
    <s v="Durante este periodo (primer y segundo trimestre 2022), se respondieron 359 solicitudes de PQRSD de las 363 asignadas, para un avance del 99%, quedando pendientes 4 solicitudes por responder."/>
    <m/>
    <m/>
    <m/>
    <m/>
    <n v="0.5"/>
    <m/>
    <d v="2022-07-16T00:00:00"/>
    <m/>
    <m/>
    <n v="0.5"/>
    <n v="0"/>
    <n v="1"/>
    <n v="0"/>
    <n v="0"/>
    <m/>
    <s v="Concepto No Favorable"/>
    <m/>
    <m/>
    <m/>
    <s v="Han tenido un buen balance de productividad y oportunidad en la atenciòn de solicitudes de PQRSD pero no se cumplio con el 100%  90% de oportunidad y 98% de productividad de acuerdo a reporte de la oficina de atencion al ciudadano"/>
    <m/>
    <m/>
    <m/>
    <x v="1"/>
    <m/>
    <m/>
    <m/>
    <x v="65"/>
    <m/>
    <m/>
  </r>
  <r>
    <n v="8"/>
    <x v="7"/>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esar"/>
    <s v="Porcentaje"/>
    <s v="Actas de comités entregadas en el periodo"/>
    <s v="Eficiencia"/>
    <n v="0.1111111111111111"/>
    <n v="1"/>
    <n v="0.25"/>
    <n v="0.25"/>
    <n v="0.25"/>
    <n v="0.25"/>
    <m/>
    <m/>
    <n v="0.5"/>
    <s v="Durante este periodo (primer y segundo trimestre de 2022), se realizaron las respectivas reuniones y se firmaron las actas de los comités Coppast, convivencia y se envió el reporte de ausentismo, y se cargaron al DRIVE dispuesto para ello. "/>
    <m/>
    <m/>
    <m/>
    <m/>
    <n v="0.5"/>
    <m/>
    <d v="2022-07-16T00:00:00"/>
    <m/>
    <m/>
    <n v="0.5"/>
    <n v="0"/>
    <n v="1"/>
    <n v="0"/>
    <n v="0"/>
    <m/>
    <s v="Concepto Favorable"/>
    <m/>
    <m/>
    <m/>
    <s v="realizaron reuniones de copasst y de convivencia"/>
    <m/>
    <m/>
    <m/>
    <x v="0"/>
    <m/>
    <m/>
    <m/>
    <x v="66"/>
    <m/>
    <m/>
  </r>
  <r>
    <n v="9"/>
    <x v="7"/>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esar"/>
    <s v="Porcentaje"/>
    <s v="Reportes de responsabilidades asignadas en el periodo"/>
    <s v="Eficiencia"/>
    <n v="0.1111111111111111"/>
    <n v="1"/>
    <n v="0.25"/>
    <n v="0.25"/>
    <n v="0.25"/>
    <n v="0.25"/>
    <m/>
    <m/>
    <n v="0.5"/>
    <s v="Durante este periodo (primer y segundo trimestre 2022), se realizaron las actividades de participación ciudadana informando a los usuarios, sobre el plan de manejo ambiental, el objetivo de la entidad lo que hacemos, nuestra misión y visión, los canales de comunicación y la trazabilidad en materia de catastro y demás temas misionales de la entidad, se conformaron las brigadas de emergencias."/>
    <m/>
    <m/>
    <m/>
    <m/>
    <n v="0.5"/>
    <m/>
    <d v="2022-07-16T00:00:00"/>
    <m/>
    <m/>
    <n v="0.5"/>
    <n v="0"/>
    <n v="1"/>
    <n v="0"/>
    <n v="0"/>
    <m/>
    <s v="Concepto No Favorable"/>
    <m/>
    <m/>
    <m/>
    <s v="aunque realizaron actividades falta el informe o reporte de rendicion de cuentas en el SG  SST como documento de verificación."/>
    <m/>
    <m/>
    <m/>
    <x v="0"/>
    <m/>
    <m/>
    <m/>
    <x v="67"/>
    <m/>
    <m/>
  </r>
  <r>
    <n v="1"/>
    <x v="8"/>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órdoba"/>
    <s v="Número"/>
    <s v="Tramites de conservación catastral realizados (Oficina)"/>
    <s v="Producto"/>
    <n v="0.1111111111111111"/>
    <n v="6945"/>
    <n v="1350"/>
    <n v="1816"/>
    <n v="1890"/>
    <n v="1889"/>
    <m/>
    <m/>
    <n v="3461"/>
    <s v="La D.T Córdoba presenta un avance de 3.461 trámites de oficina correspondientes al acumulado del primer y segundo trimestre de 2022. (Primer trimestre 1.624, segundo Trimestre 1.837). Se evidencia cumplimiento de la meta semestral con el archivo anexo: INFORME CONSERVACON 2022 TRIM 1-2.XLSX"/>
    <m/>
    <m/>
    <m/>
    <m/>
    <n v="3461"/>
    <m/>
    <d v="2022-07-18T00:00:00"/>
    <m/>
    <m/>
    <n v="0.49834413246940246"/>
    <n v="0"/>
    <n v="1"/>
    <n v="0"/>
    <n v="0"/>
    <m/>
    <s v="Concepto Favorable"/>
    <m/>
    <m/>
    <m/>
    <s v="Con Informe Conservación 2022 1° y 2° Trimestre se observa el cumplimiento de la meta 3461 semestral. Evidenciándose de esta forma el cumplimiento de la actividad"/>
    <m/>
    <m/>
    <m/>
    <x v="0"/>
    <m/>
    <m/>
    <m/>
    <x v="68"/>
    <m/>
    <m/>
  </r>
  <r>
    <n v="2"/>
    <x v="8"/>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órdoba"/>
    <s v="Número"/>
    <s v="Tramites de conservación catastral realizados (Terreno)"/>
    <s v="Producto"/>
    <n v="0.1111111111111111"/>
    <n v="6760"/>
    <n v="1350"/>
    <n v="1803"/>
    <n v="1803"/>
    <n v="1804"/>
    <m/>
    <m/>
    <n v="1751"/>
    <s v="La D.T Córdoba presenta un avance de 1.751 trámites de terreno correspondientes al acumulado del primer y segundo trimestre de 2022. (Primer trimestre 658, segundo Trimestre 1.093). Significando un avance del 56% de la metra semestral. Se evidencia el avance con el archivo: INFORME CONSERVACON 2022 TRIM 1-2.XLSX. En relación a los trámites con vigencias anteriores se cuenta con la acción correctivo número: ACM-DTCOR-004 que se encuentra en progreso."/>
    <m/>
    <m/>
    <m/>
    <m/>
    <n v="1751"/>
    <m/>
    <d v="2022-07-18T00:00:00"/>
    <m/>
    <m/>
    <n v="0.25902366863905324"/>
    <n v="0"/>
    <n v="0.97115917914586802"/>
    <n v="0"/>
    <n v="0"/>
    <m/>
    <s v="Concepto Favorable"/>
    <m/>
    <m/>
    <m/>
    <s v="En relación a los trámites con vigencias anteriores se observa un avance significativo con la  implementacion la acción correctivo número: ACM-DTCOR-004  En relación a los trámites con vigencias anteriores resultados obtenidos conforme al progreso de la accion"/>
    <m/>
    <m/>
    <m/>
    <x v="0"/>
    <m/>
    <m/>
    <m/>
    <x v="69"/>
    <m/>
    <m/>
  </r>
  <r>
    <n v="3"/>
    <x v="8"/>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Córdoba"/>
    <s v="Número"/>
    <s v="Número de avalúos elaborados en el periodo"/>
    <s v="Producto"/>
    <n v="0.1111111111111111"/>
    <n v="18"/>
    <n v="5"/>
    <n v="5"/>
    <n v="4"/>
    <n v="4"/>
    <m/>
    <m/>
    <n v="15"/>
    <s v="En el Primer Semestre de 2022 se recibieron 22 solicitudes: Se elaboraron y entregaron 15 avalúos dentro de los tiempos establecido. 4 solicitudes estan en estado asignado al perito avaluador, 3 en estado Desistido debido a que no se permitío el ingreso a la zona. Realizandoce un 50% adicional a la meta fijada para el semestre. Se evidencia cumplimiento en el archivo: BD Estructura Seguimiento y Control GIT Avalúos.xlsx anexado.  La DT envía oportunamente dichos avalúos para control de calidad al GIT de Avalúos. De igual forma se anexa registro de asistencia a las reuniones de control y seguimiento "/>
    <m/>
    <m/>
    <m/>
    <m/>
    <n v="15"/>
    <m/>
    <d v="2022-07-19T00:00:00"/>
    <m/>
    <m/>
    <n v="0.83333333333333337"/>
    <n v="0"/>
    <n v="1"/>
    <n v="0"/>
    <n v="0"/>
    <m/>
    <s v="Concepto Favorable"/>
    <m/>
    <m/>
    <m/>
    <s v="Con informe Excel “estructura de seguimiento y control GIT Avalúos” Registros de asistencia a reuniones de seguimiento, se observa cumplimiento de la actividad  "/>
    <m/>
    <m/>
    <m/>
    <x v="0"/>
    <m/>
    <m/>
    <m/>
    <x v="70"/>
    <m/>
    <m/>
  </r>
  <r>
    <n v="4"/>
    <x v="8"/>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órdoba"/>
    <s v="Número"/>
    <s v="Recursos obtenidos por ventas de bienes y servicios"/>
    <s v="Producto"/>
    <n v="0.1111111111111111"/>
    <n v="341789698"/>
    <n v="85447424.5"/>
    <n v="85447424.5"/>
    <n v="85447424.5"/>
    <n v="85447424.5"/>
    <m/>
    <m/>
    <n v="118317532"/>
    <s v="La D.T Córdoba  presenta un acumulado en ventas correspondientes al primer y segundo trimestre de 2022 por un valor de:$118.317.532 (Incluye ventas de la Isla de San Andres). Se evidencia la falta de $52.577.316 para dar cumplimiento a la meta semestral.‬ Anexamos consolidados de ventas del primer Semestre: CORD Ventas enero-junio 2022.pdf."/>
    <m/>
    <m/>
    <m/>
    <m/>
    <n v="118317532"/>
    <m/>
    <d v="2022-07-19T00:00:00"/>
    <m/>
    <m/>
    <n v="0.34617056246089667"/>
    <n v="0"/>
    <n v="1"/>
    <n v="0"/>
    <n v="0"/>
    <m/>
    <s v="Concepto No Favorable"/>
    <m/>
    <m/>
    <m/>
    <s v="Teniendo en cuenta los reportes e Informe de ventas detallada de enero a junio anuladas, Informe de ventas detallada de enero a junio Córdoba y san Andrés, Ventas 2022 Cordoba. Se evidencia la falta de $52.577.316 ingreso  por lo que se Incumple lla meta programada"/>
    <m/>
    <m/>
    <m/>
    <x v="1"/>
    <m/>
    <m/>
    <m/>
    <x v="71"/>
    <m/>
    <m/>
  </r>
  <r>
    <n v="5"/>
    <x v="8"/>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órdoba"/>
    <s v="Porcentaje"/>
    <s v="Solicitudes atendidas en tiempo legal en el periodo"/>
    <s v="Eficiencia"/>
    <n v="0.1111111111111111"/>
    <n v="1"/>
    <n v="0.25"/>
    <n v="0.25"/>
    <n v="0.25"/>
    <n v="0.25"/>
    <m/>
    <m/>
    <n v="0.5"/>
    <s v="La D.T Córdoba Tramitó 123 solicitudes, correspondientes al acumulado del primer y segundo trimestre de 2022. (Total Recibidas 123, Trámitadas Primer trimestre 81, Trámitadas segundo Trimestre 42. Se evidencia cumplimiento de la meta en un 100% del semestre. Se anexa informes estadísticos."/>
    <m/>
    <m/>
    <m/>
    <m/>
    <n v="0.5"/>
    <m/>
    <d v="2022-07-18T00:00:00"/>
    <m/>
    <m/>
    <n v="0.5"/>
    <n v="0"/>
    <n v="1"/>
    <n v="0"/>
    <n v="0"/>
    <m/>
    <s v="Concepto Favorable"/>
    <m/>
    <m/>
    <m/>
    <s v="Teniendo en cuenta los informes consolidados del 1° y 2° trimestre de peticiones en cumplimiento de1561 – 1564, reporte de peticiones 1561 y 1564 para1° y 2° trimestre, se puede determinar el cumplimiento de la actividad "/>
    <m/>
    <m/>
    <m/>
    <x v="0"/>
    <m/>
    <m/>
    <m/>
    <x v="72"/>
    <m/>
    <m/>
  </r>
  <r>
    <n v="6"/>
    <x v="8"/>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órdoba"/>
    <s v="Porcentaje"/>
    <s v="Solicitudes atendidas en tiempo legal en el periodo"/>
    <s v="Eficiencia"/>
    <n v="0.1111111111111111"/>
    <n v="1"/>
    <n v="0.25"/>
    <n v="0.25"/>
    <n v="0.25"/>
    <n v="0.25"/>
    <m/>
    <m/>
    <n v="0.5"/>
    <s v="En el Primer Semestre de 2022 se recibieron 15 solicitudes de trámites Administrativos y 19 solicitudes Judiciales, todas atendidas dentro del periodo reportado. 16 solicitudes en Postfallo, sin atender por falta de anotación en los Folios de Matrículas Inmobiliarias por parte de la Oficina de Registros de Instrumentos Públicos (los cuales fueron reportados al juzgado reportando su estado). Se evidencia cumplimiento con el archivo anexos:  HERRAMIENTA DE MONITOREO CORDOBA 2022.xlsx"/>
    <m/>
    <m/>
    <m/>
    <m/>
    <n v="0.5"/>
    <m/>
    <d v="2022-07-19T00:00:00"/>
    <m/>
    <m/>
    <n v="0.5"/>
    <n v="0"/>
    <n v="1"/>
    <n v="0"/>
    <n v="0"/>
    <m/>
    <s v="Concepto Favorable"/>
    <m/>
    <m/>
    <m/>
    <s v="Se evidencia cumplimiento de la actividad con el archivo anexos:  HERRAMIENTA DE MONITOREO CORDOBA 2022.xlsx"/>
    <m/>
    <m/>
    <m/>
    <x v="0"/>
    <m/>
    <m/>
    <m/>
    <x v="73"/>
    <m/>
    <m/>
  </r>
  <r>
    <n v="7"/>
    <x v="8"/>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órdoba"/>
    <s v="Porcentaje"/>
    <s v="Solicitudes atendidas en tiempo legal en el periodo"/>
    <s v="Eficiencia"/>
    <n v="0.1111111111111111"/>
    <n v="1"/>
    <n v="0.25"/>
    <n v="0.25"/>
    <n v="0.25"/>
    <n v="0.25"/>
    <m/>
    <m/>
    <n v="0.5"/>
    <s v="La D.T Córdoba presenta un avance de 513 PQRs Trámitadas, correspondientes al acumulado del primer y segundo trimestre de 2022. (Total Recibidas 514, Trámitadas Primer trimestre 254, Trámitadas segundo Trimestre 259 - pendiente 1 por tramitar pero dentro de los términos legales. Avance porcentual 50% de las PQRs cumpliendo los términos legales en tiempo). Se evidencia cumplimiento con los informes estadísticos anexados."/>
    <m/>
    <m/>
    <m/>
    <m/>
    <n v="0.5"/>
    <m/>
    <d v="2022-07-18T00:00:00"/>
    <m/>
    <m/>
    <n v="0.5"/>
    <n v="0"/>
    <n v="1"/>
    <n v="0"/>
    <n v="0"/>
    <m/>
    <s v="Concepto Favorable"/>
    <m/>
    <m/>
    <m/>
    <s v="Con reportes consolidados Peticiones de enero a junio, consolidado Peticiones 1° trimestre, consolidado Peticiones 2° trimestre  PQRS 2° trimestre, Reporte PQRS  Al igual que el informe obtenido del proceso servicio al Ciudadano que reporta un indicador de productividad del 100"/>
    <m/>
    <m/>
    <m/>
    <x v="0"/>
    <m/>
    <m/>
    <m/>
    <x v="74"/>
    <m/>
    <m/>
  </r>
  <r>
    <n v="8"/>
    <x v="8"/>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órdoba"/>
    <s v="Porcentaje"/>
    <s v="Actas de comités entregadas en el periodo"/>
    <s v="Eficiencia"/>
    <n v="0.1111111111111111"/>
    <n v="1"/>
    <n v="0.25"/>
    <n v="0.25"/>
    <n v="0.25"/>
    <n v="0.25"/>
    <m/>
    <m/>
    <n v="0.5"/>
    <s v="En el Primer Semestre de 2022 se realizaron las 6 reuniones del Coppasst (1 mensual) y 2 del CCL (1 trimestral), se evidencia cumplimiento con los archivo anexados: Actas de Comite de Enero a Junio y Actas de CCL de abril y junio. Dando cumplimiento a la actividad."/>
    <m/>
    <m/>
    <m/>
    <m/>
    <n v="0.5"/>
    <m/>
    <d v="2022-07-18T00:00:00"/>
    <m/>
    <m/>
    <n v="0.5"/>
    <n v="0"/>
    <n v="1"/>
    <n v="0"/>
    <n v="0"/>
    <m/>
    <s v="Concepto Favorable"/>
    <m/>
    <m/>
    <m/>
    <s v="Actas Comité Copasst, Acta comité CCL de los meses de abril, mayo y junio. Confirman el cumplimiento de la actividad "/>
    <m/>
    <m/>
    <m/>
    <x v="0"/>
    <m/>
    <m/>
    <m/>
    <x v="75"/>
    <m/>
    <m/>
  </r>
  <r>
    <n v="9"/>
    <x v="8"/>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órdoba"/>
    <s v="Porcentaje"/>
    <s v="Reportes de responsabilidades asignadas en el periodo"/>
    <s v="Eficiencia"/>
    <n v="0.1111111111111111"/>
    <n v="1"/>
    <n v="0.25"/>
    <n v="0.25"/>
    <n v="0.25"/>
    <n v="0.25"/>
    <m/>
    <m/>
    <n v="0.5"/>
    <s v="En el Primer Semestre de 2022 se realizaron los reporte trimestrales de rendición de cuenta en el SG-SST, se evidencia cumplimiento de la actividad con los archivo anexados:  Rendicion de cuentas en sgsst I TRIMESTRE, Rendicion de cuentas en sgsst II TRIMESTRE.pdf"/>
    <m/>
    <m/>
    <m/>
    <m/>
    <n v="0.5"/>
    <m/>
    <d v="2022-07-18T00:00:00"/>
    <m/>
    <m/>
    <n v="0.5"/>
    <n v="0"/>
    <n v="1"/>
    <n v="0"/>
    <n v="0"/>
    <m/>
    <s v="Concepto Favorable"/>
    <m/>
    <m/>
    <m/>
    <s v="Se comprueba la realización de la actividad a través de archivo Rendición de cuentas en” NFORME  1° TRIMESTRE ASIGNACIÓNDE RESPONSABILIDADES Y RENDICIÓN DE CUENTAS EN EL SISTEMA DE GESTIÓN DE LA SEGURIDAD Y SALUD EN EL TRABAJO–DIRECCION TERRITORIAL CORDOBA”  _x000d__x000a_Rendición de cuentas en “ NFORME 2°TRIMESTRE ASIGNACIÓNDE RESPONSABILIDADES Y RENDICIÓN DE CUENTAS EN EL SISTEMA DE GESTIÓN DE LA SEGURIDAD Y SALUD EN EL TRABAJO–DIRECCION TERRITORIAL CORDOBA”_x000d__x000a_"/>
    <m/>
    <m/>
    <m/>
    <x v="0"/>
    <m/>
    <m/>
    <m/>
    <x v="76"/>
    <m/>
    <m/>
  </r>
  <r>
    <n v="1"/>
    <x v="9"/>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Cundinamarca"/>
    <s v="Número"/>
    <s v="Tramites de conservación catastral realizados (Oficina)"/>
    <s v="Producto"/>
    <n v="0.125"/>
    <n v="10197"/>
    <n v="509.85"/>
    <n v="2549.25"/>
    <n v="3568.95"/>
    <n v="3568.95"/>
    <m/>
    <m/>
    <n v="3319"/>
    <s v="Dando seguimiento a esta actividad se reporta informe de cumplimiento de tramites de oficina para el I trimestre de 1519 tramites. II Trimestre de1800 tramites para un total de 3319. Evidencia: Correo de envio, informe y herrameinta APEX. Para un procentaje de cumplimiento del 108.4%. sobrepasando en un 8% la meta programada."/>
    <m/>
    <m/>
    <m/>
    <m/>
    <n v="3319"/>
    <m/>
    <d v="2022-07-19T00:00:00"/>
    <m/>
    <m/>
    <n v="0.32548788859468469"/>
    <n v="0"/>
    <n v="1"/>
    <n v="0"/>
    <n v="0"/>
    <m/>
    <s v="Concepto Favorable"/>
    <m/>
    <m/>
    <m/>
    <s v="De 3059,1 trámites programados para atender, se dio respuesta a 3319 tramites, reportando 8% por encima de la meta._x000d__x000a__x000d__x000a_*Con informe de gestión se observa -Consolidado de mutaciones tramitadas durante el año 2022-mes a mes-.con fecha de corte 30-06-2022. Consolidado   mes   a   mes, con   el   detalle   de   radicaciones realizadas, radicaciones canceladas y tramitadas durante los meses de mayo- Junio2022, Consolidado radicaciones NO TRAMITADAS, a fecha de corte 30/06/2022 en el SNC_x000d__x000a__x000d__x000a_*Reporte de seguimiento Mensual (Herramienta APEX)_x000d__x000a__x000d__x000a_*Correo electrónico del 24/05/2022 en el que se envía informe de gestión Territorial Cundinamarca, enero -abril de 2022, con base en reporte generado SNC DE 01-01-2022 A 30-04-2022._x000d__x000a_"/>
    <m/>
    <m/>
    <m/>
    <x v="0"/>
    <m/>
    <m/>
    <m/>
    <x v="77"/>
    <m/>
    <m/>
  </r>
  <r>
    <n v="2"/>
    <x v="9"/>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Cundinamarca"/>
    <s v="Número"/>
    <s v="Tramites de conservación catastral realizados (Terreno)"/>
    <s v="Producto"/>
    <n v="0.125"/>
    <n v="14632"/>
    <n v="731.6"/>
    <n v="3658"/>
    <n v="5121.2"/>
    <n v="5121.2"/>
    <m/>
    <m/>
    <n v="213"/>
    <s v="Dando seguimiento a esta actividad se reporta informe de cumplimiento de tramites de terreno para el I trimestre de 85 tramites. II Trimestre de128 tramites para un total de 213 en total. para un porcentaje de cumplimiento del 4.8% de avance, denotando un bajo cumplimiento en la meta 95.2% de rezago. debido a que el sistema nacional catastral no permite el flujo adecuado para la realizacion de los tramites, por lo anterior se estan realizando mesas de trabajo para solucionar el problema.  Evidencia: Correo de envio, informe y herrameinta APEX."/>
    <m/>
    <m/>
    <m/>
    <m/>
    <n v="213"/>
    <m/>
    <d v="2022-07-19T00:00:00"/>
    <m/>
    <m/>
    <n v="1.4557135046473484E-2"/>
    <n v="0"/>
    <n v="5.8228540185893934E-2"/>
    <n v="0"/>
    <n v="0"/>
    <m/>
    <s v="Concepto No Favorable"/>
    <m/>
    <m/>
    <m/>
    <s v="De 4389,6 trámites de Conservación que se debieron atender, se dio respuesta a 213 tramites, Incumpliendo la meta semestral programada"/>
    <m/>
    <m/>
    <m/>
    <x v="1"/>
    <m/>
    <m/>
    <m/>
    <x v="78"/>
    <m/>
    <m/>
  </r>
  <r>
    <n v="3"/>
    <x v="9"/>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Cundinamarca"/>
    <s v="Porcentaje"/>
    <s v="Solicitudes atendidas en tiempo legal en el periodo"/>
    <s v="Eficiencia"/>
    <n v="0.125"/>
    <n v="1"/>
    <n v="0.2"/>
    <n v="0.3"/>
    <n v="0.2"/>
    <n v="0.3"/>
    <m/>
    <m/>
    <n v="0.37"/>
    <s v="Dando cumplimiento a esta actividad se reporta la atencion a solicitudes en materia de regularizacion de la propiedad con la matriz APEX. Para el I trimestre se atendieron 1923, para el II Trimestre 4526 solicitudes para un total de 6449 en el semestre. 8573 de solicitudes recibidas. porcentaje de cumplimiento 0.37 frente a lo recibido.   con un rezago frente a la meta de 0.13%. Evidencia matriz"/>
    <m/>
    <m/>
    <m/>
    <m/>
    <n v="0.37"/>
    <m/>
    <d v="2022-07-19T00:00:00"/>
    <m/>
    <m/>
    <n v="0.37"/>
    <n v="0"/>
    <n v="1"/>
    <n v="0"/>
    <n v="0"/>
    <m/>
    <s v="Concepto No Favorable"/>
    <m/>
    <m/>
    <m/>
    <s v="De 8573 solicitudes en materia de regularización de la propiedad recibidas se atendieron 6449 en el semestre. siendo el 75% de la meta programada quedando un rezago del 25%."/>
    <m/>
    <m/>
    <m/>
    <x v="1"/>
    <m/>
    <m/>
    <m/>
    <x v="79"/>
    <m/>
    <m/>
  </r>
  <r>
    <n v="4"/>
    <x v="9"/>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Cundinamarca"/>
    <s v="Porcentaje"/>
    <s v="Solicitudes atendidas en tiempo legal en el periodo"/>
    <s v="Eficiencia"/>
    <n v="0.125"/>
    <n v="1"/>
    <n v="0.2"/>
    <n v="0.3"/>
    <n v="0.2"/>
    <n v="0.3"/>
    <m/>
    <m/>
    <n v="0"/>
    <s v="La territorial para este año no tiene rubro asignado para hacer avaluos de restitucion de tierras  lo adelanta la subdirección de catastro-avaluos comerciales,  pero desde la DT se hace un seguimiento  de avaluos de vigencias anteriores. de igual manera este año se suprimio el cargo de profesional de estudio de mercados con la modernizacion institucional. por tanto esta actividad no debe tener meta progrmada  para la  DT. se evidencia en el archivo excel un seguimiento para cada caso."/>
    <m/>
    <m/>
    <m/>
    <m/>
    <n v="0"/>
    <m/>
    <d v="2022-07-19T00:00:00"/>
    <m/>
    <m/>
    <n v="0"/>
    <n v="0"/>
    <n v="0"/>
    <n v="0"/>
    <n v="0"/>
    <m/>
    <s v="Sin meta asignada en el periodo"/>
    <m/>
    <m/>
    <m/>
    <s v="A pesar de que se cuenta con una Meta asignada y al no Tener rubro asignado para hacer avaluos de restitucion de tierras ya que por lineamientos   los adelanta la subdirección de catastro.  Queda sin asignacion de Meta la Territorial."/>
    <m/>
    <m/>
    <m/>
    <x v="2"/>
    <m/>
    <m/>
    <m/>
    <x v="80"/>
    <m/>
    <m/>
  </r>
  <r>
    <n v="5"/>
    <x v="9"/>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Cundinamarca"/>
    <s v="Porcentaje"/>
    <s v="Solicitudes atendidas en tiempo legal en el periodo"/>
    <s v="Eficiencia"/>
    <n v="0.125"/>
    <n v="1"/>
    <n v="0.1"/>
    <n v="0.3"/>
    <n v="0.3"/>
    <n v="0.3"/>
    <m/>
    <m/>
    <n v="0.04"/>
    <s v="La Dirección Territorial para dar cumplimiento a esta actividad realiza la asignacion y seguimiento a las PQRSD , se genera el reporte para 387 del I trimestre y 610 II trimestre para un total de 997 semestre,  a corte 30 de Junio fueron atendidas 100 a ese corte. con un porcentaje de cumplimiento del 3.9 con un rezago en la meta del 96%  Frente a lo programado. "/>
    <m/>
    <m/>
    <m/>
    <m/>
    <n v="0.04"/>
    <m/>
    <d v="2022-07-19T00:00:00"/>
    <m/>
    <m/>
    <n v="0.04"/>
    <n v="0"/>
    <n v="0.13333333333333333"/>
    <n v="0"/>
    <n v="0"/>
    <m/>
    <s v="Concepto No Favorable"/>
    <m/>
    <m/>
    <m/>
    <s v="En reporte de participación por tipo de PQRS y teniendo en cuenta que fueron recibidas total de 997 solicitudes en el semestre de las cuales se atendieron 100.  En reporte del Proceso Serviico al Ciudadano el indicador de oprtunidad esta en el 19% y el de productividad el 22%"/>
    <m/>
    <m/>
    <m/>
    <x v="1"/>
    <m/>
    <m/>
    <m/>
    <x v="81"/>
    <m/>
    <m/>
  </r>
  <r>
    <n v="6"/>
    <x v="9"/>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Cundinamarca"/>
    <s v="Porcentaje"/>
    <s v="Actas de comités entregadas en el periodo"/>
    <s v="Eficiencia"/>
    <n v="0.125"/>
    <n v="1"/>
    <n v="0.05"/>
    <n v="0.35"/>
    <n v="0.3"/>
    <n v="0.3"/>
    <m/>
    <m/>
    <n v="0.4"/>
    <s v="Se realiza el respectivo cumplimiento de actividades con su actas se realiza el cargue al drive de talento humano de los informes y reportes para el trimestre I Y II. el proceso para los comites de conviencia y copasst se incia en el mes de marzo con la convocatoria y elección para darle continuidad en los meses posteriores: Comites activos y funcionando. Evidencia actas y reportes"/>
    <m/>
    <m/>
    <m/>
    <m/>
    <n v="0.4"/>
    <m/>
    <d v="2022-07-19T00:00:00"/>
    <m/>
    <m/>
    <n v="0.4"/>
    <n v="0"/>
    <n v="1"/>
    <n v="0"/>
    <n v="0"/>
    <m/>
    <s v="Concepto Favorable"/>
    <m/>
    <m/>
    <m/>
    <s v="Teniendo en cuenta convocatoria N° 1 del 04 de marzo para conformar el comité de convivencia laboral, acta de escrutinio  del 1 de abril, Actas del 8 de abril, , actas de conformación, acta de comité de convivencia  laboral de abril , mayo y junio. Actas de COPASST._x000d__x000a_Se evidencia cumplimiento de la actividad _x000d__x000a_"/>
    <m/>
    <m/>
    <m/>
    <x v="0"/>
    <m/>
    <m/>
    <m/>
    <x v="82"/>
    <m/>
    <m/>
  </r>
  <r>
    <n v="7"/>
    <x v="9"/>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Cundinamarca"/>
    <s v="Porcentaje"/>
    <s v="Reportes de responsabilidades asignadas en el periodo"/>
    <s v="Eficiencia"/>
    <n v="0.125"/>
    <n v="1"/>
    <n v="0.25"/>
    <n v="0.25"/>
    <n v="0.25"/>
    <n v="0.25"/>
    <m/>
    <m/>
    <n v="0.5"/>
    <s v="Se realiza el respectivo reporte e Informe de rendición de cuenta en el SG-SST, el drive de talento humano registra los respectivos soportes para el I Y II trimestre. Evidencia: informe de reporte."/>
    <m/>
    <m/>
    <m/>
    <m/>
    <n v="0.5"/>
    <m/>
    <d v="2022-07-19T00:00:00"/>
    <m/>
    <m/>
    <n v="0.5"/>
    <n v="0"/>
    <n v="1"/>
    <n v="0"/>
    <n v="0"/>
    <m/>
    <s v="Concepto Favorable"/>
    <m/>
    <m/>
    <m/>
    <s v="Se observa el cumplimiento de la actividad Teniendo en cuenta registros como:_x000d__x000a_informe trimestral, de los comités-Paritario de seguridad y salud en el trabajo, copasst, comité de convivencia CCL, pantallazos de los documentos cargados en el Drive como: Matriz de identificación de peligros, evaluación y valoración de riesgos, entre otros Inspección de Botiquín de primeros auxilios y camilla del , Trazabilidad camillas y botiquín, verificación – estado de extintores del 2/05/2022, Correos electrónicos donde se reporta: _x000d__x000a_* Inspección botiquin.pdf; Mínima cuantía_2022-04-29_1.PDF; Salidas a terreno.PDF; Trazabilidad de solicitud informacioncontaduria.pdf; f20100-09-16v1_cronograma_de_inspecciones REALIZADO1.xls; Revisión camilla 1.jpg; Revisión camilla enarchivo.jpg; Revisió"/>
    <m/>
    <m/>
    <m/>
    <x v="0"/>
    <m/>
    <m/>
    <m/>
    <x v="83"/>
    <m/>
    <m/>
  </r>
  <r>
    <n v="8"/>
    <x v="9"/>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Cundinamarca"/>
    <s v="Número"/>
    <s v="Recursos obtenidos por ventas de bienes y servicios"/>
    <s v="Producto"/>
    <n v="0.125"/>
    <n v="213722470"/>
    <n v="42744494"/>
    <n v="64116741"/>
    <n v="64116741"/>
    <n v="42744494"/>
    <m/>
    <m/>
    <n v="76017897"/>
    <s v="Para dar cumplimiento a esta actividad se verifican los soportes de ventas de enero a junio, con la siguiente informacion I trimestre 36.365.058, II trimestre 39.652.839  para un total de 76.017.897.  para un porcentaje alcanzado frente a la meta de 71.13%. el rezago de 28.87%."/>
    <m/>
    <m/>
    <m/>
    <m/>
    <n v="76017897"/>
    <m/>
    <d v="2022-07-19T00:00:00"/>
    <m/>
    <m/>
    <n v="0.35568509478671101"/>
    <n v="0"/>
    <n v="1"/>
    <n v="0"/>
    <n v="0"/>
    <m/>
    <s v="Concepto No Favorable"/>
    <m/>
    <m/>
    <m/>
    <s v="Al llegar de 71.13%. de los  ingresos de la meta programada. se observa el incumplimiento de la meta"/>
    <m/>
    <m/>
    <m/>
    <x v="1"/>
    <m/>
    <m/>
    <m/>
    <x v="84"/>
    <m/>
    <m/>
  </r>
  <r>
    <n v="1"/>
    <x v="10"/>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Guajira"/>
    <s v="Número"/>
    <s v="Tramites de conservación catastral realizados (Oficina)"/>
    <s v="Producto"/>
    <n v="0.125"/>
    <n v="3380"/>
    <n v="600"/>
    <n v="800"/>
    <n v="1000"/>
    <n v="980"/>
    <m/>
    <m/>
    <n v="1365"/>
    <s v="Analizada la producción de la Territorial de 1.365 de trámites de oficina y de acuerdo a la línea base que determina la Subdirección de Catastro, podemos decir lo siguiente: Se tramitó la cantidad de 1.365 tramites en el término establecido, es decir a un 97.5% de la meta signada, sin embargo es de aclarar que se tramitaron el 100% de los tramires recibidos_x000d__x000a_  _x000d__x000a_"/>
    <m/>
    <m/>
    <m/>
    <m/>
    <n v="1365"/>
    <m/>
    <d v="2022-07-18T00:00:00"/>
    <m/>
    <m/>
    <n v="0.40384615384615385"/>
    <n v="0"/>
    <n v="1"/>
    <n v="0"/>
    <n v="0"/>
    <m/>
    <s v="Concepto No Favorable"/>
    <m/>
    <m/>
    <m/>
    <s v="De 1400  trámites de oficina asignadas para el semestre fueron tramitadas 1365  evidenciado en reportes detallados y reportes de tramitados SNC de enero, febrero, marzo, abril, mayo y junio sin embargo no se cumple con el 100% de lo programado"/>
    <m/>
    <m/>
    <m/>
    <x v="1"/>
    <m/>
    <m/>
    <m/>
    <x v="85"/>
    <m/>
    <m/>
  </r>
  <r>
    <n v="2"/>
    <x v="10"/>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Guajira"/>
    <s v="Número"/>
    <s v="Tramites de conservación catastral realizados (Terreno)"/>
    <s v="Producto"/>
    <n v="0.125"/>
    <n v="4912"/>
    <n v="400"/>
    <n v="1500"/>
    <n v="1500"/>
    <n v="1512"/>
    <m/>
    <m/>
    <n v="1039"/>
    <s v="Analizada la producción de la Territorial de 1.039 de trámites de terreno de acuerdo a la línea base que determina la Subdirección de Catastro, podemos decir lo siguiente: Se tramitó la cantidad de 1039 tramites en el término establecido, es decir a un 65%  de esas solicitudes se les brindó la solución a su petición en un tiempo de respuesta oportuna  y  a 364 trámites no se les dio respuesta en un tiempo superior a este rango representado un 35%. Es de aclarar que el total de tramites equivale al reporte consolidado de el  primer semestre del año 2020"/>
    <m/>
    <m/>
    <m/>
    <m/>
    <n v="1039"/>
    <m/>
    <d v="2022-07-18T00:00:00"/>
    <m/>
    <m/>
    <n v="0.21152280130293161"/>
    <n v="0"/>
    <n v="0.69266666666666665"/>
    <n v="0"/>
    <n v="0"/>
    <m/>
    <s v="Concepto No Favorable"/>
    <m/>
    <m/>
    <m/>
    <s v="•De 1.900 de trámites de terreno que se debieron atender, se dio respuesta a 1039 tramites en el término establecido, reportando el 65%  de ejecución"/>
    <m/>
    <m/>
    <m/>
    <x v="1"/>
    <m/>
    <m/>
    <m/>
    <x v="86"/>
    <m/>
    <m/>
  </r>
  <r>
    <n v="3"/>
    <x v="10"/>
    <s v="Ingresos propios"/>
    <s v="No Aplica"/>
    <s v="Garantizar la autosostenibilidad del Instituto por medio de estrategias de mercadeo y comercialización, orientadas a fortalecer la venta de productos y servicios de la entidad (SIN META ASIGNADA AVALUOS A DEMANDA)"/>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Guajira"/>
    <s v="Número"/>
    <s v="Recursos obtenidos por ventas de bienes y servicios"/>
    <s v="Producto"/>
    <n v="0.125"/>
    <n v="131162905"/>
    <n v="16000000"/>
    <n v="35000000"/>
    <n v="37000000"/>
    <n v="43162905"/>
    <m/>
    <m/>
    <n v="32200386"/>
    <s v="Para el semestre del año 2022 la territorial Guajira ha tenido ingresos por venta de Bienes y Servicios por valor total de $ 32.200.388 que en su gran mayoría corresponden a las ventas de Certificados Catastrales y  Cartas Catastrales, lo cual equivale al 24.5 % de la meta asignada, es de aclarar que a la fecha no se han firmado convenios de avaluos comerciales ni de actualizaciones catastrales, pero se esta a la espera de la firma de un convenio de actualización catastral con el Municipio de Barrancas el cual esta en proceso de firma"/>
    <m/>
    <m/>
    <m/>
    <m/>
    <n v="32200386"/>
    <m/>
    <d v="2022-07-18T00:00:00"/>
    <m/>
    <m/>
    <n v="0.24549918286729011"/>
    <n v="0"/>
    <n v="0.92001102857142858"/>
    <n v="0"/>
    <n v="0"/>
    <m/>
    <s v="Concepto No Favorable"/>
    <m/>
    <m/>
    <m/>
    <s v="Se evidencia incumplimiento. la meta programada para el semestre  que es de 51.000.000, la ejecución fue de 32200386, obteniendo una ejecución del 63%."/>
    <m/>
    <m/>
    <m/>
    <x v="1"/>
    <m/>
    <m/>
    <m/>
    <x v="87"/>
    <m/>
    <m/>
  </r>
  <r>
    <n v="4"/>
    <x v="10"/>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Guajira"/>
    <s v="Porcentaje"/>
    <s v="Solicitudes atendidas en tiempo legal en el periodo"/>
    <s v="Eficiencia"/>
    <n v="0.125"/>
    <n v="1"/>
    <n v="0.25"/>
    <n v="0.25"/>
    <n v="0.25"/>
    <n v="0.25"/>
    <m/>
    <m/>
    <n v="0.5"/>
    <s v="Las solicitudes recibidas durante el primer semestre (26), fueron atendidas en el termino de ley"/>
    <m/>
    <m/>
    <m/>
    <m/>
    <n v="0.5"/>
    <m/>
    <d v="2022-07-18T00:00:00"/>
    <m/>
    <m/>
    <n v="0.5"/>
    <n v="0"/>
    <n v="1"/>
    <n v="0"/>
    <n v="0"/>
    <m/>
    <s v="Concepto Favorable"/>
    <m/>
    <m/>
    <m/>
    <s v="Las solicitudes recibidas fueron atendidas, se evidencia en INFORME TRIMESTRAL SOLICITUDES LEY 1561 Y 1564 DEL 2012 REGULARIZACION - de enero a marzo (12 oficios) y de abril a junio (14 oficios) cumpliendo con la actividad"/>
    <m/>
    <m/>
    <m/>
    <x v="0"/>
    <m/>
    <m/>
    <m/>
    <x v="88"/>
    <m/>
    <m/>
  </r>
  <r>
    <n v="5"/>
    <x v="10"/>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Guajira"/>
    <s v="Porcentaje"/>
    <s v="Solicitudes atendidas en tiempo legal en el periodo"/>
    <s v="Eficiencia"/>
    <n v="0.125"/>
    <n v="1"/>
    <n v="0.25"/>
    <n v="0.25"/>
    <n v="0.25"/>
    <n v="0.25"/>
    <m/>
    <m/>
    <n v="0.5"/>
    <s v="De los 53 oficios recibidos durante el primer semestre, a 36 oficios ya se les dio respuesta, a 4 oficios se le dio traslado a la subdirección de avalúo de la sede central con el objetivo de que nos apoyen con los avalúos solicitados, a otros 6 ya se les efectuó la visita conjunta con la Unidad de restitución de Tierras y en los próximos días se estará dando la respuesta al juzgado pertinente  y los 7 oficios restantes están en programación para realizarles visita conjunta, aclarando que dichas visitas están a la espera que la Unidad de Restitución de Tierras confirme la fecha de las  visitas."/>
    <m/>
    <m/>
    <m/>
    <m/>
    <n v="0.5"/>
    <m/>
    <d v="2022-07-18T00:00:00"/>
    <m/>
    <m/>
    <n v="0.5"/>
    <n v="0"/>
    <n v="1"/>
    <n v="0"/>
    <n v="0"/>
    <m/>
    <s v="Concepto No Favorable"/>
    <m/>
    <m/>
    <m/>
    <s v="No se han atendido el 100% de las solicitudes recibidas como se evidencia en: “INFORME SEGUNDO TRIMESTRE AÑO 2022 (ABRIL – MAYO – JUNIO)”  y Memorando de radicado 13-04-20 en el que se informa el seguimiento al cumplimiento de las responsabilidades Territoriales en materia de  Política  de  Atención  y  Reparación  Integral  de  Víctimas  y Restitución de Tierras"/>
    <m/>
    <m/>
    <m/>
    <x v="1"/>
    <m/>
    <m/>
    <m/>
    <x v="89"/>
    <m/>
    <m/>
  </r>
  <r>
    <n v="6"/>
    <x v="10"/>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Guajira"/>
    <s v="Porcentaje"/>
    <s v="Solicitudes atendidas en tiempo legal en el periodo"/>
    <s v="Eficiencia"/>
    <n v="0.125"/>
    <n v="1"/>
    <n v="0.25"/>
    <n v="0.25"/>
    <n v="0.25"/>
    <n v="0.25"/>
    <m/>
    <m/>
    <n v="0.5"/>
    <s v="Para el primer semestre, se atendieron oprtunamente las peticiones solicitados por los ciudadanos (489), quedando pendiente (22) por resolver del año 2021 y (19) del año 2022, debido a que estan a la espera por definir los procesos catastrales pertinentes"/>
    <m/>
    <m/>
    <m/>
    <m/>
    <n v="0.5"/>
    <m/>
    <d v="2022-07-18T00:00:00"/>
    <m/>
    <m/>
    <n v="0.5"/>
    <n v="0"/>
    <n v="1"/>
    <n v="0"/>
    <n v="0"/>
    <m/>
    <s v="Concepto No Favorable"/>
    <m/>
    <m/>
    <m/>
    <s v="Se evidencia incumplimiento en la meta programada de atención del 100% de PQRSD vigencia actual, en los términos de ley. en informe del proceso en sede central cuentan con indicador de oportunidad del 65% y e indicador del 83%"/>
    <m/>
    <m/>
    <m/>
    <x v="1"/>
    <m/>
    <m/>
    <m/>
    <x v="90"/>
    <m/>
    <m/>
  </r>
  <r>
    <n v="7"/>
    <x v="10"/>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Guajira"/>
    <s v="Porcentaje"/>
    <s v="Actas de comités entregadas en el periodo"/>
    <s v="Eficiencia"/>
    <n v="0.125"/>
    <n v="1"/>
    <n v="0.25"/>
    <n v="0.25"/>
    <n v="0.25"/>
    <n v="0.25"/>
    <m/>
    <m/>
    <n v="0.5"/>
    <s v="Durante el primer semestre (enerol-junio) se cumplió con la entrega de las actas de los comités de Copasst y Convivencia Laboral al GIT Gestión del Talento Humano."/>
    <m/>
    <m/>
    <m/>
    <m/>
    <n v="0.5"/>
    <m/>
    <d v="2022-07-18T00:00:00"/>
    <m/>
    <m/>
    <n v="0.5"/>
    <n v="0"/>
    <n v="1"/>
    <n v="0"/>
    <n v="0"/>
    <m/>
    <s v="Concepto Favorable"/>
    <m/>
    <m/>
    <m/>
    <s v="Con registros de asistencia, fotografías actas de COPASTT informe laboral mensual de enero a junio, Actas de convivencia, entre otras. Se evidencia el cumplimiento de la actividad"/>
    <m/>
    <m/>
    <m/>
    <x v="0"/>
    <m/>
    <m/>
    <m/>
    <x v="91"/>
    <m/>
    <m/>
  </r>
  <r>
    <n v="8"/>
    <x v="10"/>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Guajira"/>
    <s v="Porcentaje"/>
    <s v="Reportes de responsabilidades asignadas en el periodo"/>
    <s v="Eficiencia"/>
    <n v="0.125"/>
    <n v="1"/>
    <n v="0.25"/>
    <n v="0.25"/>
    <n v="0.25"/>
    <n v="0.25"/>
    <m/>
    <m/>
    <n v="0.5"/>
    <s v="Durante el primer semestre (enerol-junio) se dio cumplimiento a lo establecido en el acta del 06-01-2021"/>
    <m/>
    <m/>
    <m/>
    <m/>
    <n v="0.5"/>
    <m/>
    <d v="2022-07-18T00:00:00"/>
    <m/>
    <m/>
    <n v="0.5"/>
    <n v="0"/>
    <n v="1"/>
    <n v="0"/>
    <n v="0"/>
    <m/>
    <s v="Concepto Favorable"/>
    <m/>
    <m/>
    <m/>
    <s v="Se observa entre otros: actas de reunión, Actas COPASST, Actas de convivencia, correos, Graficas informes de Gestión, inspección de Botiquín y camillas, Inspección del estado de extintores, pantallazos. Con lo que se concluye el cumplimiento de la actividad "/>
    <m/>
    <m/>
    <m/>
    <x v="0"/>
    <m/>
    <m/>
    <m/>
    <x v="92"/>
    <m/>
    <m/>
  </r>
  <r>
    <n v="1"/>
    <x v="11"/>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12-01T00:00:00"/>
    <d v="2022-12-31T00:00:00"/>
    <s v="Informe o Reporte de trámites atendidos._x000a_Reporte de seguimiento Mensual (Herramienta APEX)"/>
    <s v="Huila"/>
    <s v="Número"/>
    <s v="Tramites de conservación catastral realizados (Oficina)"/>
    <s v="Producto"/>
    <n v="0.125"/>
    <n v="6305"/>
    <n v="1577"/>
    <n v="1576"/>
    <n v="1576"/>
    <n v="1576"/>
    <m/>
    <m/>
    <n v="5546"/>
    <s v="Durante periodo comprendido entre el primero de enero al 30 de junio de 2022 en la Territorial Huila se realizaron 5546 trámites de oficina de vigencias anteriores y actual."/>
    <m/>
    <m/>
    <m/>
    <m/>
    <n v="5546"/>
    <m/>
    <d v="2022-07-14T00:00:00"/>
    <m/>
    <m/>
    <n v="0.87961934972244249"/>
    <n v="0"/>
    <n v="1"/>
    <n v="0"/>
    <n v="0"/>
    <m/>
    <s v="Concepto Favorable"/>
    <m/>
    <m/>
    <m/>
    <s v="se revisa la evidencia cargada por el proceso cumple con el producto esperado"/>
    <m/>
    <m/>
    <m/>
    <x v="0"/>
    <m/>
    <m/>
    <m/>
    <x v="93"/>
    <m/>
    <m/>
  </r>
  <r>
    <n v="2"/>
    <x v="11"/>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12-01T00:00:00"/>
    <d v="2022-12-31T00:00:00"/>
    <s v="Informe o Reporte de trámites atendidos._x000a_Reporte de seguimiento Mensual (Herramienta APEX)"/>
    <s v="Huila"/>
    <s v="Número"/>
    <s v="Tramites de conservación catastral realizados (Terreno)"/>
    <s v="Producto"/>
    <n v="0.125"/>
    <n v="3618"/>
    <n v="429"/>
    <n v="624"/>
    <n v="1100"/>
    <n v="1465"/>
    <m/>
    <m/>
    <n v="876"/>
    <s v="Durante periodo comprendido entre el primero de enero al 30 de junio de 2022 en la Territorial Huila se realizaron 876 trámites de terreno de vigencias anteriores y actual."/>
    <m/>
    <m/>
    <m/>
    <m/>
    <n v="876"/>
    <m/>
    <d v="2022-07-14T00:00:00"/>
    <m/>
    <m/>
    <n v="0.24212271973466004"/>
    <n v="0"/>
    <n v="1"/>
    <n v="0"/>
    <n v="0"/>
    <m/>
    <s v="Concepto Favorable"/>
    <m/>
    <m/>
    <m/>
    <s v="se revisa la evidencia cargada por el proceso cumple con el producto esperado"/>
    <m/>
    <m/>
    <m/>
    <x v="1"/>
    <m/>
    <m/>
    <m/>
    <x v="94"/>
    <m/>
    <m/>
  </r>
  <r>
    <n v="3"/>
    <x v="11"/>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12-01T00:00:00"/>
    <d v="2022-12-31T00:00:00"/>
    <s v="Informe o reporte de ingresos generados y/o Actas mesas de trabajo con Oficina Comercial."/>
    <s v="Huila"/>
    <s v="Número"/>
    <s v="Recursos obtenidos por ventas de bienes y servicios"/>
    <s v="Producto"/>
    <n v="0.125"/>
    <n v="178375344"/>
    <n v="10000000"/>
    <n v="10000000"/>
    <n v="10000000"/>
    <n v="148375344"/>
    <m/>
    <m/>
    <n v="28128147"/>
    <s v="Durante periodo comprendido entre el primero de enero al 30 de junio de 2022 (primer y segundo trimestre) en la Territorial Huila los ingresos fue la suma de $28.128.147,oo"/>
    <m/>
    <m/>
    <m/>
    <m/>
    <n v="28128147"/>
    <m/>
    <d v="2022-07-15T00:00:00"/>
    <m/>
    <m/>
    <n v="0.15769077928169264"/>
    <n v="0"/>
    <n v="1"/>
    <n v="0"/>
    <n v="0"/>
    <m/>
    <s v="Concepto Favorable"/>
    <m/>
    <m/>
    <m/>
    <s v="se revisa la evidencia cargada por el proceso cumple con el producto esperado"/>
    <m/>
    <m/>
    <m/>
    <x v="0"/>
    <m/>
    <m/>
    <m/>
    <x v="95"/>
    <m/>
    <m/>
  </r>
  <r>
    <n v="4"/>
    <x v="11"/>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12-01T00:00:00"/>
    <d v="2022-12-31T00:00:00"/>
    <s v="Informe o Reporte de solicitudes atendidas"/>
    <s v="Huila"/>
    <s v="Porcentaje"/>
    <s v="Solicitudes atendidas en tiempo legal en el periodo"/>
    <s v="Eficiencia"/>
    <n v="0.125"/>
    <n v="1"/>
    <n v="0.2"/>
    <n v="0.3"/>
    <n v="0.2"/>
    <n v="0.3"/>
    <m/>
    <m/>
    <n v="0.5"/>
    <s v="Durante el primer y segundo trimestre del año 2022 en la DT Huila se atendieron en el término legal todas las solicitudes realizadas en materia de regularización de la propiedad (Ley 1561 y Ley 1564 de 2012."/>
    <m/>
    <m/>
    <m/>
    <m/>
    <n v="0.5"/>
    <m/>
    <d v="2022-07-19T00:00:00"/>
    <m/>
    <m/>
    <n v="0.5"/>
    <n v="0"/>
    <n v="1"/>
    <n v="0"/>
    <n v="0"/>
    <m/>
    <s v="Concepto Favorable"/>
    <m/>
    <m/>
    <m/>
    <s v="se revisa la evidencia cargada por el proceso cumple con el producto esperado"/>
    <m/>
    <m/>
    <m/>
    <x v="0"/>
    <m/>
    <m/>
    <m/>
    <x v="96"/>
    <m/>
    <m/>
  </r>
  <r>
    <n v="5"/>
    <x v="11"/>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12-01T00:00:00"/>
    <d v="2022-12-31T00:00:00"/>
    <s v="Informe o Reporte de solicitudes atendidas"/>
    <s v="Huila"/>
    <s v="Porcentaje"/>
    <s v="Solicitudes atendidas en tiempo legal en el periodo"/>
    <s v="Eficiencia"/>
    <n v="0.125"/>
    <n v="1"/>
    <n v="0.2"/>
    <n v="0.3"/>
    <n v="0.2"/>
    <n v="0.3"/>
    <m/>
    <m/>
    <n v="0.5"/>
    <s v="Durante periodo comprendido entre el primero de enero al 30 de junio de 2022 (primer y segundo trimestre) en la Territorial Huila se atendieron todas las solicitudes recibidas sobre el tema de Política de Restitución de Tierras y Ley de Víctimas en los términos establecidos. Se adjunta Acta."/>
    <m/>
    <m/>
    <m/>
    <m/>
    <n v="0.5"/>
    <m/>
    <d v="2022-07-15T00:00:00"/>
    <m/>
    <m/>
    <n v="0.5"/>
    <n v="0"/>
    <n v="1"/>
    <n v="0"/>
    <n v="0"/>
    <m/>
    <s v="Concepto Favorable"/>
    <m/>
    <m/>
    <m/>
    <s v="se revisa la evidencia cargada por el proceso cumple con el producto esperado"/>
    <m/>
    <m/>
    <m/>
    <x v="0"/>
    <m/>
    <m/>
    <m/>
    <x v="97"/>
    <m/>
    <m/>
  </r>
  <r>
    <n v="6"/>
    <x v="11"/>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12-01T00:00:00"/>
    <d v="2022-12-31T00:00:00"/>
    <s v="Informe o Reporte de PQRSD atendidas (Reporte SIGAC)"/>
    <s v="Huila"/>
    <s v="Porcentaje"/>
    <s v="Solicitudes atendidas en tiempo legal en el periodo"/>
    <s v="Eficiencia"/>
    <n v="0.125"/>
    <n v="1"/>
    <n v="0.2"/>
    <n v="0.3"/>
    <n v="0.2"/>
    <n v="0.3"/>
    <m/>
    <m/>
    <n v="0.5"/>
    <s v="Durante el primer y segundo trimestre del año 2022 en la DT Huila se atendieron las PQRSD, dando prioridad a la vigencia actual. Se adjunta informe"/>
    <m/>
    <m/>
    <m/>
    <m/>
    <n v="0.5"/>
    <m/>
    <d v="2022-07-19T00:00:00"/>
    <m/>
    <m/>
    <n v="0.5"/>
    <n v="0"/>
    <n v="1"/>
    <n v="0"/>
    <n v="0"/>
    <m/>
    <s v="Concepto Favorable"/>
    <m/>
    <m/>
    <m/>
    <s v="se revisa la evidencia cargada por el proceso cumple con el producto esperado"/>
    <m/>
    <m/>
    <m/>
    <x v="1"/>
    <m/>
    <m/>
    <m/>
    <x v="98"/>
    <m/>
    <m/>
  </r>
  <r>
    <n v="7"/>
    <x v="11"/>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12-01T00:00:00"/>
    <d v="2022-12-31T00:00:00"/>
    <s v="Informe o reporte de actas de los comités (Copasst y Comité de Convivencia Laboral) remitidos a la Subdirección de Recursos Humanos_x000a_Correos electrónicos con reportes realizados"/>
    <s v="Huila"/>
    <s v="Porcentaje"/>
    <s v="Actas de comités entregadas en el periodo"/>
    <s v="Eficiencia"/>
    <n v="0.125"/>
    <n v="1"/>
    <n v="0.2"/>
    <n v="0.3"/>
    <n v="0.2"/>
    <n v="0.3"/>
    <m/>
    <m/>
    <n v="0.5"/>
    <s v="Durante periodo comprendido entre el primero de enero al 30 de junio de 2022 en la Territorial Huila se cumplió con la entrega de las actas de los comités (Copasst y Comité de Convivencia Laboral) a la Subdirección de Talento Humano en los tiempos establecidos"/>
    <m/>
    <m/>
    <m/>
    <m/>
    <n v="0.5"/>
    <m/>
    <d v="2022-07-14T00:00:00"/>
    <m/>
    <m/>
    <n v="0.5"/>
    <n v="0"/>
    <n v="1"/>
    <n v="0"/>
    <n v="0"/>
    <m/>
    <s v="Concepto Favorable"/>
    <m/>
    <m/>
    <m/>
    <s v="se revisa la evidencia cargada por el proceso cumple con el producto esperado"/>
    <m/>
    <m/>
    <m/>
    <x v="0"/>
    <m/>
    <m/>
    <m/>
    <x v="99"/>
    <m/>
    <m/>
  </r>
  <r>
    <n v="8"/>
    <x v="11"/>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12-01T00:00:00"/>
    <d v="2022-12-31T00:00:00"/>
    <s v="Informe o reporte de rendición de cuenta en el SG-SST."/>
    <s v="Huila"/>
    <s v="Porcentaje"/>
    <s v="Reportes de responsabilidades asignadas en el periodo"/>
    <s v="Eficiencia"/>
    <n v="0.125"/>
    <n v="1"/>
    <n v="0.2"/>
    <n v="0.3"/>
    <n v="0.2"/>
    <n v="0.3"/>
    <m/>
    <m/>
    <n v="0.5"/>
    <s v="Durante periodo comprendido entre el primero de enero al 30 de junio de 2022 en la Territorial Huila se cumplió con la atención en los tiempos establecidos sobre las responsabilidades y rendición de cuentas en el SG - SST, establecida mediante acta del 06-01-2021"/>
    <m/>
    <m/>
    <m/>
    <m/>
    <n v="0.5"/>
    <m/>
    <d v="2022-07-14T00:00:00"/>
    <m/>
    <m/>
    <n v="0.5"/>
    <n v="0"/>
    <n v="1"/>
    <n v="0"/>
    <n v="0"/>
    <m/>
    <s v="Concepto Favorable"/>
    <m/>
    <m/>
    <m/>
    <s v="se revisa la evidencia cargada por el proceso cumple con el producto esperado"/>
    <m/>
    <m/>
    <m/>
    <x v="0"/>
    <m/>
    <m/>
    <m/>
    <x v="100"/>
    <m/>
    <m/>
  </r>
  <r>
    <n v="1"/>
    <x v="12"/>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12-01T00:00:00"/>
    <d v="2022-12-31T00:00:00"/>
    <s v="Informe o Reporte de trámites atendidos._x000a_Reporte de seguimiento Mensual (Herramienta APEX)"/>
    <s v="Magdalena"/>
    <s v="Número"/>
    <s v="Tramites de conservación catastral realizados (Oficina)"/>
    <s v="Producto"/>
    <n v="0.1111111111111111"/>
    <n v="5612"/>
    <n v="898"/>
    <n v="898"/>
    <n v="1908"/>
    <n v="1908"/>
    <m/>
    <m/>
    <n v="2052"/>
    <s v="En el primer trimestre se realizaron un total de 1017 tramites de oficina y en el segundo trimestre se realizaron un total de 1035 tramites de oficina, para un avance del 37%."/>
    <m/>
    <m/>
    <m/>
    <m/>
    <n v="2052"/>
    <m/>
    <d v="2022-07-21T00:00:00"/>
    <m/>
    <m/>
    <n v="0.36564504632929434"/>
    <n v="0"/>
    <n v="1"/>
    <n v="0"/>
    <n v="0"/>
    <m/>
    <s v="Concepto Favorable"/>
    <m/>
    <m/>
    <m/>
    <s v="De acuerdo al reporte superaron el 100% de la meta de los dos trimestres reportados"/>
    <m/>
    <m/>
    <m/>
    <x v="0"/>
    <m/>
    <m/>
    <m/>
    <x v="101"/>
    <m/>
    <m/>
  </r>
  <r>
    <n v="2"/>
    <x v="12"/>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12-01T00:00:00"/>
    <d v="2022-12-31T00:00:00"/>
    <s v="Informe o Reporte de trámites atendidos._x000a_Reporte de seguimiento Mensual (Herramienta APEX)"/>
    <s v="Magdalena"/>
    <s v="Número"/>
    <s v="Tramites de conservación catastral realizados (Terreno)"/>
    <s v="Producto"/>
    <n v="0.1111111111111111"/>
    <n v="5430"/>
    <n v="869"/>
    <n v="869"/>
    <n v="1846"/>
    <n v="1846"/>
    <m/>
    <m/>
    <n v="359"/>
    <s v="En el primer trimestre se realizaron un total de 329 tramites de terreno y en el segundo trimestre se realizaron un total de 30 tramites de terreno. para un avance del 7%"/>
    <m/>
    <m/>
    <m/>
    <m/>
    <n v="359"/>
    <m/>
    <d v="2022-07-21T00:00:00"/>
    <m/>
    <m/>
    <n v="6.6114180478821366E-2"/>
    <n v="0"/>
    <n v="0.41311852704257768"/>
    <n v="0"/>
    <n v="0"/>
    <m/>
    <s v="Concepto No Favorable"/>
    <m/>
    <m/>
    <m/>
    <s v="No se cumplió con la meta de tramites de terreno en los dos trimestres"/>
    <m/>
    <m/>
    <m/>
    <x v="1"/>
    <m/>
    <m/>
    <m/>
    <x v="102"/>
    <m/>
    <m/>
  </r>
  <r>
    <n v="3"/>
    <x v="12"/>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12-01T00:00:00"/>
    <d v="2022-12-31T00:00:00"/>
    <s v="Informes o reporte de avalúos comerciales realizados"/>
    <s v="Magdalena"/>
    <s v="Número"/>
    <s v="Número de avalúos elaborados en el periodo"/>
    <s v="Producto"/>
    <n v="0.1111111111111111"/>
    <n v="100"/>
    <n v="15"/>
    <n v="15"/>
    <n v="35"/>
    <n v="35"/>
    <m/>
    <m/>
    <n v="113"/>
    <s v="(23 AVALUOS) En el mes de abril se realizarón 5 avalúos: 2 solicitados directamente por Sede Central, 1 por el Juzgado Tercero Civil de Circuito Especializado en Restitución de Tierras de Santa Marta, 2 del Juzgado Segundo de Circuito Especializado en Restitución de Tierras en Santa Marta. MAYO: En este mes se realizaron 6 avalúos, solicitados por el Tribunal Superior del Distrito Judicial Sala Especializada en Restitución de Tierras Cartagena. JUNIO: Se realizarón 10 avalúos comerciales de las diez oficinas del IGAC, Territorial Magdalena, solicitado por Sede Central. Para el primer trimestre la cifra de avaluos realizados fue de 5. Teniendo en cuenta que la meta de la Territorial Magdalena quedo establecida en 23 avaluos, de los cuales se han entregado 26 para un rendimiento del 113%."/>
    <m/>
    <m/>
    <m/>
    <m/>
    <n v="113"/>
    <m/>
    <d v="2022-07-21T00:00:00"/>
    <m/>
    <m/>
    <n v="1"/>
    <n v="0"/>
    <n v="1"/>
    <n v="0"/>
    <n v="0"/>
    <m/>
    <s v="Concepto Favorable"/>
    <m/>
    <m/>
    <m/>
    <s v="De acuerdo al cuadro anexo son 21 avalúos los realizados en los dos trimestres atendiendo el 100%"/>
    <m/>
    <m/>
    <m/>
    <x v="0"/>
    <m/>
    <m/>
    <m/>
    <x v="103"/>
    <m/>
    <m/>
  </r>
  <r>
    <n v="4"/>
    <x v="12"/>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12-01T00:00:00"/>
    <d v="2022-12-31T00:00:00"/>
    <s v="Informe o reporte de ingresos generados y/o Actas mesas de trabajo con Oficina Comercial."/>
    <s v="Magdalena"/>
    <s v="Número"/>
    <s v="Recursos obtenidos por ventas de bienes y servicios y convenios y/o contratos, incluído IVA"/>
    <s v="Producto"/>
    <n v="0.1111111111111111"/>
    <n v="98050662"/>
    <n v="14707599.299999999"/>
    <n v="14707599.299999999"/>
    <n v="34317731.699999996"/>
    <n v="34317731.699999996"/>
    <m/>
    <m/>
    <n v="20756535"/>
    <s v="En el primer trimestre del 2022 se han realizado ventas de productos y servicios por $9.503.400 pesos. mientras que para el segundo trimestre del 2022 se han realizado ventas de productos y servicios por $11.253.135 pesos."/>
    <m/>
    <m/>
    <m/>
    <m/>
    <n v="20756535"/>
    <m/>
    <d v="2022-07-21T00:00:00"/>
    <m/>
    <m/>
    <n v="0.21169194145777415"/>
    <n v="0"/>
    <n v="1"/>
    <n v="0"/>
    <n v="0"/>
    <m/>
    <s v="Concepto No Favorable"/>
    <m/>
    <m/>
    <m/>
    <s v="No se cumplió con la meta en ventas ya que era de $29.415.198,6 "/>
    <m/>
    <m/>
    <m/>
    <x v="1"/>
    <m/>
    <m/>
    <m/>
    <x v="104"/>
    <m/>
    <m/>
  </r>
  <r>
    <n v="5"/>
    <x v="12"/>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12-01T00:00:00"/>
    <d v="2022-12-31T00:00:00"/>
    <s v="Informe o Reporte de solicitudes atendidas"/>
    <s v="Magdalena"/>
    <s v="Porcentaje"/>
    <s v="Solicitudes atendidas en tiempo legal en el periodo"/>
    <s v="Eficiencia"/>
    <n v="0.1111111111111111"/>
    <n v="1"/>
    <n v="0.2"/>
    <n v="0.3"/>
    <n v="0.2"/>
    <n v="0.3"/>
    <m/>
    <m/>
    <n v="0.5"/>
    <s v="Durante el primer y segundo trimestre del presente año se han atendido 65 solicitudes realizadas en materia de regularización de la propiedad, ejecutando 100% de las mismas, como consta en evidencias cargadas al drive."/>
    <m/>
    <m/>
    <m/>
    <m/>
    <n v="0.5"/>
    <m/>
    <d v="2022-07-21T00:00:00"/>
    <m/>
    <m/>
    <n v="0.5"/>
    <n v="0"/>
    <n v="1"/>
    <n v="0"/>
    <n v="0"/>
    <m/>
    <s v="Concepto Favorable"/>
    <m/>
    <m/>
    <m/>
    <s v="Han atendido el 100% de las solicitudes en materia de regularización"/>
    <m/>
    <m/>
    <m/>
    <x v="0"/>
    <m/>
    <m/>
    <m/>
    <x v="105"/>
    <m/>
    <m/>
  </r>
  <r>
    <n v="6"/>
    <x v="12"/>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12-01T00:00:00"/>
    <d v="2022-12-31T00:00:00"/>
    <s v="Informe o Reporte de solicitudes atendidas"/>
    <s v="Magdalena"/>
    <s v="Porcentaje"/>
    <s v="Solicitudes atendidas en tiempo legal en el periodo"/>
    <s v="Eficiencia"/>
    <n v="0.1111111111111111"/>
    <n v="1"/>
    <n v="0.2"/>
    <n v="0.2"/>
    <n v="0.3"/>
    <n v="0.3"/>
    <m/>
    <m/>
    <n v="0.4"/>
    <s v="Durante el primer y segundo trimestre del año se atendieron la totalidad de solicitudes recibidas para el cumplimiento de la Política de Restitución de Tierras y Ley de Víctimas, en los términos de ley. Fueron tramitadas 272 solicitudes como consta en evidencias cargadas al Drive."/>
    <m/>
    <m/>
    <m/>
    <m/>
    <n v="0.4"/>
    <m/>
    <d v="2022-07-21T00:00:00"/>
    <m/>
    <m/>
    <n v="0.4"/>
    <n v="0"/>
    <n v="1"/>
    <n v="0"/>
    <n v="0"/>
    <m/>
    <s v="Concepto Favorable"/>
    <m/>
    <m/>
    <m/>
    <s v="Atendieron el 100% de las solicitudes recibidas en materia de restitución de tierras"/>
    <m/>
    <m/>
    <m/>
    <x v="0"/>
    <m/>
    <m/>
    <m/>
    <x v="106"/>
    <m/>
    <m/>
  </r>
  <r>
    <n v="7"/>
    <x v="12"/>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12-01T00:00:00"/>
    <d v="2022-12-31T00:00:00"/>
    <s v="Informe o Reporte de PQRSD atendidas (Reporte SIGAC)"/>
    <s v="Magdalena"/>
    <s v="Porcentaje"/>
    <s v="Solicitudes atendidas en tiempo legal en el periodo"/>
    <s v="Eficiencia"/>
    <n v="0.1111111111111111"/>
    <n v="1"/>
    <n v="0.15"/>
    <n v="0.2"/>
    <n v="0.35"/>
    <n v="0.3"/>
    <m/>
    <m/>
    <n v="0.35"/>
    <s v="Durante el primer y segundo trimestre se dio tramite a la totalidad de las PQRs presentadas en la DT Magdalena y se procedio a realizar la depuracion y respuesta a 14 PQRs en saldo, quedando al dia en la totalidad de las PQRs."/>
    <m/>
    <m/>
    <m/>
    <m/>
    <n v="0.35"/>
    <m/>
    <d v="2022-07-21T00:00:00"/>
    <m/>
    <m/>
    <n v="0.35"/>
    <n v="0"/>
    <n v="1"/>
    <n v="0"/>
    <n v="0"/>
    <m/>
    <s v="Concepto No Favorable"/>
    <m/>
    <m/>
    <m/>
    <s v="Según correo enviado donde informan que fue depuradas las PQRSD. para proxima reportar del SIGAC pero de acuerdo al reporte de servicio al ciudadano presenta una oportunidad en la atencion del 70% y productivdad 92% no lograndose el 100%"/>
    <m/>
    <m/>
    <m/>
    <x v="1"/>
    <m/>
    <m/>
    <m/>
    <x v="107"/>
    <m/>
    <m/>
  </r>
  <r>
    <n v="8"/>
    <x v="12"/>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12-01T00:00:00"/>
    <d v="2022-12-31T00:00:00"/>
    <s v="Informe o reporte de actas de los comités (Copasst y Comité de Convivencia Laboral) remitidos a la Subdirección de Recursos Humanos_x000a_Correos electrónicos con reportes realizados"/>
    <s v="Magdalena"/>
    <s v="Porcentaje"/>
    <s v="Actas de comités entregadas en el periodo"/>
    <s v="Eficiencia"/>
    <n v="0.1111111111111111"/>
    <n v="1"/>
    <n v="0.2"/>
    <n v="0.15"/>
    <n v="0.35"/>
    <n v="0.3"/>
    <m/>
    <m/>
    <n v="0.35"/>
    <s v="El Copasst realiza la entrega de las actas de los comités los cinco primeros días de cada mes. Por su lado, el Comité de Convivencia Laboral, cumple con la entrega de las actas de los comité trimestrelmente, las cuales son cargadas a la carpeta de One Drive."/>
    <m/>
    <m/>
    <m/>
    <m/>
    <n v="0.35"/>
    <m/>
    <d v="2022-07-21T00:00:00"/>
    <m/>
    <m/>
    <n v="0.35"/>
    <n v="0"/>
    <n v="1"/>
    <n v="0"/>
    <n v="0"/>
    <m/>
    <s v="Concepto Favorable"/>
    <m/>
    <m/>
    <m/>
    <s v="Han realizado los comites de convivencia y copasst"/>
    <m/>
    <m/>
    <m/>
    <x v="0"/>
    <m/>
    <m/>
    <m/>
    <x v="108"/>
    <m/>
    <m/>
  </r>
  <r>
    <n v="9"/>
    <x v="12"/>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12-01T00:00:00"/>
    <d v="2022-12-31T00:00:00"/>
    <s v="Informe o reporte de rendición de cuenta en el SG-SST."/>
    <s v="Magdalena"/>
    <s v="Porcentaje"/>
    <s v="Reportes de responsabilidades asignadas en el periodo"/>
    <s v="Eficiencia"/>
    <n v="0.1111111111111111"/>
    <n v="1"/>
    <n v="0.2"/>
    <n v="0.1"/>
    <n v="0.35"/>
    <n v="0.35"/>
    <m/>
    <m/>
    <n v="0.3"/>
    <s v="No se ha solicitado rendición de cuentas en el SG-SST por parte de Talento humano. Desde la dirección Territorial se estan atendiendo las responsabilidades del SG-SST, subiendose al One Drive las evidencias de capacitaciones, actas de Copasst y comite de convivencia laboral, inspecciones realizada a la sede Territorial, conformación de la brigada de emergencia. "/>
    <m/>
    <m/>
    <m/>
    <m/>
    <n v="0.3"/>
    <m/>
    <d v="2022-07-21T00:00:00"/>
    <m/>
    <m/>
    <n v="0.3"/>
    <n v="0"/>
    <n v="1"/>
    <n v="0"/>
    <n v="0"/>
    <m/>
    <s v="Concepto Favorable"/>
    <m/>
    <m/>
    <m/>
    <s v="Han atendido las responsabilidades dentro del SG - SST"/>
    <m/>
    <m/>
    <m/>
    <x v="0"/>
    <m/>
    <m/>
    <m/>
    <x v="109"/>
    <m/>
    <m/>
  </r>
  <r>
    <n v="1"/>
    <x v="13"/>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Meta"/>
    <s v="Número"/>
    <s v="Tramites de conservación catastral realizados (Oficina)"/>
    <s v="Producto"/>
    <n v="0.1111111111111111"/>
    <n v="5021"/>
    <n v="676"/>
    <n v="1447"/>
    <n v="1449"/>
    <n v="1449"/>
    <m/>
    <m/>
    <n v="3614"/>
    <s v="Para el primer semestre del presente año la Territorial Meta realizó 3614 trámites de oficina que presentan el 71,08% de la meta."/>
    <m/>
    <m/>
    <m/>
    <m/>
    <n v="3614"/>
    <m/>
    <d v="2022-07-18T00:00:00"/>
    <m/>
    <m/>
    <n v="0.71977693686516631"/>
    <n v="0"/>
    <n v="1"/>
    <n v="0"/>
    <n v="0"/>
    <m/>
    <s v="Concepto Favorable"/>
    <m/>
    <m/>
    <m/>
    <s v="La evidencia corresponde"/>
    <m/>
    <m/>
    <m/>
    <x v="0"/>
    <m/>
    <m/>
    <m/>
    <x v="110"/>
    <m/>
    <m/>
  </r>
  <r>
    <n v="2"/>
    <x v="13"/>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Meta"/>
    <s v="Número"/>
    <s v="Tramites de conservación catastral realizados (Terreno)"/>
    <s v="Producto"/>
    <n v="0.1111111111111111"/>
    <n v="5003"/>
    <n v="126"/>
    <n v="1229"/>
    <n v="1842"/>
    <n v="1806"/>
    <m/>
    <m/>
    <n v="434"/>
    <s v="Para el primer semestre del presente año la Territorial Meta realizo 434 trámites de terreno que representan el 8,67% de la meta."/>
    <m/>
    <m/>
    <m/>
    <m/>
    <n v="434"/>
    <m/>
    <d v="2022-07-18T00:00:00"/>
    <m/>
    <m/>
    <n v="8.6747951229262446E-2"/>
    <n v="0"/>
    <n v="0.35313262815296992"/>
    <n v="0"/>
    <n v="0"/>
    <m/>
    <s v="Concepto No Favorable"/>
    <m/>
    <m/>
    <m/>
    <s v="El ejecutado no corresponde con la meta propuesta"/>
    <m/>
    <m/>
    <m/>
    <x v="1"/>
    <m/>
    <m/>
    <m/>
    <x v="111"/>
    <m/>
    <m/>
  </r>
  <r>
    <n v="3"/>
    <x v="13"/>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Meta"/>
    <s v="Número"/>
    <s v="Número de avalúos elaborados en el periodo"/>
    <s v="Producto"/>
    <n v="0.1111111111111111"/>
    <n v="10"/>
    <n v="0"/>
    <n v="3"/>
    <n v="4"/>
    <n v="3"/>
    <m/>
    <m/>
    <n v="3"/>
    <s v="Para primer semestre del año la Territorial Meta lleva 34 proceso de avalúos comerciales de los cuales ha entregado 3, que representan el 30% de la meta."/>
    <m/>
    <m/>
    <m/>
    <m/>
    <n v="3"/>
    <m/>
    <d v="2022-07-18T00:00:00"/>
    <m/>
    <m/>
    <n v="0.3"/>
    <s v=""/>
    <n v="1"/>
    <n v="0"/>
    <n v="0"/>
    <m/>
    <s v="Concepto No Favorable"/>
    <m/>
    <m/>
    <m/>
    <s v="No aportaron evidencias"/>
    <m/>
    <m/>
    <m/>
    <x v="0"/>
    <m/>
    <m/>
    <m/>
    <x v="112"/>
    <m/>
    <m/>
  </r>
  <r>
    <n v="4"/>
    <x v="13"/>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Meta"/>
    <s v="Número"/>
    <s v="Recursos obtenidos por ventas de bienes y servicios"/>
    <s v="Producto"/>
    <n v="0.1111111111111111"/>
    <n v="228349385"/>
    <n v="27410948"/>
    <n v="56979479"/>
    <n v="71979479"/>
    <n v="71979479"/>
    <m/>
    <m/>
    <n v="74986307"/>
    <s v="Se carga informe de ventas para primer semestre se reporta ingresos por ventas por valor de $ 74.986.307 y pago de cartera vencida por valor de $ 1.595.922.384. "/>
    <m/>
    <m/>
    <m/>
    <m/>
    <n v="74986307"/>
    <m/>
    <d v="2022-07-19T00:00:00"/>
    <m/>
    <m/>
    <n v="0.32838409877915808"/>
    <n v="0"/>
    <n v="1"/>
    <n v="0"/>
    <n v="0"/>
    <m/>
    <s v="Concepto Favorable"/>
    <m/>
    <m/>
    <m/>
    <s v="La evidencia concuerda"/>
    <m/>
    <m/>
    <m/>
    <x v="1"/>
    <m/>
    <m/>
    <m/>
    <x v="113"/>
    <m/>
    <m/>
  </r>
  <r>
    <n v="5"/>
    <x v="13"/>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Meta"/>
    <s v="Porcentaje"/>
    <s v="Solicitudes atendidas en tiempo legal en el periodo"/>
    <s v="Eficiencia"/>
    <n v="0.1111111111111111"/>
    <n v="1"/>
    <n v="0.1"/>
    <n v="0.3"/>
    <n v="0.3"/>
    <n v="0.3"/>
    <m/>
    <m/>
    <n v="0.11200000000000002"/>
    <s v="Para el primer semestre del año la Territoral Meta ha recibido 384 solicitudes en materia de regularización de la propiedaad de las cuales se han atendido 110; que representa el 28% de las solicitudes realizadas."/>
    <m/>
    <m/>
    <m/>
    <m/>
    <n v="0.11200000000000002"/>
    <m/>
    <d v="2022-07-18T00:00:00"/>
    <m/>
    <m/>
    <n v="0.11200000000000002"/>
    <n v="0"/>
    <n v="0.37333333333333341"/>
    <n v="0"/>
    <n v="0"/>
    <m/>
    <s v="Concepto No Favorable"/>
    <m/>
    <m/>
    <m/>
    <s v="La meta no fue cumplida"/>
    <m/>
    <m/>
    <m/>
    <x v="1"/>
    <m/>
    <m/>
    <m/>
    <x v="114"/>
    <m/>
    <m/>
  </r>
  <r>
    <n v="6"/>
    <x v="13"/>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Meta"/>
    <s v="Porcentaje"/>
    <s v="Solicitudes atendidas en tiempo legal en el periodo"/>
    <s v="Eficiencia"/>
    <n v="0.1111111111111111"/>
    <n v="1"/>
    <n v="0.1"/>
    <n v="0.3"/>
    <n v="0.3"/>
    <n v="0.3"/>
    <m/>
    <m/>
    <n v="0.32800000000000001"/>
    <s v="Para el primer semestre del año la Territorial Meta ha recibido 348 trámites refenrentes a la Política de Restitución de Tierras y Ley de Víctimas, de los cuales se ha atendido 288; que representa el 82% de las solicitudes realizadas."/>
    <m/>
    <m/>
    <m/>
    <m/>
    <n v="0.32800000000000001"/>
    <m/>
    <d v="2022-07-18T00:00:00"/>
    <m/>
    <m/>
    <n v="0.32800000000000001"/>
    <n v="0"/>
    <n v="1"/>
    <n v="0"/>
    <n v="0"/>
    <m/>
    <s v="Concepto No Favorable"/>
    <m/>
    <m/>
    <m/>
    <s v="La meta no está cumplida"/>
    <m/>
    <m/>
    <m/>
    <x v="1"/>
    <m/>
    <m/>
    <m/>
    <x v="115"/>
    <m/>
    <m/>
  </r>
  <r>
    <n v="7"/>
    <x v="13"/>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Meta"/>
    <s v="Porcentaje"/>
    <s v="Solicitudes atendidas en tiempo legal en el periodo"/>
    <s v="Eficiencia"/>
    <n v="0.1111111111111111"/>
    <n v="1"/>
    <n v="0.1"/>
    <n v="0.3"/>
    <n v="0.3"/>
    <n v="0.3"/>
    <m/>
    <m/>
    <n v="0.17600000000000002"/>
    <s v="Para el primer semestre del año la Territorial Meta ha recibido 395 peticiones de PQRSD, de las cuales de han atendido 192 que presentan el 44% de productividad según reporte. "/>
    <m/>
    <m/>
    <m/>
    <m/>
    <n v="0.17600000000000002"/>
    <m/>
    <d v="2022-07-18T00:00:00"/>
    <m/>
    <m/>
    <n v="0.17600000000000002"/>
    <n v="0"/>
    <n v="0.58666666666666678"/>
    <n v="0"/>
    <n v="0"/>
    <m/>
    <s v="Concepto No Favorable"/>
    <m/>
    <m/>
    <m/>
    <s v="Las meta no fue cumplida"/>
    <m/>
    <m/>
    <m/>
    <x v="1"/>
    <m/>
    <m/>
    <m/>
    <x v="116"/>
    <m/>
    <m/>
  </r>
  <r>
    <n v="8"/>
    <x v="13"/>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Meta"/>
    <s v="Porcentaje"/>
    <s v="Actas de comités entregadas en el periodo"/>
    <s v="Eficiencia"/>
    <n v="0.1111111111111111"/>
    <n v="1"/>
    <n v="0.1"/>
    <n v="0.3"/>
    <n v="0.3"/>
    <n v="0.3"/>
    <m/>
    <m/>
    <n v="0.4"/>
    <s v="Se carga evidencia de las actas de copasst correspondientes al primer semestre del año de la Territorial Meta."/>
    <m/>
    <m/>
    <m/>
    <m/>
    <n v="0.4"/>
    <m/>
    <d v="2022-07-18T00:00:00"/>
    <m/>
    <m/>
    <n v="0.4"/>
    <n v="0"/>
    <n v="1"/>
    <n v="0"/>
    <n v="0"/>
    <m/>
    <s v="Concepto Favorable"/>
    <m/>
    <m/>
    <m/>
    <s v="Las evidencias cumplena"/>
    <m/>
    <m/>
    <m/>
    <x v="0"/>
    <m/>
    <m/>
    <m/>
    <x v="117"/>
    <m/>
    <m/>
  </r>
  <r>
    <n v="9"/>
    <x v="13"/>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Meta"/>
    <s v="Porcentaje"/>
    <s v="Reportes de responsabilidades asignadas en el periodo"/>
    <s v="Eficiencia"/>
    <n v="0.1111111111111111"/>
    <n v="1"/>
    <n v="0.1"/>
    <n v="0.3"/>
    <n v="0.3"/>
    <n v="0.3"/>
    <m/>
    <m/>
    <n v="0.4"/>
    <s v="Se carga evidencia de las actas de rendición de cuentas del primer semestre de año de la Territorial Meta."/>
    <m/>
    <m/>
    <m/>
    <m/>
    <n v="0.4"/>
    <m/>
    <d v="2022-07-18T00:00:00"/>
    <m/>
    <m/>
    <n v="0.4"/>
    <n v="0"/>
    <n v="1"/>
    <n v="0"/>
    <n v="0"/>
    <m/>
    <s v="Concepto Favorable"/>
    <m/>
    <m/>
    <m/>
    <s v="Las evidencias cumplen"/>
    <m/>
    <m/>
    <m/>
    <x v="0"/>
    <m/>
    <m/>
    <m/>
    <x v="118"/>
    <m/>
    <m/>
  </r>
  <r>
    <n v="1"/>
    <x v="14"/>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Nariño"/>
    <s v="Número"/>
    <s v="Tramites de conservación catastral realizados (Oficina)"/>
    <s v="Producto"/>
    <n v="0.1111111111111111"/>
    <n v="20000"/>
    <n v="2770"/>
    <n v="1144"/>
    <n v="6086"/>
    <n v="10000"/>
    <m/>
    <m/>
    <n v="4211"/>
    <s v="Las mutaciones que se tramitaron en el 1er trimestre fueron de 2366 y en el 2do 1845, para un acumulado de 4.211. Se adjunta los reportes de SIC y SNC. Mensualmente, el Director Territorial mediante informes de gestión realiza seguimiento y propone actividades para ejecutarse en el mes siguiente. En el segundo trimestre 2 oficiales se pensionaron y otra oficial está en encargatura, además de, las incapacidades extensas 2 auxiliares. Desde el 25-04-2022 al 27-05-2022 se suspendieron términos por migración al SNC mediante Resolución 13 de 2022. La DT NO cuenta con personal suficiente, estamos en un proceso de adaptación con el nuevo sistema, además el SNC requiere de más tiempo en la ejecución del trámite por diferentes etapas del proceso en la plataforma."/>
    <m/>
    <m/>
    <m/>
    <m/>
    <n v="4211"/>
    <m/>
    <d v="2022-07-14T00:00:00"/>
    <m/>
    <m/>
    <n v="0.21054999999999999"/>
    <n v="0"/>
    <n v="1"/>
    <n v="0"/>
    <n v="0"/>
    <m/>
    <s v="Concepto Favorable"/>
    <m/>
    <m/>
    <m/>
    <s v="Se reporta 4211 tramites de conservacion catastral,  las evidencia  permite identificar el total de tramites atendidios, para el semestre. "/>
    <m/>
    <m/>
    <m/>
    <x v="0"/>
    <m/>
    <m/>
    <m/>
    <x v="119"/>
    <m/>
    <m/>
  </r>
  <r>
    <n v="2"/>
    <x v="14"/>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Nariño"/>
    <s v="Número"/>
    <s v="Tramites de conservación catastral realizados (Terreno)"/>
    <s v="Producto"/>
    <n v="0.1111111111111111"/>
    <n v="4800"/>
    <n v="574"/>
    <n v="375"/>
    <n v="1651"/>
    <n v="2200"/>
    <m/>
    <m/>
    <n v="822"/>
    <s v="Las mutaciones que se tramitaron en el 1er trimestre fueron de 537 y en el 2do 285, para un acumulado de 822. Se adjunta los reportes de SIC y SNC. Mensualmente, el Director Territorial mediante informes de gestión realiza seguimiento y propone actividades para ejecutarse en el mes siguiente. En este trimestre 2 oficiales se pensionaron y otra oficial está en encargatura, además de, las incapacidades extensas 2 auxiliares. Desde el 25-04-2022 al 27-05-2022 se suspendieron términos por migración al SNC mediante Resolución 13 de 2022. DT NO cuenta con personal suficiente estamos en un proceso de adaptación con el nuevo sistema, además el SNC requiere de más tiempo en la ejecución del trámite por diferentes etapas del proceso en la plataforma, ademàs de las dificultades reportadas por GLPI."/>
    <m/>
    <m/>
    <m/>
    <m/>
    <n v="822"/>
    <m/>
    <d v="2022-07-14T00:00:00"/>
    <m/>
    <m/>
    <n v="0.17125000000000001"/>
    <n v="0"/>
    <n v="1"/>
    <n v="0"/>
    <n v="0"/>
    <m/>
    <s v="Concepto No Favorable"/>
    <m/>
    <m/>
    <m/>
    <s v="Revisados los documentos reportados, para el semestre la meta de tramites 949 y solo se alcanzo 822, realizando el 86.61% del semestre en tramites de terreno  "/>
    <m/>
    <m/>
    <m/>
    <x v="1"/>
    <m/>
    <m/>
    <m/>
    <x v="120"/>
    <m/>
    <m/>
  </r>
  <r>
    <n v="3"/>
    <x v="14"/>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Nariño"/>
    <s v="Número"/>
    <s v="Número de avalúos elaborados en el periodo"/>
    <s v="Producto"/>
    <n v="0.1111111111111111"/>
    <n v="40"/>
    <n v="0"/>
    <n v="6"/>
    <n v="8"/>
    <n v="26"/>
    <m/>
    <m/>
    <n v="25"/>
    <s v="En el primer trimestre se realiza las asignaciones y elaboración de 6 avalúos comerciales y para el segundo trimestre 19, para un total de 25 avalúos, se presenta como evidencia registro de asistencia de las reuniones quincenales para el seguimiento de los avalúos al 30/06/2022. Los avalúos se reportan en las herramientas de monitoreo, las cuales se envía semanalmente a las oficinas de Restitución de Tierras y Subdirección de avalúos en Sede Central. Se se adjuntan los pantallazos de los correos mediante los cuales se envía las herramientas de monitoreosen formato Excel del 24/06/2022. Además se anexa correos del envío de informes de gestión de la oficina de avalúos dirigido al Director Territorial."/>
    <m/>
    <m/>
    <m/>
    <m/>
    <n v="25"/>
    <m/>
    <d v="2022-07-14T00:00:00"/>
    <m/>
    <m/>
    <n v="0.625"/>
    <s v=""/>
    <n v="1"/>
    <n v="0"/>
    <n v="0"/>
    <m/>
    <s v="Concepto No Favorable"/>
    <m/>
    <m/>
    <m/>
    <s v="Revisado el archivo excel ¨herramienta de avaluos comerciales&quot; se evidencia que solo hay tres avaluos entregados, los demas soportes no permiten identificar el los avaluos mencionados."/>
    <m/>
    <m/>
    <m/>
    <x v="3"/>
    <m/>
    <m/>
    <m/>
    <x v="121"/>
    <m/>
    <m/>
  </r>
  <r>
    <n v="4"/>
    <x v="14"/>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Nariño"/>
    <s v="Número"/>
    <s v="Recursos obtenidos por ventas de bienes y servicios"/>
    <s v="Producto"/>
    <n v="0.1111111111111111"/>
    <n v="450000000"/>
    <n v="111614481"/>
    <n v="61778107"/>
    <n v="117000000"/>
    <n v="159607412"/>
    <m/>
    <m/>
    <n v="169353484"/>
    <s v="Las ventas en el primer trimestre por $96.246.730 y el segundo trimestre por $73.106.754 para un acumulado de $169.353.484 sin IVA. Se comercializaron 8.812 certificados catastrales; 223 certificados planos prediales, 54 certificados especiales, 111 certificados resguardos indigenas y 5.784 productos de Información catastral para un gran total de 14,984 productos._x000d__x000a_Debido a la migración de la DT Nariño al sistema nacional catastral se suspendieron términos en el periodo del 25 de abril al 27 de mayo de 2022, mediante Resolución 52-00-0013 de 2022, por esta razón, los ingresos disminuyeron en el 2do trimestre. Orden de servicio NO GEF-P-OPS-001 DEL 17-05-2022 PATRIMONIO NATURAL-IGAC, 3 avalúos comerciales del mpio. de Sandoná a cargo de la DT. En Bogotá hay demora en la firma de convenios._x000d__x000a_"/>
    <m/>
    <m/>
    <m/>
    <m/>
    <n v="169353484"/>
    <m/>
    <d v="2022-07-14T00:00:00"/>
    <m/>
    <m/>
    <n v="0.37634107555555557"/>
    <n v="0"/>
    <n v="1"/>
    <n v="0"/>
    <n v="0"/>
    <m/>
    <s v="Concepto No Favorable"/>
    <m/>
    <m/>
    <m/>
    <s v="Revisado el formato &quot;ventas totalizadas por porducto ventas&quot; para el semestre hay un acumulado de $169.353.484 sin IVA.alcanzando solo el el 97.65% de la meta semestral"/>
    <m/>
    <m/>
    <m/>
    <x v="1"/>
    <m/>
    <m/>
    <m/>
    <x v="122"/>
    <m/>
    <m/>
  </r>
  <r>
    <n v="5"/>
    <x v="14"/>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Nariño"/>
    <s v="Porcentaje"/>
    <s v="Solicitudes atendidas en tiempo legal en el periodo"/>
    <s v="Eficiencia"/>
    <n v="0.1111111111111111"/>
    <n v="1"/>
    <n v="0.25"/>
    <n v="0.2"/>
    <n v="0.25"/>
    <n v="0.3"/>
    <m/>
    <m/>
    <n v="0.45"/>
    <s v="La oficina jurídica ha dado respuesta en el primer semestre del año 2022 a 178 solicitudes de peticionarios y juzgados referentes a regularización de la propiedad Ley 1561 y Ley 1564 de 2012, encontrandose al dìa en estos requerimientos."/>
    <m/>
    <m/>
    <m/>
    <m/>
    <n v="0.45"/>
    <m/>
    <d v="2022-07-14T00:00:00"/>
    <m/>
    <m/>
    <n v="0.45"/>
    <n v="0"/>
    <n v="1"/>
    <n v="0"/>
    <n v="0"/>
    <m/>
    <s v="Concepto Favorable"/>
    <m/>
    <m/>
    <m/>
    <s v="Se revisa los documentos soportes dados de las solicitudes de peticionarios y juzgados referentes a regularización de la propiedad Ley 1561 y Ley 1564 de 2012"/>
    <m/>
    <m/>
    <m/>
    <x v="0"/>
    <m/>
    <m/>
    <m/>
    <x v="123"/>
    <m/>
    <m/>
  </r>
  <r>
    <n v="6"/>
    <x v="14"/>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Nariño"/>
    <s v="Porcentaje"/>
    <s v="Solicitudes atendidas en tiempo legal en el periodo"/>
    <s v="Eficiencia"/>
    <n v="0.1111111111111111"/>
    <n v="1"/>
    <n v="0.25"/>
    <n v="0.2"/>
    <n v="0.25"/>
    <n v="0.3"/>
    <m/>
    <m/>
    <n v="0.45"/>
    <s v="Para este semestre en Nariño se atendieron: en etapa administrativa 29 solicitudes de información de 118 predios, en etapa judicial se notificaron 38 autos admisorios y se entregaron 86 certificados; en etapa postfallo 959 sentencias de las cuales se cumplieron con 678 y 281 están pendientes por falta de información de la ORIP y ANT. En el Putumayo se atendió 273 solicitudes y se entregaron 200 productos catastrales en etapa administrativa, en etapa judicial 130 autos, en etapa postfallo sentencias 583 y atendidas 290. Se asiste a las reuniones con la URT, Procuraduría de Tierras, Resguardos, SNARIV y ORIP. Se actualiza quincenalmente la herramienta de monitoreo y se envía a la Sede a la Dra Luisa Maria Sayago. Se requiere el apoyo de un digitalizador."/>
    <m/>
    <m/>
    <m/>
    <m/>
    <n v="0.45"/>
    <m/>
    <d v="2022-07-14T00:00:00"/>
    <m/>
    <m/>
    <n v="0.45"/>
    <n v="0"/>
    <n v="1"/>
    <n v="0"/>
    <n v="0"/>
    <m/>
    <s v="Concepto Favorable"/>
    <m/>
    <m/>
    <m/>
    <s v="Se revisa los documentos soportes en la la tramitacion del cumplimiento de la Política de Restitución de Tierras y Ley de Víctimas."/>
    <m/>
    <m/>
    <m/>
    <x v="0"/>
    <m/>
    <m/>
    <m/>
    <x v="124"/>
    <m/>
    <m/>
  </r>
  <r>
    <n v="7"/>
    <x v="14"/>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Nariño"/>
    <s v="Porcentaje"/>
    <s v="Solicitudes atendidas en tiempo legal en el periodo"/>
    <s v="Eficiencia"/>
    <n v="0.1111111111111111"/>
    <n v="1"/>
    <n v="0.15"/>
    <n v="0.15"/>
    <n v="0.3"/>
    <n v="0.4"/>
    <m/>
    <m/>
    <n v="0.12"/>
    <s v="En el último reporte que corresponde al primer semestre de 2022 enviado por la oficina de relación con el ciudadano, el indicador de productividad fue 79% y el indicador de oportunidad fue del 39%. Estos resultados se deben a que toda la correspondencia Externa Recibida en la DT para este periodo es de 7.185 en SIGAC, de los cuales el 98% (de acuerdo al reporte de ER SIGAC) corresponde a trámites catastrales y NO es posible con el personal actual dar atención en los términos al gran volumen más la atención a los saldos. Con la supresión de las 2 UOC se incrementó el trabajo y se disminuyó el personal.Se encuentran inconsistencias en los reportes que genera SIGAC, se adjunta correo. _x000d__x000a_El Director realizó seguimiento de PQRSD los meses de mayo y junio 2022, se adjunta formatos de asistencia._x000d__x000a_"/>
    <m/>
    <m/>
    <m/>
    <m/>
    <n v="0.12"/>
    <m/>
    <d v="2022-07-14T00:00:00"/>
    <m/>
    <m/>
    <n v="0.12"/>
    <n v="0"/>
    <n v="0.8"/>
    <n v="0"/>
    <n v="0"/>
    <m/>
    <s v="Concepto No Favorable"/>
    <m/>
    <m/>
    <m/>
    <s v="Reviado el reporte que corresponde al primer semestre de 2022 enviado por la oficina de relación con el ciudadano, el indicador de productividad fue 79% y oportunidad fue del 39%. de acuerdo con la documentos  y el valor reportado de 0.12% quedando pendiente el 0.17% para la meta (0.30)  semestral _x000d__x000a_"/>
    <m/>
    <m/>
    <m/>
    <x v="1"/>
    <m/>
    <m/>
    <m/>
    <x v="125"/>
    <m/>
    <m/>
  </r>
  <r>
    <n v="8"/>
    <x v="14"/>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Nariño"/>
    <s v="Porcentaje"/>
    <s v="Actas de comités entregadas en el periodo"/>
    <s v="Eficiencia"/>
    <n v="0.1111111111111111"/>
    <n v="1"/>
    <n v="0.25"/>
    <n v="0.25"/>
    <n v="0.25"/>
    <n v="0.25"/>
    <m/>
    <m/>
    <n v="0.5"/>
    <s v="En el primer semestre el COMITÉ PARITARIO DE SEGURIDAD Y SALUD EN EL TRABAJO COPASST se reunió mensualmente y se elaboraron las actas. Además, se remitieron las actas Nos. 1, 2, 3 ,4 ,5 y 6 de COPASST a la oficina de Talento Humano en sede Central. Se cumplió con las directrices de la sede Central."/>
    <m/>
    <m/>
    <m/>
    <m/>
    <n v="0.5"/>
    <m/>
    <d v="2022-07-14T00:00:00"/>
    <m/>
    <m/>
    <n v="0.5"/>
    <n v="0"/>
    <n v="1"/>
    <n v="0"/>
    <n v="0"/>
    <m/>
    <s v="Concepto Favorable"/>
    <m/>
    <m/>
    <m/>
    <s v="los ducomentos soportes permiten identificar las 6 seis de COPASST a la oficina de Talento Humano en sede Central y dos del comite de conviencia laboral "/>
    <m/>
    <m/>
    <m/>
    <x v="0"/>
    <m/>
    <m/>
    <m/>
    <x v="126"/>
    <m/>
    <m/>
  </r>
  <r>
    <n v="9"/>
    <x v="14"/>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Nariño"/>
    <s v="Porcentaje"/>
    <s v="Reportes de responsabilidades asignadas en el periodo"/>
    <s v="Eficiencia"/>
    <n v="0.1111111111111111"/>
    <n v="1"/>
    <n v="0.25"/>
    <n v="0.25"/>
    <n v="0.25"/>
    <n v="0.25"/>
    <m/>
    <m/>
    <n v="0.5"/>
    <s v="Para el primer semestre 2022, se realizó reporte de ausentismo mensual en el drive dispuesto por la Oficina de Talento Humano, se realiza celebración de cumpleaños, actividades de integración y bienestar para los empleados de planta y contratistas. Se remitió información de los extintores de la DT a sede Central. Diligenciamiento y entrega de formatos de inspección de caidas, EPP y infraestructura e informe de inspección."/>
    <m/>
    <m/>
    <m/>
    <m/>
    <n v="0.5"/>
    <m/>
    <d v="2022-07-14T00:00:00"/>
    <m/>
    <m/>
    <n v="0.5"/>
    <n v="0"/>
    <n v="1"/>
    <n v="0"/>
    <n v="0"/>
    <m/>
    <s v="Concepto Favorable"/>
    <m/>
    <m/>
    <m/>
    <s v="Se revisan los soportes de cumplimineto del reporte del envio de la información en el drive dispuesto por la Subdireccion de Talento Humano."/>
    <m/>
    <m/>
    <m/>
    <x v="0"/>
    <m/>
    <m/>
    <m/>
    <x v="127"/>
    <m/>
    <m/>
  </r>
  <r>
    <n v="1"/>
    <x v="15"/>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Norte de Santander"/>
    <s v="Número"/>
    <s v="Tramites de conservación catastral realizados (Oficina)"/>
    <s v="Producto"/>
    <n v="0.1111111111111111"/>
    <n v="9315"/>
    <n v="3283"/>
    <n v="1375"/>
    <n v="2373"/>
    <n v="2284"/>
    <m/>
    <m/>
    <n v="5359"/>
    <s v="De acuerdo con reprogramación de mayo del 2022, derivada de la concertación de metas, finalizado el II trimestre se ejecutaron 5.359 trámites de oficina, que representan el 5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
    <m/>
    <m/>
    <m/>
    <m/>
    <n v="5359"/>
    <m/>
    <d v="2022-07-14T00:00:00"/>
    <m/>
    <m/>
    <n v="0.57530864197530862"/>
    <n v="0"/>
    <n v="1"/>
    <n v="0"/>
    <n v="0"/>
    <m/>
    <s v="Concepto Favorable"/>
    <m/>
    <m/>
    <m/>
    <s v="De acuerdo con las evidencias cargadas se observa que con corte al segundo trimestre se cumple con la meta_x000d__x000a_"/>
    <m/>
    <m/>
    <m/>
    <x v="0"/>
    <m/>
    <m/>
    <m/>
    <x v="128"/>
    <m/>
    <m/>
  </r>
  <r>
    <n v="2"/>
    <x v="15"/>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Norte de Santander"/>
    <s v="Número"/>
    <s v="Tramites de conservación catastral realizados (Terreno)"/>
    <s v="Producto"/>
    <n v="0.1111111111111111"/>
    <n v="4819"/>
    <n v="1189"/>
    <n v="1221"/>
    <n v="1346"/>
    <n v="1063"/>
    <m/>
    <m/>
    <n v="2323"/>
    <s v="De acuerdo con reprogramación de mayo del 2022, derivada de la concertación de metas, finalizado el II trimestre se ejecutaron 2.323 trámites de terreno, que equivalen al 48% de la meta, lo anterior demostrado con soportes de COBOL y SNC; así como en lo reflejado en Memorandos de la Dirección de Gestión Catastral 2616DTNS-2022-0005330-IE-012 y 2616DTNS-2022-000510-IE-023 del 19 de mayo y 11 de julio, donde entre otros se concluye que la Territorial Norte de Santander a pesar de estar inoperativa del 25 de abril hasta el 31 de mayo del 2022, dado la migración al SNC, fue una de las tres territoriales que mejor desempeño presenta a nivel nacional."/>
    <m/>
    <m/>
    <m/>
    <m/>
    <n v="2323"/>
    <m/>
    <d v="2022-07-14T00:00:00"/>
    <m/>
    <m/>
    <n v="0.48205021788752855"/>
    <n v="0"/>
    <n v="1"/>
    <n v="0"/>
    <n v="0"/>
    <m/>
    <s v="Concepto No Favorable"/>
    <m/>
    <m/>
    <m/>
    <s v="De acuerdo con las evidencias cargadas se observa que con corte al segundo trimestre cumple el 48% de la meta con corte al 30 de junio"/>
    <m/>
    <m/>
    <m/>
    <x v="1"/>
    <m/>
    <m/>
    <m/>
    <x v="129"/>
    <m/>
    <m/>
  </r>
  <r>
    <n v="3"/>
    <x v="15"/>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Norte de Santander"/>
    <s v="Número"/>
    <s v="Número de avalúos elaborados en el periodo"/>
    <s v="Producto"/>
    <n v="0.1111111111111111"/>
    <n v="8"/>
    <n v="0"/>
    <n v="8"/>
    <n v="0"/>
    <n v="0"/>
    <m/>
    <m/>
    <n v="12"/>
    <s v="Durante el II trimestre se realizaron y entregaron 12 avalúos comerciales, de estos 7 tenian destino procesos de restitución de tierras, 2 a la Contraloría, 2 a la Subdirección de Avalúos (sedes territorial) y 1 a la Defensoría del Pueblo. Con lo anterior se cumple la meta anual y se sobrepasa en un 50% la misma. De hecho, el adicional del 5% en el Acuerdo de Gestión estaba fijado en realizar 4 avalúos adiconales a la meta, por lo que se cumplió con este bono."/>
    <m/>
    <m/>
    <m/>
    <m/>
    <n v="12"/>
    <m/>
    <d v="2022-07-15T00:00:00"/>
    <m/>
    <m/>
    <n v="1"/>
    <s v=""/>
    <n v="1"/>
    <s v=""/>
    <s v=""/>
    <m/>
    <s v="Concepto Favorable"/>
    <m/>
    <m/>
    <m/>
    <s v="De acuerdo con las evidencias cargadas se observa que con corte al segundo trimestre se cumple la meta"/>
    <m/>
    <m/>
    <m/>
    <x v="0"/>
    <m/>
    <m/>
    <m/>
    <x v="130"/>
    <m/>
    <m/>
  </r>
  <r>
    <n v="4"/>
    <x v="15"/>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Norte de Santander"/>
    <s v="Número"/>
    <s v="Recursos obtenidos por ventas de bienes y servicios"/>
    <s v="Producto"/>
    <n v="0.1111111111111111"/>
    <n v="145000000"/>
    <n v="26129484"/>
    <n v="18063887"/>
    <n v="50403315"/>
    <n v="50403314"/>
    <m/>
    <m/>
    <n v="45909971"/>
    <s v="Al cierre del primer semestre del 2022, las ventas acumuladas ascendieron a $45.909.971, lo cual es $1.716.600 mayor a la meta trazada para igual período, y el 32% de la meta anual. De esto se resalta que la venta de productos no estuvo habilitada del 1 al 24 de enero, así como que la de productos gráficos (de mayor valor), tampoco lo estuvo por migración del 25 de abril al 31 de mayo."/>
    <m/>
    <m/>
    <m/>
    <m/>
    <n v="45909971"/>
    <m/>
    <d v="2022-07-14T00:00:00"/>
    <m/>
    <m/>
    <n v="0.31662048965517242"/>
    <n v="0"/>
    <n v="1"/>
    <n v="0"/>
    <n v="0"/>
    <m/>
    <s v="Concepto Favorable"/>
    <m/>
    <m/>
    <m/>
    <s v="De acuerdo con las evidencias cargadas se observa que con corte al segundo trimestre cumplieron con la meta"/>
    <m/>
    <m/>
    <m/>
    <x v="0"/>
    <m/>
    <m/>
    <m/>
    <x v="131"/>
    <m/>
    <m/>
  </r>
  <r>
    <n v="5"/>
    <x v="15"/>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Norte de Santander"/>
    <s v="Porcentaje"/>
    <s v="Solicitudes atendidas en tiempo legal en el periodo"/>
    <s v="Eficiencia"/>
    <n v="0.1111111111111111"/>
    <n v="1"/>
    <n v="0.25"/>
    <n v="0.25"/>
    <n v="0.25"/>
    <n v="0.25"/>
    <m/>
    <m/>
    <n v="0.5"/>
    <s v="Durante el I semestres del 2022 recibimos 4 solicitudes en materia de regularización, una de ellas en enero, dos en abirl y una en mayo. Todas las anteriores fueron atendidas en la oportunidad de ley y de forma integral. En el soporte encontrarán listado con radicados y fechas de recibo y atención. "/>
    <m/>
    <m/>
    <m/>
    <m/>
    <n v="0.5"/>
    <m/>
    <d v="2022-07-14T00:00:00"/>
    <m/>
    <m/>
    <n v="0.5"/>
    <n v="0"/>
    <n v="1"/>
    <n v="0"/>
    <n v="0"/>
    <m/>
    <s v="Concepto Favorable"/>
    <m/>
    <m/>
    <m/>
    <s v="De acuerdo con las evidencias cargadas y el avance cualitativo reportado se observa que se atendieron el 100% de las solicitudes en materia de regularización de la propiedad"/>
    <m/>
    <m/>
    <m/>
    <x v="0"/>
    <m/>
    <m/>
    <m/>
    <x v="132"/>
    <m/>
    <m/>
  </r>
  <r>
    <n v="6"/>
    <x v="15"/>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Norte de Santander"/>
    <s v="Porcentaje"/>
    <s v="Solicitudes atendidas en tiempo legal en el periodo"/>
    <s v="Eficiencia"/>
    <n v="0.1111111111111111"/>
    <n v="1"/>
    <n v="0.25"/>
    <n v="0.25"/>
    <n v="0.25"/>
    <n v="0.25"/>
    <m/>
    <m/>
    <n v="0.5"/>
    <s v="Durante el I semestre del 2022 recibimos 79 solicitudes (3 ene; 15 feb, 10 mar, 12 abr, 24 may y 15 jun), concernientes a la Política de Restitución y Ley de Víctimas: así como 51 requerimientos de la UAEGRTD (5 ene; 14 feb, 9 mar, 8 abr, 5 may y 10 jun), las cuales se atendieron en la oportunidad de ley y de forma integral. En soporte encontrará listado con radicados y fechas de recibo y atención."/>
    <m/>
    <m/>
    <m/>
    <m/>
    <n v="0.5"/>
    <m/>
    <d v="2022-07-14T00:00:00"/>
    <m/>
    <m/>
    <n v="0.5"/>
    <n v="0"/>
    <n v="1"/>
    <n v="0"/>
    <n v="0"/>
    <m/>
    <s v="Concepto Favorable"/>
    <m/>
    <m/>
    <m/>
    <s v="De acuerdo con las evidencias cargadas y reportadas se observa que se atendieron las solicitudes recibidas referentes a la política de restitución de tierras y ley de victimas"/>
    <m/>
    <m/>
    <m/>
    <x v="0"/>
    <m/>
    <m/>
    <m/>
    <x v="133"/>
    <m/>
    <m/>
  </r>
  <r>
    <n v="7"/>
    <x v="15"/>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Norte de Santander"/>
    <s v="Porcentaje"/>
    <s v="Solicitudes atendidas en tiempo legal en el periodo"/>
    <s v="Eficiencia"/>
    <n v="0.1111111111111111"/>
    <n v="1"/>
    <n v="0.25"/>
    <n v="0.25"/>
    <n v="0.25"/>
    <n v="0.25"/>
    <m/>
    <m/>
    <n v="0.5"/>
    <s v="Como se puede corroborar en los informes de seguimiento de la Oficina de Relación con el Ciudadano y los pantallazos de SIGAC, la territorial en atención de PQRSD de la vigencia actual ha tenido un desempeño promedio en Productividad durante el I semestre del 2022 de 99,6%, mientras que en oportunidad este se ha situado en 97,8%; por lo que somos de lejos la mejor territorial a nivel nacional y aportamos al incremento de la media del Instituto en su conjunto (Prod 74% Opor 52%). En cuanto a vigencias anteriores, pasamos de tener 142 peticiones por atender al 28 de febrero, a tan solo 2 al 30 de junio."/>
    <m/>
    <m/>
    <m/>
    <m/>
    <n v="0.5"/>
    <m/>
    <d v="2022-07-14T00:00:00"/>
    <m/>
    <m/>
    <n v="0.5"/>
    <n v="0"/>
    <n v="1"/>
    <n v="0"/>
    <n v="0"/>
    <m/>
    <s v="Concepto Favorable"/>
    <m/>
    <m/>
    <m/>
    <s v="De acuerdo con las evidencias cargadas se observa que se han atendido las PQRSD con oportunidad"/>
    <m/>
    <m/>
    <m/>
    <x v="0"/>
    <m/>
    <m/>
    <m/>
    <x v="134"/>
    <m/>
    <m/>
  </r>
  <r>
    <n v="8"/>
    <x v="15"/>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Norte de Santander"/>
    <s v="Porcentaje"/>
    <s v="Actas de comités entregadas en el periodo"/>
    <s v="Eficiencia"/>
    <n v="0.1111111111111111"/>
    <n v="1"/>
    <n v="0.25"/>
    <n v="0.25"/>
    <n v="0.25"/>
    <n v="0.25"/>
    <m/>
    <m/>
    <n v="0.5"/>
    <s v="La territorial realizó cumplidamente los Comités COPASST y de Convivencia Laboral del I Semestre del 2022, ello al celebrar 6 COPASST (mensual) y 2 CCL (trimestral), sometiendo a revisión y aprobación de los miembros de cada órgano las actas respectivas, y una vez aprobadas se remitieron a la Subdirección de Talento Humano en la oportunidad debida. De igual forma, se elaboraron y enviaron los Informes Trimestrales del COPASST y CCL. En eviedencia Actas, Informes y Correos remisorios."/>
    <m/>
    <m/>
    <m/>
    <m/>
    <n v="0.5"/>
    <m/>
    <d v="2022-07-14T00:00:00"/>
    <m/>
    <m/>
    <n v="0.5"/>
    <n v="0"/>
    <n v="1"/>
    <n v="0"/>
    <n v="0"/>
    <m/>
    <s v="Concepto Favorable"/>
    <m/>
    <m/>
    <m/>
    <s v="De acuerdo con las evidencias cargadas y el avance cualitativo reportado se observa el reporte de actas de los comités (Copasst y Comité de Convivencia Laboral) remitidos a la Subdirección de Talento Humano_x000d__x000a_"/>
    <m/>
    <m/>
    <m/>
    <x v="0"/>
    <m/>
    <m/>
    <m/>
    <x v="135"/>
    <m/>
    <m/>
  </r>
  <r>
    <n v="9"/>
    <x v="15"/>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Norte de Santander"/>
    <s v="Porcentaje"/>
    <s v="Reportes de responsabilidades asignadas en el periodo"/>
    <s v="Eficiencia"/>
    <n v="0.1111111111111111"/>
    <n v="1"/>
    <n v="0.25"/>
    <n v="0.25"/>
    <n v="0.25"/>
    <n v="0.25"/>
    <m/>
    <m/>
    <n v="0.5"/>
    <s v="Durante el I Semestre del 2022 se celebraron 6 Comités COPASST (31 ene; 28 feb, 31 mar, 29 abr, 31 may y 29 jun), y 2 CCL (1 mar y 1 jun); asi mismo se realizaron dos inspecciones a la Infracestructura física (23 feb y 24 may), en la segunda se complemento la actividad con la verificación de estado de extintores, botiquines y camillas. Se solicitó a Sede Central el mantenimiento de la ventanería exterior, mantemiemiento o compra de aires acondicionados, revisión y análisis de cajas de breakers, y la renovación de extintores que se encuentran vencidos. Se estuvo atento a la presentación de cualquier accidente de trabajo, o queja de acoso laboral, ello sin que se llegara a presentarse ninguna de esas dos situaciones. "/>
    <m/>
    <m/>
    <m/>
    <m/>
    <n v="0.5"/>
    <m/>
    <d v="2022-07-14T00:00:00"/>
    <m/>
    <m/>
    <n v="0.5"/>
    <n v="0"/>
    <n v="1"/>
    <n v="0"/>
    <n v="0"/>
    <m/>
    <s v="Concepto Favorable"/>
    <m/>
    <m/>
    <m/>
    <s v="De acuerdo con las evidencias cargadas y el avance cualitativo reportado se observa que se ha generado el reporte de rendición de cuentas del SGSST."/>
    <m/>
    <m/>
    <m/>
    <x v="0"/>
    <m/>
    <m/>
    <m/>
    <x v="136"/>
    <m/>
    <m/>
  </r>
  <r>
    <n v="1"/>
    <x v="16"/>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Quindío"/>
    <s v="Número"/>
    <s v="Tramites de conservación catastral realizados (Oficina)"/>
    <s v="Producto"/>
    <n v="0.1111111111111111"/>
    <n v="2268"/>
    <n v="159"/>
    <n v="544"/>
    <n v="544"/>
    <n v="1021"/>
    <m/>
    <m/>
    <n v="2221"/>
    <s v="Se puede concluir que la Meta de oficina ya se alcanzo, ya que para este mes se obtuvo un 97.7%, se logro alcanzar esta meta gracias al plan de contigencia adoptado por la territorial. Faltarian cerca de 50 mutaciones de oficina para completar la meta; por lo que se recomienda modificar la meta a 2.800, que equivaldria hacer 100 mutaciones por mes en lo que resta del año."/>
    <m/>
    <m/>
    <m/>
    <m/>
    <n v="2221"/>
    <m/>
    <d v="2022-07-14T00:00:00"/>
    <m/>
    <m/>
    <n v="0.9792768959435626"/>
    <n v="0"/>
    <n v="1"/>
    <n v="0"/>
    <n v="0"/>
    <m/>
    <s v="Concepto Favorable"/>
    <m/>
    <m/>
    <m/>
    <s v="De acuerdo con las evidencias cargadas y el avance cualitativo reportado se observa que se superó la meta programada."/>
    <m/>
    <m/>
    <m/>
    <x v="0"/>
    <m/>
    <m/>
    <m/>
    <x v="137"/>
    <m/>
    <m/>
  </r>
  <r>
    <n v="2"/>
    <x v="16"/>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Quindío"/>
    <s v="Número"/>
    <s v="Tramites de conservación catastral realizados (Terreno)"/>
    <s v="Producto"/>
    <n v="0.1111111111111111"/>
    <n v="2425"/>
    <n v="970"/>
    <n v="485"/>
    <n v="485"/>
    <n v="485"/>
    <m/>
    <m/>
    <n v="373"/>
    <s v="No es posible cumplir la meta de terreno, se ha tramitado un 15.5%; se necesitarian 350 mutaciones mensuales con rendimientos de 5.5 diarias,  con  tres ejecutoras contratadas, siendo los rendimientos historicos pronmedio por ejecutor de 2.2 y no de 5 mtaciones como quedo en los contratos: Lo que equivaldria a una meta de terreno pronosticada de 45% al año con las mismas circunstancias actuales. Es decir, se necesitaria como minimo cuatro ejecutores y la mejora de la plataforma del SNC  la implementacion mutacion mixta, desbloque de manzanas y veredas y se mejore el editor. igualmente no se puede desconocer las limitantes que ha tenido la territorial en el area tecnica en cuanto a la carencia de personal, por no tener el cargo de topografo, oficial de catastro y jefe de conservacion."/>
    <m/>
    <m/>
    <m/>
    <m/>
    <n v="373"/>
    <m/>
    <d v="2022-07-14T00:00:00"/>
    <m/>
    <m/>
    <n v="0.15381443298969072"/>
    <n v="0"/>
    <n v="0.76907216494845365"/>
    <n v="0"/>
    <n v="0"/>
    <m/>
    <s v="Concepto No Favorable"/>
    <m/>
    <m/>
    <m/>
    <s v="De acuerdo con las evidencias y el reporte ejecutado no se cumple con la meta establecida"/>
    <m/>
    <m/>
    <m/>
    <x v="1"/>
    <m/>
    <m/>
    <m/>
    <x v="138"/>
    <m/>
    <m/>
  </r>
  <r>
    <n v="3"/>
    <x v="16"/>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Quindío"/>
    <s v="Número"/>
    <s v="Número de avalúos elaborados en el periodo"/>
    <s v="Producto"/>
    <n v="0.1111111111111111"/>
    <n v="10"/>
    <n v="0"/>
    <n v="3"/>
    <n v="4"/>
    <n v="3"/>
    <m/>
    <m/>
    <n v="6"/>
    <s v="Se recibieron en el segundo trimestre tres solicitudes y a la fecha hay un total de 6 solictudes de avaluos, dos aprobados por la sede central, dos pendientes por envio de oficio de aprobaciòn y dos en estado de recopilaciòn de informaciòn y elaboraciòn de informes; para un total de avance 60% en solicitudes."/>
    <m/>
    <m/>
    <m/>
    <m/>
    <n v="6"/>
    <m/>
    <d v="2022-07-14T00:00:00"/>
    <m/>
    <m/>
    <n v="0.6"/>
    <s v=""/>
    <n v="1"/>
    <n v="0"/>
    <n v="0"/>
    <m/>
    <s v="Concepto Favorable"/>
    <m/>
    <m/>
    <m/>
    <s v="De acuerdo con las evidencias cargadas y el avance cualitativo reportado se observa que se cumplió con la meta programada"/>
    <m/>
    <m/>
    <m/>
    <x v="0"/>
    <m/>
    <m/>
    <m/>
    <x v="139"/>
    <m/>
    <m/>
  </r>
  <r>
    <n v="4"/>
    <x v="16"/>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Quindío"/>
    <s v="Número"/>
    <s v="Recursos obtenidos por ventas de bienes y servicios"/>
    <s v="Producto"/>
    <n v="0.1111111111111111"/>
    <n v="110000000"/>
    <n v="14300000"/>
    <n v="16830000"/>
    <n v="34650000"/>
    <n v="44220000"/>
    <m/>
    <m/>
    <n v="26758227"/>
    <s v="En el primer trimestre los ingresos fueron de $ 15.048.566 y en el segundo trimestre se vendieron  $11.709.661 equivalentes al 13.68% y 10.6% respectivamente de la meta total; para un acumulado de 24.33%. Los ingresos se han visto disminuidos por la entrega del catastro al municipo de Armenia. Asi mismo se han adelantado gestiones presentado propuestas para hacer conservacion en los municipios de Salento, Calarca y Circasia.  La territorial mensualmente realiza comite financiero donde se analisa el cumpliemiento de estos indicadores."/>
    <m/>
    <m/>
    <m/>
    <m/>
    <n v="26758227"/>
    <m/>
    <d v="2022-07-14T00:00:00"/>
    <m/>
    <m/>
    <n v="0.2432566090909091"/>
    <n v="0"/>
    <n v="1"/>
    <n v="0"/>
    <n v="0"/>
    <m/>
    <s v="Concepto No Favorable"/>
    <m/>
    <m/>
    <m/>
    <s v="De acuerdo con las evidencias y el reporte ejecutado no se cumple con la meta establecida"/>
    <m/>
    <m/>
    <m/>
    <x v="1"/>
    <m/>
    <m/>
    <m/>
    <x v="140"/>
    <m/>
    <m/>
  </r>
  <r>
    <n v="5"/>
    <x v="16"/>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Quindío"/>
    <s v="Porcentaje"/>
    <s v="Solicitudes atendidas en tiempo legal en el periodo"/>
    <s v="Eficiencia"/>
    <n v="0.1111111111111111"/>
    <n v="1"/>
    <n v="0.25"/>
    <n v="0.25"/>
    <n v="0.25"/>
    <n v="0.25"/>
    <m/>
    <m/>
    <n v="0.5"/>
    <s v="La direccion territorial atiende el total de las solictudes recibidas de los juzgados en materia de regularizacion d ela propiedad  y de las alcaldias en materia de titulacion, en total se recibieron 39 solicitudes y se atendieron todas dentro de los terminos establecidos legalmente."/>
    <m/>
    <m/>
    <m/>
    <m/>
    <n v="0.5"/>
    <m/>
    <d v="2022-07-14T00:00:00"/>
    <m/>
    <m/>
    <n v="0.5"/>
    <n v="0"/>
    <n v="1"/>
    <n v="0"/>
    <n v="0"/>
    <m/>
    <s v="Concepto Favorable"/>
    <m/>
    <m/>
    <m/>
    <s v="De acuerdo con las evidencias cargadas y el avance cualitativo reportado se informa que se atendieron las solicitudes realizadas en materia de regularización de la propiedad. Se recomienda generar un reporte que consolide las solicitudes recibidas frente a las atendidas"/>
    <m/>
    <m/>
    <m/>
    <x v="0"/>
    <m/>
    <m/>
    <m/>
    <x v="141"/>
    <m/>
    <m/>
  </r>
  <r>
    <n v="6"/>
    <x v="16"/>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Quindío"/>
    <s v="Porcentaje"/>
    <s v="Solicitudes atendidas en tiempo legal en el periodo"/>
    <s v="Eficiencia"/>
    <n v="0.1111111111111111"/>
    <n v="1"/>
    <n v="0.25"/>
    <n v="0.25"/>
    <n v="0.25"/>
    <n v="0.25"/>
    <m/>
    <m/>
    <n v="0.5"/>
    <s v="A la fecha no se ha presentado ninguna solicitud de la Unidad de Restitucion de Tierras, se elabora el acta de comite trimestralmente y es enviado a sede central al igual que se  envia los dias 14 y 28 de cada mes,  la herramienta de monitoreo a la sede central al ingeniero Danilo Bernal y a la señora Yaritza Rodriguez."/>
    <m/>
    <m/>
    <m/>
    <m/>
    <n v="0.5"/>
    <m/>
    <d v="2022-07-14T00:00:00"/>
    <m/>
    <m/>
    <n v="0.5"/>
    <n v="0"/>
    <n v="1"/>
    <n v="0"/>
    <n v="0"/>
    <m/>
    <s v="Concepto Favorable"/>
    <m/>
    <m/>
    <m/>
    <s v="De acuerdo con el autoseguimiento se informa que no se ha presentado ninguna solicitud de la Unidad de Restitucion de Tierras y según las evidencias se elaboran las actas elaboradas. "/>
    <m/>
    <m/>
    <m/>
    <x v="0"/>
    <m/>
    <m/>
    <m/>
    <x v="142"/>
    <m/>
    <m/>
  </r>
  <r>
    <n v="7"/>
    <x v="16"/>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Quindío"/>
    <s v="Porcentaje"/>
    <s v="Solicitudes atendidas en tiempo legal en el periodo"/>
    <s v="Eficiencia"/>
    <n v="0.1111111111111111"/>
    <n v="1"/>
    <n v="0.25"/>
    <n v="0.25"/>
    <n v="0.25"/>
    <n v="0.25"/>
    <m/>
    <m/>
    <n v="0.5"/>
    <s v="La direccion territorial realiza seguimiento constante a las solicitudes que ingresan,  los reportes recibidos por la sede central registran inconsistencias y se reporta a la sede central los EEde las solicitudes atendidas y que se reportan  como pendientes y que se evidencia  que ya estan atendidas , prueba de ello son los correos enviados donde se solicita corregir las inconsistencias y recibir capacitacion en la forma de sacar reportes y fechas de corte para que de esta manera se hable el mismo idioma desde la oficina de servicio al ciudadano y la direccion territorial, en los reportes recibidos siempre se tiene porcentaje entre el 95% y100% en los dos indicadores se brinda atencion al ciudadano de manera presencial y virtual desde el correo de armenia,de manera oportuna y diligente."/>
    <m/>
    <m/>
    <m/>
    <m/>
    <n v="0.5"/>
    <m/>
    <d v="2022-07-14T00:00:00"/>
    <m/>
    <m/>
    <n v="0.5"/>
    <n v="0"/>
    <n v="1"/>
    <n v="0"/>
    <n v="0"/>
    <m/>
    <s v="Concepto Favorable"/>
    <m/>
    <m/>
    <m/>
    <s v="De acuerdo con las evidencias cargadas y el avance cualitativo reportado se observa que se atienden las PQRDS"/>
    <m/>
    <m/>
    <m/>
    <x v="1"/>
    <m/>
    <m/>
    <m/>
    <x v="143"/>
    <m/>
    <m/>
  </r>
  <r>
    <n v="8"/>
    <x v="16"/>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Quindío"/>
    <s v="Porcentaje"/>
    <s v="Actas de comités entregadas en el periodo"/>
    <s v="Eficiencia"/>
    <n v="0.1111111111111111"/>
    <n v="1"/>
    <n v="0.25"/>
    <n v="0.25"/>
    <n v="0.25"/>
    <n v="0.25"/>
    <m/>
    <m/>
    <n v="0.5"/>
    <s v="La direccion teritorial mes a mes desarrolla el comite de copasst, carga el acta con sus respectivos soportes al DRIVE,  el comite de CCL de igual manera se reune con la periodicidad requerida elabora el acta y es cargada al DRIVE en los terminos establecidos."/>
    <m/>
    <m/>
    <m/>
    <m/>
    <n v="0.5"/>
    <m/>
    <d v="2022-07-14T00:00:00"/>
    <m/>
    <m/>
    <n v="0.5"/>
    <n v="0"/>
    <n v="1"/>
    <n v="0"/>
    <n v="0"/>
    <m/>
    <s v="Concepto Favorable"/>
    <m/>
    <m/>
    <m/>
    <s v="De acuerdo con las evidencias cargadas y el avance cualitativo reportado se observa que se han cargado en el drive las respectivos actas de Copasst y Comité de Convivencia Laboral"/>
    <m/>
    <m/>
    <m/>
    <x v="0"/>
    <m/>
    <m/>
    <m/>
    <x v="144"/>
    <m/>
    <m/>
  </r>
  <r>
    <n v="9"/>
    <x v="16"/>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Quindío"/>
    <s v="Porcentaje"/>
    <s v="Reportes de responsabilidades asignadas en el periodo"/>
    <s v="Eficiencia"/>
    <n v="0.1111111111111111"/>
    <n v="1"/>
    <n v="0.25"/>
    <n v="0.25"/>
    <n v="0.25"/>
    <n v="0.25"/>
    <m/>
    <m/>
    <n v="0.5"/>
    <s v="La direccion territorial atiende a tiempo todas las tareas y responsabilidades del SG-SST, cada uno de los funcionarios y contratistas saben sus responsabilidades frente al sistema y la responsdabilidad y el compromiso del comite con el desarrollo de todas las actividades programadas en el cronograma y con la participacion de las actividades programadas por la sede central. atendidas todas a tiempo, dichas evidencias se encuentran en el reporte trimestral del SG-SST."/>
    <m/>
    <m/>
    <m/>
    <m/>
    <n v="0.5"/>
    <m/>
    <d v="2022-07-14T00:00:00"/>
    <m/>
    <m/>
    <n v="0.5"/>
    <n v="0"/>
    <n v="1"/>
    <n v="0"/>
    <n v="0"/>
    <m/>
    <s v="Concepto Favorable"/>
    <m/>
    <m/>
    <m/>
    <s v="De acuerdo con las evidencias cargadas y el avance cualitativo reportado se observa que se atienden las responsabilidades y rendición de cuentas en el SG - SST."/>
    <m/>
    <m/>
    <m/>
    <x v="0"/>
    <m/>
    <m/>
    <m/>
    <x v="145"/>
    <m/>
    <m/>
  </r>
  <r>
    <n v="1"/>
    <x v="17"/>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Risaralda"/>
    <s v="Número"/>
    <s v="Tramites de conservación catastral realizados (Oficina)"/>
    <s v="Producto"/>
    <n v="0.1111111111111111"/>
    <n v="15000"/>
    <n v="5000"/>
    <n v="3300"/>
    <n v="3300"/>
    <n v="3400"/>
    <m/>
    <m/>
    <n v="7725"/>
    <s v="Durante este primer semestre hemos cumplido con el 51,50% de la meta propuesta para el año"/>
    <m/>
    <m/>
    <m/>
    <m/>
    <n v="7725"/>
    <m/>
    <d v="2022-07-19T00:00:00"/>
    <m/>
    <m/>
    <n v="0.51500000000000001"/>
    <n v="0"/>
    <n v="1"/>
    <n v="0"/>
    <n v="0"/>
    <m/>
    <s v="Concepto Favorable"/>
    <m/>
    <m/>
    <m/>
    <s v="se revisa la evidencia cargada, cumple coin el producto esperado"/>
    <m/>
    <m/>
    <m/>
    <x v="0"/>
    <m/>
    <m/>
    <m/>
    <x v="146"/>
    <m/>
    <m/>
  </r>
  <r>
    <n v="2"/>
    <x v="17"/>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Risaralda"/>
    <s v="Número"/>
    <s v="Tramites de conservación catastral realizados (Terreno)"/>
    <s v="Producto"/>
    <n v="0.1111111111111111"/>
    <n v="1400"/>
    <n v="350"/>
    <n v="350"/>
    <n v="350"/>
    <n v="350"/>
    <m/>
    <m/>
    <n v="346"/>
    <s v="Durante este semestre se han ejecutado 346 tramites de terreno equivalentes a un 24,71% de la meta propuesta en el año."/>
    <m/>
    <m/>
    <m/>
    <m/>
    <n v="346"/>
    <m/>
    <d v="2022-07-19T00:00:00"/>
    <m/>
    <m/>
    <n v="0.24714285714285714"/>
    <n v="0"/>
    <n v="0.98857142857142855"/>
    <n v="0"/>
    <n v="0"/>
    <m/>
    <s v="Concepto Favorable"/>
    <m/>
    <m/>
    <m/>
    <s v="se revisa la evidencia cargada, cumple coin el producto esperado"/>
    <m/>
    <m/>
    <m/>
    <x v="1"/>
    <m/>
    <m/>
    <m/>
    <x v="147"/>
    <m/>
    <m/>
  </r>
  <r>
    <n v="3"/>
    <x v="17"/>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Risaralda"/>
    <s v="Número"/>
    <s v="Número de avalúos elaborados en el periodo"/>
    <s v="Producto"/>
    <n v="0.1111111111111111"/>
    <n v="20"/>
    <n v="8"/>
    <n v="4"/>
    <n v="4"/>
    <n v="4"/>
    <m/>
    <m/>
    <n v="16"/>
    <s v="Se realizaron 16 avaluos comerciales,lo cual nos indica que hemos cumplido con la meta en un 100% "/>
    <m/>
    <m/>
    <m/>
    <m/>
    <n v="16"/>
    <m/>
    <d v="2022-07-19T00:00:00"/>
    <m/>
    <m/>
    <n v="0.8"/>
    <n v="0"/>
    <n v="1"/>
    <n v="0"/>
    <n v="0"/>
    <m/>
    <s v="Concepto Favorable"/>
    <m/>
    <m/>
    <m/>
    <s v="se revisa la evidencia cargada, cumple coin el producto esperado"/>
    <m/>
    <m/>
    <m/>
    <x v="1"/>
    <m/>
    <m/>
    <m/>
    <x v="148"/>
    <m/>
    <m/>
  </r>
  <r>
    <n v="4"/>
    <x v="17"/>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Risaralda"/>
    <s v="Número"/>
    <s v="Recursos obtenidos por ventas de bienes y servicios"/>
    <s v="Producto"/>
    <n v="0.1111111111111111"/>
    <n v="137225095"/>
    <n v="20000000"/>
    <n v="39000000"/>
    <n v="39000000"/>
    <n v="39225095"/>
    <m/>
    <m/>
    <n v="44042111"/>
    <s v="El valor en ventas ALfinal de este segundo semestre es de 44042111 equivalentes a un 32.09% de la meta propuesta anual,puesto que la mayor demanda la recibiamos por el area metropolitana que estaba comformada por los municipios de (Pereira,Dosquebradas ,la Virginia) que fueron entregados a entidades municipales, lo mismo que el  municipio Santa Rosa de Cabal."/>
    <m/>
    <m/>
    <m/>
    <m/>
    <n v="44042111"/>
    <m/>
    <d v="2022-07-19T00:00:00"/>
    <m/>
    <m/>
    <n v="0.32094793594422361"/>
    <n v="0"/>
    <n v="1"/>
    <n v="0"/>
    <n v="0"/>
    <m/>
    <s v="Concepto Favorable"/>
    <m/>
    <m/>
    <m/>
    <s v="se revisa la evidencia cargada, cumple coin el producto esperado"/>
    <m/>
    <m/>
    <m/>
    <x v="1"/>
    <m/>
    <m/>
    <m/>
    <x v="149"/>
    <m/>
    <m/>
  </r>
  <r>
    <n v="5"/>
    <x v="17"/>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Risaralda"/>
    <s v="Porcentaje"/>
    <s v="Solicitudes atendidas en tiempo legal en el periodo"/>
    <s v="Eficiencia"/>
    <n v="0.1111111111111111"/>
    <n v="1"/>
    <n v="0.2"/>
    <n v="0.3"/>
    <n v="0.2"/>
    <n v="0.3"/>
    <m/>
    <m/>
    <n v="0.5"/>
    <s v="Se atendieron dos solicitudes una de un juzgado y otra por ventanilla para hacer la correspondiente actualizacion de un predio en el municipio de Santuario"/>
    <m/>
    <m/>
    <m/>
    <m/>
    <n v="0.5"/>
    <m/>
    <d v="2022-07-19T00:00:00"/>
    <m/>
    <m/>
    <n v="0.5"/>
    <n v="0"/>
    <n v="1"/>
    <n v="0"/>
    <n v="0"/>
    <m/>
    <s v="Concepto Favorable"/>
    <m/>
    <m/>
    <m/>
    <s v="se revisa la evidencia cargada, cumple coin el producto esperado"/>
    <m/>
    <m/>
    <m/>
    <x v="1"/>
    <m/>
    <m/>
    <m/>
    <x v="150"/>
    <m/>
    <m/>
  </r>
  <r>
    <n v="6"/>
    <x v="17"/>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Risaralda"/>
    <s v="Porcentaje"/>
    <s v="Solicitudes atendidas en tiempo legal en el periodo"/>
    <s v="Eficiencia"/>
    <n v="0.1111111111111111"/>
    <n v="1"/>
    <n v="0.25"/>
    <n v="0.25"/>
    <n v="0.25"/>
    <n v="0.25"/>
    <m/>
    <m/>
    <n v="0.5"/>
    <s v="En este semestre se hicieron 48 solicitudes y todas fueron atendidas a tiempoy fueron enviadas a la sede central"/>
    <m/>
    <m/>
    <m/>
    <m/>
    <n v="0.5"/>
    <m/>
    <d v="2022-07-19T00:00:00"/>
    <m/>
    <m/>
    <n v="0.5"/>
    <n v="0"/>
    <n v="1"/>
    <n v="0"/>
    <n v="0"/>
    <m/>
    <s v="Concepto Favorable"/>
    <m/>
    <m/>
    <m/>
    <s v="se revisa la evidencia cargada, cumple coin el producto esperado"/>
    <m/>
    <m/>
    <m/>
    <x v="0"/>
    <m/>
    <m/>
    <m/>
    <x v="151"/>
    <m/>
    <m/>
  </r>
  <r>
    <n v="7"/>
    <x v="17"/>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Risaralda"/>
    <s v="Porcentaje"/>
    <s v="Solicitudes atendidas en tiempo legal en el periodo"/>
    <s v="Eficiencia"/>
    <n v="0.1111111111111111"/>
    <n v="1"/>
    <n v="0.25"/>
    <n v="0.25"/>
    <n v="0.25"/>
    <n v="0.25"/>
    <m/>
    <m/>
    <n v="0.5"/>
    <s v="Se recibieron 44 pqrs (solicitudes),de las cuales se atendieron 37,en el informe de la sede central se evidencia un cumplimiento del indicador de oportunidad del 73%;y uno de productividad del 82%.Se solicito a la sede central por memorando el apoyo para descargar las solicitudes de años anteriores ."/>
    <m/>
    <m/>
    <m/>
    <m/>
    <n v="0.5"/>
    <m/>
    <d v="2022-07-19T00:00:00"/>
    <m/>
    <m/>
    <n v="0.5"/>
    <n v="0"/>
    <n v="1"/>
    <n v="0"/>
    <n v="0"/>
    <m/>
    <s v="Concepto Favorable"/>
    <m/>
    <m/>
    <m/>
    <s v="se revisa la evidencia cargada, cumple coin el producto esperado"/>
    <m/>
    <m/>
    <m/>
    <x v="1"/>
    <m/>
    <m/>
    <m/>
    <x v="152"/>
    <m/>
    <m/>
  </r>
  <r>
    <n v="8"/>
    <x v="17"/>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Risaralda"/>
    <s v="Porcentaje"/>
    <s v="Actas de comités entregadas en el periodo"/>
    <s v="Eficiencia"/>
    <n v="0.1111111111111111"/>
    <n v="1"/>
    <n v="0.25"/>
    <n v="0.25"/>
    <n v="0.25"/>
    <n v="0.25"/>
    <m/>
    <m/>
    <n v="0.5"/>
    <s v="Hemos cumplido con las actas y los comites de comvivencia laboral,y cada una de estas actividades se encuentran cargadas en el drive"/>
    <m/>
    <m/>
    <m/>
    <m/>
    <n v="0.5"/>
    <m/>
    <d v="2022-07-19T00:00:00"/>
    <m/>
    <m/>
    <n v="0.5"/>
    <n v="0"/>
    <n v="1"/>
    <n v="0"/>
    <n v="0"/>
    <m/>
    <s v="Concepto Favorable"/>
    <m/>
    <m/>
    <m/>
    <s v="se revisa la evidencia cargada, cumple coin el producto esperado"/>
    <m/>
    <m/>
    <m/>
    <x v="0"/>
    <m/>
    <m/>
    <m/>
    <x v="153"/>
    <m/>
    <m/>
  </r>
  <r>
    <n v="9"/>
    <x v="17"/>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Risaralda"/>
    <s v="Porcentaje"/>
    <s v="Reportes de responsabilidades asignadas en el periodo"/>
    <s v="Eficiencia"/>
    <n v="0.1111111111111111"/>
    <n v="1"/>
    <n v="0.25"/>
    <n v="0.25"/>
    <n v="0.25"/>
    <n v="0.25"/>
    <m/>
    <m/>
    <n v="0.5"/>
    <s v="se realizaron todas las actividades establecidas por el sistema de seguridad y salud en el trabajo desarrollando todas las actividades propuestas por la sede central"/>
    <m/>
    <m/>
    <m/>
    <m/>
    <n v="0.5"/>
    <m/>
    <d v="2022-07-19T00:00:00"/>
    <m/>
    <m/>
    <n v="0.5"/>
    <n v="0"/>
    <n v="1"/>
    <n v="0"/>
    <n v="0"/>
    <m/>
    <s v="Concepto Favorable"/>
    <m/>
    <m/>
    <m/>
    <s v="se revisa la evidencia cargada, cumple coin el producto esperado"/>
    <m/>
    <m/>
    <m/>
    <x v="1"/>
    <m/>
    <m/>
    <m/>
    <x v="154"/>
    <m/>
    <m/>
  </r>
  <r>
    <n v="1"/>
    <x v="18"/>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Santander"/>
    <s v="Número"/>
    <s v="Tramites de conservación catastral realizados (Oficina)"/>
    <s v="Producto"/>
    <n v="0.1111111111111111"/>
    <n v="12189"/>
    <n v="3324"/>
    <n v="2955"/>
    <n v="2955"/>
    <n v="2955"/>
    <m/>
    <m/>
    <n v="4843"/>
    <s v="se realizaron mutuaciones de oficina solicitadas por los usuarios del segundo trimestre  para un total de 1519 de vigencias anteriores y actuales; debido a cambios del sistema de cobol al sistema nacional catastral.para el primer trimestre se realizaron  mutaciones de oficina para un total de 3324"/>
    <m/>
    <m/>
    <m/>
    <m/>
    <n v="4843"/>
    <m/>
    <d v="2022-07-15T00:00:00"/>
    <m/>
    <m/>
    <n v="0.39732545737960456"/>
    <n v="0"/>
    <n v="1"/>
    <n v="0"/>
    <n v="0"/>
    <m/>
    <s v="Concepto No Favorable"/>
    <m/>
    <m/>
    <m/>
    <s v="A pesar de que se realizaron mutaciones de oficina de vigencias anteriores y de la actual vigencia no alcanzan a cumplir la meta"/>
    <m/>
    <m/>
    <m/>
    <x v="1"/>
    <m/>
    <m/>
    <m/>
    <x v="155"/>
    <m/>
    <m/>
  </r>
  <r>
    <n v="2"/>
    <x v="18"/>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Santander"/>
    <s v="Número"/>
    <s v="Tramites de conservación catastral realizados (Terreno)"/>
    <s v="Producto"/>
    <n v="0.1111111111111111"/>
    <n v="1521"/>
    <n v="330"/>
    <n v="397"/>
    <n v="397"/>
    <n v="397"/>
    <m/>
    <m/>
    <n v="385"/>
    <s v="Se realizaron mutuaciones de terreno solicitadas por los usuarios del segundo trimestre  para un total de 55 de vigencias anteriores y actuales; debido a cambios del sistema de cobol al sistema nacional catastral. en el primer trimestre se realizaron mutaciones de terreno para un total de 330"/>
    <m/>
    <m/>
    <m/>
    <m/>
    <n v="385"/>
    <m/>
    <d v="2022-07-15T00:00:00"/>
    <m/>
    <m/>
    <n v="0.25312294543063774"/>
    <n v="0"/>
    <n v="0.96977329974811088"/>
    <n v="0"/>
    <n v="0"/>
    <m/>
    <s v="Concepto No Favorable"/>
    <m/>
    <m/>
    <m/>
    <s v="A pesar de que se realizaron mutaciones de oficina de vigencias anteriores y de la actual vigencia no alcanzan a cumplir la meta"/>
    <m/>
    <m/>
    <m/>
    <x v="1"/>
    <m/>
    <m/>
    <m/>
    <x v="156"/>
    <m/>
    <m/>
  </r>
  <r>
    <n v="3"/>
    <x v="18"/>
    <s v="Avalúos Comerciales elaborad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Santander"/>
    <s v="Número"/>
    <s v="Número de avalúos elaborados en el periodo"/>
    <s v="Producto"/>
    <n v="0.1111111111111111"/>
    <n v="36"/>
    <n v="0"/>
    <n v="12"/>
    <n v="12"/>
    <n v="12"/>
    <m/>
    <m/>
    <n v="9"/>
    <s v="En el segundo trimestre del 2022 se realizaron 9 avaluos comerciales distribuidos en los predios de Barrancabermeja , bucaramanga , santan barbara, betulia y landazuri. se adjunto las evidencias pertinentes "/>
    <m/>
    <m/>
    <m/>
    <m/>
    <n v="9"/>
    <m/>
    <d v="2022-07-07T00:00:00"/>
    <m/>
    <m/>
    <n v="0.25"/>
    <s v=""/>
    <n v="0.75"/>
    <n v="0"/>
    <n v="0"/>
    <m/>
    <s v="Concepto Favorable"/>
    <m/>
    <m/>
    <m/>
    <s v="De acuerdo con las evidencias cargadas y el avance cualitativo reportado se observa que se realizaron 9 avaluos comerciales "/>
    <m/>
    <m/>
    <m/>
    <x v="1"/>
    <m/>
    <m/>
    <m/>
    <x v="157"/>
    <m/>
    <m/>
  </r>
  <r>
    <n v="4"/>
    <x v="18"/>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Santander"/>
    <s v="Número"/>
    <s v="Recursos obtenidos por ventas de bienes y servicios"/>
    <s v="Producto"/>
    <n v="0.1111111111111111"/>
    <n v="225959885"/>
    <n v="18663374"/>
    <n v="69098837"/>
    <n v="69098837"/>
    <n v="69098837"/>
    <m/>
    <m/>
    <n v="77292008"/>
    <s v="VENTAS REALIZADAS EN LOS MESES CORRESPONDIENTES ABRIL,MAYO Y JUNIO DEL 2022 SON LAS SIGUIENTES:ABRIL$ 22.206.085MAYO $17.256.170JUNIO$19.166.379 PARA UN TOTAL DE VENTAS REALIZADAS EN EL SEGUNDO TRIMESTRE DE $ 58.628.634, PARA EL PRIMER TRIMESTRE SE REALIZARON VENTAS POR 18,663,374"/>
    <m/>
    <m/>
    <m/>
    <m/>
    <n v="77292008"/>
    <m/>
    <d v="2022-07-15T00:00:00"/>
    <m/>
    <m/>
    <n v="0.34206075118156481"/>
    <n v="0"/>
    <n v="1"/>
    <n v="0"/>
    <n v="0"/>
    <m/>
    <s v="Concepto No Favorable"/>
    <m/>
    <m/>
    <m/>
    <s v="A pesar de que reportan ingresos por la venta de bienes y servicios no alcanzan a cumplir la meta"/>
    <m/>
    <m/>
    <m/>
    <x v="1"/>
    <m/>
    <m/>
    <m/>
    <x v="158"/>
    <m/>
    <m/>
  </r>
  <r>
    <n v="5"/>
    <x v="18"/>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Santander"/>
    <s v="Porcentaje"/>
    <s v="Solicitudes atendidas en tiempo legal en el periodo"/>
    <s v="Eficiencia"/>
    <n v="0.1111111111111111"/>
    <n v="1"/>
    <n v="0.25"/>
    <n v="0.25"/>
    <n v="0.25"/>
    <n v="0.25"/>
    <m/>
    <m/>
    <n v="0.5"/>
    <s v="Se atendieron en termino de ley las 9 solicitudes realizadas por usuarios referentes a la regularizacion de la propiedad le 1561, adjunto evidencias de lo realizado en el segundo trimestre del 2022, "/>
    <m/>
    <m/>
    <m/>
    <m/>
    <n v="0.5"/>
    <m/>
    <d v="2022-07-15T00:00:00"/>
    <m/>
    <m/>
    <n v="0.5"/>
    <n v="0"/>
    <n v="1"/>
    <n v="0"/>
    <n v="0"/>
    <m/>
    <s v="Concepto No Favorable"/>
    <m/>
    <m/>
    <m/>
    <s v="De acuerdo con el avance cualitativo reportado informan que se atendieron 9 solicitudes realizadas por usuarios referentes a la regularizacion de la propiedad ley 1561. Sin embargo, hace falta el reporte o informe del documento de verificación"/>
    <m/>
    <m/>
    <m/>
    <x v="1"/>
    <m/>
    <m/>
    <m/>
    <x v="150"/>
    <m/>
    <m/>
  </r>
  <r>
    <n v="6"/>
    <x v="18"/>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Santander"/>
    <s v="Porcentaje"/>
    <s v="Solicitudes atendidas en tiempo legal en el periodo"/>
    <s v="Eficiencia"/>
    <n v="0.1111111111111111"/>
    <n v="1"/>
    <n v="0.25"/>
    <n v="0.25"/>
    <n v="0.25"/>
    <n v="0.25"/>
    <m/>
    <m/>
    <n v="0.5"/>
    <s v=" En el segundo trimestre se recibieron 84 solicitudes administrativas  y 66 solicitudes Judiciales y posftfallo  para las cuales se dio respuesta con 201 oficios, respuesta en tiempo establecido, cabe aclarar que en los procesos Postfallos  en algunos casos, se dá dos respuesta, porque se solicita folio actualizado a las oficinas de  resgistro y se envia respuesta al tribunal, se emitieron 16 Resoluciones dando cumplimiento a sentencias de manera total y en algunos casos parcial porque no está actualizado los certificado en la cabida y linderos.  _x000d__x000a__x000d__x000a_Se anexa oficios de respuesta (201), Resoluciones (16) y solicitudes  (1)  contenido en una carpeta comprimida ."/>
    <m/>
    <m/>
    <m/>
    <m/>
    <n v="0.5"/>
    <m/>
    <d v="2022-07-15T00:00:00"/>
    <m/>
    <m/>
    <n v="0.5"/>
    <n v="0"/>
    <n v="1"/>
    <n v="0"/>
    <n v="0"/>
    <m/>
    <s v="Concepto Favorable"/>
    <m/>
    <m/>
    <m/>
    <s v="De acuerdo con las evidencias cargadas y el avance cualitativo reportado se observa informe de la atención a la solicitudes recibidas para el cumplimiento de la Política de Restitución de Tierras y Ley de Víctimas, "/>
    <m/>
    <m/>
    <m/>
    <x v="0"/>
    <m/>
    <m/>
    <m/>
    <x v="159"/>
    <m/>
    <m/>
  </r>
  <r>
    <n v="7"/>
    <x v="18"/>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Santander"/>
    <s v="Porcentaje"/>
    <s v="Solicitudes atendidas en tiempo legal en el periodo"/>
    <s v="Eficiencia"/>
    <n v="0.1111111111111111"/>
    <n v="0.99979999999999991"/>
    <n v="0.104"/>
    <n v="0.29859999999999998"/>
    <n v="0.29859999999999998"/>
    <n v="0.29859999999999998"/>
    <m/>
    <m/>
    <n v="0.21179999999999999"/>
    <s v="Durante el segunto trimestre del 2022 se atendieron  1897 peticiones realizadas por los usuarios , dichas respuestas fueron realizadas en termino de ley. para el primer trimestre se atendieron 1040 peticiones realizadas por los usuarios, el valor en el ejecutado es el resultado del primer semestre, el resultado es 0,2118"/>
    <m/>
    <m/>
    <m/>
    <m/>
    <n v="0.21179999999999999"/>
    <m/>
    <d v="2022-07-15T00:00:00"/>
    <m/>
    <m/>
    <n v="0.21184236847369475"/>
    <n v="0"/>
    <n v="0.709310113864702"/>
    <n v="0"/>
    <n v="0"/>
    <m/>
    <s v="Concepto No Favorable"/>
    <m/>
    <m/>
    <m/>
    <s v="De acuerdo con las evidencias cargadas y el avance cualitativo reportado se atendieron peticiones sin embargo no se cumplió con la meta"/>
    <m/>
    <m/>
    <m/>
    <x v="1"/>
    <m/>
    <m/>
    <m/>
    <x v="160"/>
    <m/>
    <m/>
  </r>
  <r>
    <n v="8"/>
    <x v="18"/>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Santander"/>
    <s v="Porcentaje"/>
    <s v="Actas de comités entregadas en el periodo"/>
    <s v="Eficiencia"/>
    <n v="0.1111111111111111"/>
    <n v="1"/>
    <n v="0.25"/>
    <n v="0.25"/>
    <n v="0.25"/>
    <n v="0.25"/>
    <m/>
    <m/>
    <n v="0.5"/>
    <s v="Para el segundo triemstre del 2022 se realizaron las actas respectivas en la cual se evidencia en los adjuintos, y los cambios que se realizan en cada una de ellas. "/>
    <m/>
    <m/>
    <m/>
    <m/>
    <n v="0.5"/>
    <m/>
    <d v="2022-07-08T00:00:00"/>
    <m/>
    <m/>
    <n v="0.5"/>
    <n v="0"/>
    <n v="1"/>
    <n v="0"/>
    <n v="0"/>
    <m/>
    <s v="Concepto Favorable"/>
    <m/>
    <m/>
    <m/>
    <s v="De acuerdo con las evidencias cargadas y el avance cualitativo reportado se realizaron las actas de los comités (Copasst y Comité de Convivencia Laboral) "/>
    <m/>
    <m/>
    <m/>
    <x v="1"/>
    <m/>
    <m/>
    <m/>
    <x v="161"/>
    <m/>
    <m/>
  </r>
  <r>
    <n v="9"/>
    <x v="18"/>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Santander"/>
    <s v="Porcentaje"/>
    <s v="Reportes de responsabilidades asignadas en el periodo"/>
    <s v="Eficiencia"/>
    <n v="0.1111111111111111"/>
    <n v="1"/>
    <n v="0.25"/>
    <n v="0.25"/>
    <n v="0.25"/>
    <n v="0.25"/>
    <m/>
    <m/>
    <n v="0.5"/>
    <s v="En el segundo trimestre del 2022 se realiza diligenciamiento en el drive de seguridad y salud en el trabajo y ausentismo de los funcionarios. "/>
    <m/>
    <m/>
    <m/>
    <m/>
    <n v="0.5"/>
    <m/>
    <d v="2022-07-15T00:00:00"/>
    <m/>
    <m/>
    <n v="0.5"/>
    <n v="0"/>
    <n v="1"/>
    <n v="0"/>
    <n v="0"/>
    <m/>
    <s v="Concepto Favorable"/>
    <m/>
    <m/>
    <m/>
    <s v="De acuerdo con las evidencias cargadas y el avance cualitativo reportado se observa el reporte de ausentismo como actividad del SGSST"/>
    <m/>
    <m/>
    <m/>
    <x v="0"/>
    <m/>
    <m/>
    <m/>
    <x v="162"/>
    <m/>
    <m/>
  </r>
  <r>
    <n v="1"/>
    <x v="19"/>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Sucre"/>
    <s v="Número"/>
    <s v="Tramites de conservación catastral realizados (Oficina)"/>
    <s v="Producto"/>
    <n v="0.1111111111111111"/>
    <n v="5983"/>
    <n v="1495.75"/>
    <n v="1495.75"/>
    <n v="1495.75"/>
    <n v="1495.75"/>
    <m/>
    <m/>
    <n v="2926"/>
    <s v="EL DIRECTOR TERRITORIAL MODIFICO EL CRONOGRAMA DE ACTIVIDADES INICIAL CON LAS METAS ESTABLECIDAS PARA LA VIGENCIA 2022, EN EL I SEMESTRE  DE 2022, SE RECIBIERON  3.124 DE OFICINA,  A LA FECHA DEL SEGUMIENTO SE TRAMITARON 2.926 LO QUE REPRESENTA UN 97.81% DE LO PROGRAMADO "/>
    <m/>
    <m/>
    <m/>
    <m/>
    <n v="2926"/>
    <m/>
    <d v="2022-07-19T00:00:00"/>
    <m/>
    <m/>
    <n v="0.48905231489219453"/>
    <n v="0"/>
    <n v="1"/>
    <n v="0"/>
    <n v="0"/>
    <m/>
    <s v="Concepto Favorable"/>
    <m/>
    <m/>
    <m/>
    <s v="se revisa la evidencia cargada, cumple coin el producto esperado"/>
    <m/>
    <m/>
    <m/>
    <x v="0"/>
    <m/>
    <m/>
    <m/>
    <x v="163"/>
    <m/>
    <m/>
  </r>
  <r>
    <n v="2"/>
    <x v="19"/>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Sucre"/>
    <s v="Número"/>
    <s v="Tramites de conservación catastral realizados (Terreno)"/>
    <s v="Producto"/>
    <n v="0.1111111111111111"/>
    <n v="3400"/>
    <n v="340"/>
    <n v="340"/>
    <n v="1360"/>
    <n v="1360"/>
    <m/>
    <m/>
    <n v="830"/>
    <s v="EL DIRECTOR TERRITORIAL MODIFICO EL CRONOGRAMA DE ACTIVIDADES INICIAL CON LAS METAS ESTABLECIDAS PARA LA VIGENCIA 2022, EN EL I SEMESTRE  DE 2022, SE RECIBIERON  698 TRAMITES DE TERRENO,  A LA FECHA DEL SEGUMIENTO SE TRAMITARON 830 LO QUE REPRESENTA UN 122.05% DE LO PROGRAMADO "/>
    <m/>
    <m/>
    <m/>
    <m/>
    <n v="830"/>
    <m/>
    <d v="2022-07-19T00:00:00"/>
    <m/>
    <m/>
    <n v="0.24411764705882352"/>
    <n v="0"/>
    <n v="1"/>
    <n v="0"/>
    <n v="0"/>
    <m/>
    <s v="Concepto Favorable"/>
    <m/>
    <m/>
    <m/>
    <s v="se revisa la evidencia cargada, cumple coin el producto esperado"/>
    <m/>
    <m/>
    <m/>
    <x v="0"/>
    <m/>
    <m/>
    <m/>
    <x v="164"/>
    <m/>
    <m/>
  </r>
  <r>
    <n v="3"/>
    <x v="19"/>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Sucre"/>
    <s v="Número"/>
    <s v="Número de avalúos elaborados en el periodo"/>
    <s v="Producto"/>
    <n v="0.1111111111111111"/>
    <n v="40"/>
    <n v="4"/>
    <n v="4"/>
    <n v="16"/>
    <n v="16"/>
    <m/>
    <m/>
    <n v="17"/>
    <s v="En la Territorial se realizan las reuniones de seguimiento con el fin de hacerle seguimiento al avance de  los avalúos recibidos, en el periodo objeto de seguimieto correspondiente al I semestre de 2022, se recibieron 7 solicitudes para realizar 17 avalúos, los cuales se realizaron en su totalidad"/>
    <m/>
    <m/>
    <m/>
    <m/>
    <n v="17"/>
    <m/>
    <d v="2022-07-19T00:00:00"/>
    <m/>
    <m/>
    <n v="0.42499999999999999"/>
    <n v="0"/>
    <n v="1"/>
    <n v="0"/>
    <n v="0"/>
    <m/>
    <s v="Concepto Favorable"/>
    <m/>
    <m/>
    <m/>
    <s v="se revisa la evidencia cargada, cumple coin el producto esperado"/>
    <m/>
    <m/>
    <m/>
    <x v="0"/>
    <m/>
    <m/>
    <m/>
    <x v="165"/>
    <m/>
    <m/>
  </r>
  <r>
    <n v="4"/>
    <x v="19"/>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Sucre"/>
    <s v="Número"/>
    <s v="Recursos obtenidos por ventas de bienes y servicios"/>
    <s v="Producto"/>
    <n v="0.1111111111111111"/>
    <n v="171404194"/>
    <n v="25710629.099999998"/>
    <n v="51421258.199999996"/>
    <n v="42851048.5"/>
    <n v="51421258.199999996"/>
    <m/>
    <m/>
    <n v="81068489"/>
    <s v="EN EL PRIMER SEMESTRE DE LA VIGENCIA 2022, EN LA TERRITORIAL SE GENERARON INGRESOS POR LA VENTA DE BIENES Y SERVICIOS ALCANZANDO UN 105.10% CON RESPECTO A LA META PROGRAMADA"/>
    <m/>
    <m/>
    <m/>
    <m/>
    <n v="81068489"/>
    <m/>
    <d v="2022-07-19T00:00:00"/>
    <m/>
    <m/>
    <n v="0.4729667758304677"/>
    <n v="0"/>
    <n v="1"/>
    <n v="0"/>
    <n v="0"/>
    <m/>
    <s v="Concepto Favorable"/>
    <m/>
    <m/>
    <m/>
    <s v="se revisa la evidencia cargada, cumple coin el producto esperado"/>
    <m/>
    <m/>
    <m/>
    <x v="0"/>
    <m/>
    <m/>
    <m/>
    <x v="166"/>
    <m/>
    <m/>
  </r>
  <r>
    <n v="5"/>
    <x v="19"/>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Sucre"/>
    <s v="Porcentaje"/>
    <s v="Solicitudes atendidas en tiempo legal en el periodo"/>
    <s v="Eficiencia"/>
    <n v="0.1111111111111111"/>
    <n v="1"/>
    <n v="0.25"/>
    <n v="0.25"/>
    <n v="0.25"/>
    <n v="0.25"/>
    <m/>
    <m/>
    <n v="0.5"/>
    <s v="EN EL PRIMER SEMESTRE DE 2022, SE ATENDIERON EN SU TOTALIDAD LAS SOLICITUDES EN MATERIA DE REGULARIZACION DE TIERRAS "/>
    <m/>
    <m/>
    <m/>
    <m/>
    <n v="0.5"/>
    <m/>
    <d v="2022-07-19T00:00:00"/>
    <m/>
    <m/>
    <n v="0.5"/>
    <n v="0"/>
    <n v="1"/>
    <n v="0"/>
    <n v="0"/>
    <m/>
    <s v="Concepto Favorable"/>
    <m/>
    <m/>
    <m/>
    <s v="se revisa la evidencia cargada, cumple coin el producto esperado"/>
    <m/>
    <m/>
    <m/>
    <x v="0"/>
    <m/>
    <m/>
    <m/>
    <x v="167"/>
    <m/>
    <m/>
  </r>
  <r>
    <n v="6"/>
    <x v="19"/>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Sucre"/>
    <s v="Porcentaje"/>
    <s v="Solicitudes atendidas en tiempo legal en el periodo"/>
    <s v="Eficiencia"/>
    <n v="0.1111111111111111"/>
    <n v="1"/>
    <n v="0.25"/>
    <n v="0.25"/>
    <n v="0.25"/>
    <n v="0.25"/>
    <m/>
    <m/>
    <n v="0.5"/>
    <s v="En el primer semestre se recibieron en la Territorial 30  Notificaciones presentadas por los juzgados especializados en restitución de tierras de Sincelejo y del tribunal superior del distrito judicial sala especializada en restitución de tierras de Cartagena, se atendieron en su totalidad en los términos legales."/>
    <m/>
    <m/>
    <m/>
    <m/>
    <n v="0.5"/>
    <m/>
    <d v="2022-07-19T00:00:00"/>
    <m/>
    <m/>
    <n v="0.5"/>
    <n v="0"/>
    <n v="1"/>
    <n v="0"/>
    <n v="0"/>
    <m/>
    <s v="Concepto Favorable"/>
    <m/>
    <m/>
    <m/>
    <s v="se revisa la evidencia cargada, cumple coin el producto esperado"/>
    <m/>
    <m/>
    <m/>
    <x v="0"/>
    <m/>
    <m/>
    <m/>
    <x v="168"/>
    <m/>
    <m/>
  </r>
  <r>
    <n v="7"/>
    <x v="19"/>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Sucre"/>
    <s v="Porcentaje"/>
    <s v="Solicitudes atendidas en tiempo legal en el periodo"/>
    <s v="Eficiencia"/>
    <n v="0.1111111111111111"/>
    <n v="1"/>
    <n v="0.25"/>
    <n v="0.25"/>
    <n v="0.25"/>
    <n v="0.25"/>
    <m/>
    <m/>
    <n v="0.46"/>
    <s v="EN EL PRIMER SEMESTREEN LA TERRITORIAL, SE RECIBIERON 583 PQRS DE LAS CUALES SE ATENDIERON 536 QUEDANDO EN TRAMITE 47"/>
    <m/>
    <m/>
    <m/>
    <m/>
    <n v="0.46"/>
    <m/>
    <d v="2022-07-19T00:00:00"/>
    <m/>
    <m/>
    <n v="0.46"/>
    <n v="0"/>
    <n v="1"/>
    <n v="0"/>
    <n v="0"/>
    <m/>
    <s v="Concepto Favorable"/>
    <m/>
    <m/>
    <m/>
    <s v="se revisa la evidencia cargada, cumple coin el producto esperado"/>
    <m/>
    <m/>
    <m/>
    <x v="1"/>
    <m/>
    <m/>
    <m/>
    <x v="169"/>
    <m/>
    <m/>
  </r>
  <r>
    <n v="8"/>
    <x v="19"/>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Sucre"/>
    <s v="Porcentaje"/>
    <s v="Actas de comités entregadas en el periodo"/>
    <s v="Eficiencia"/>
    <n v="0.1111111111111111"/>
    <n v="1"/>
    <n v="0.25"/>
    <n v="0.25"/>
    <n v="0.25"/>
    <n v="0.25"/>
    <m/>
    <m/>
    <n v="0.5"/>
    <s v="LA TERRITORIAL, CUMPLIO CON LA ENTREGA DE LOS COMITES DE COPASST Y CONVIVIENCIA LABORAL, CARGANDO LA INFORMACIóN EN EL DRIVE ESTABLECIDO POR LA SUDIRECCIN DE TALENTO HUMANO"/>
    <m/>
    <m/>
    <m/>
    <m/>
    <n v="0.5"/>
    <m/>
    <d v="2022-07-19T00:00:00"/>
    <m/>
    <m/>
    <n v="0.5"/>
    <n v="0"/>
    <n v="1"/>
    <n v="0"/>
    <n v="0"/>
    <m/>
    <s v="Concepto Favorable"/>
    <m/>
    <m/>
    <m/>
    <s v="se revisa la evidencia cargada, cumple coin el producto esperado"/>
    <m/>
    <m/>
    <m/>
    <x v="0"/>
    <m/>
    <m/>
    <m/>
    <x v="170"/>
    <m/>
    <m/>
  </r>
  <r>
    <n v="9"/>
    <x v="19"/>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Sucre"/>
    <s v="Porcentaje"/>
    <s v="Reportes de responsabilidades asignadas en el periodo"/>
    <s v="Eficiencia"/>
    <n v="0.1111111111111111"/>
    <n v="1"/>
    <n v="0.25"/>
    <n v="0.25"/>
    <n v="0.25"/>
    <n v="0.25"/>
    <m/>
    <m/>
    <n v="0.5"/>
    <s v="LA TERRITORIAL ATIENDE  LAS ACTIVIDADES ESTABLECIDAS EN EL ACTA DEL 06/1/2021 REFERENTE A EL SG-SST"/>
    <m/>
    <m/>
    <m/>
    <m/>
    <n v="0.5"/>
    <m/>
    <d v="2022-07-19T00:00:00"/>
    <m/>
    <m/>
    <n v="0.5"/>
    <n v="0"/>
    <n v="1"/>
    <n v="0"/>
    <n v="0"/>
    <m/>
    <s v="Concepto Favorable"/>
    <m/>
    <m/>
    <m/>
    <s v="se revisa la evidencia cargada, cumple coin el producto esperado"/>
    <m/>
    <m/>
    <m/>
    <x v="0"/>
    <m/>
    <m/>
    <m/>
    <x v="171"/>
    <m/>
    <m/>
  </r>
  <r>
    <n v="1"/>
    <x v="20"/>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que requieren visita a oficina de vigencias anteriores y de la actual vigencia"/>
    <d v="2022-01-01T00:00:00"/>
    <d v="2022-12-31T00:00:00"/>
    <s v="Informe o Reporte de trámites atendidos._x000a_Reporte de seguimiento Mensual (Herramienta APEX)"/>
    <s v="Tolima"/>
    <s v="Número"/>
    <s v="Tramites de conservación catastral realizados (Oficina)"/>
    <s v="Producto"/>
    <n v="0.1"/>
    <n v="6938"/>
    <n v="14"/>
    <n v="694"/>
    <n v="3469"/>
    <n v="2761"/>
    <m/>
    <m/>
    <n v="308"/>
    <s v="El SNC no permite la grabacion masiva de mutaciones de cambio de propietario. Periodicamente se tiene que generar incidencias en el GLPI (mesa de ayuda) para poder avanzar los tramites.Por manzana o vereda solo permite la radicacion de un tramite."/>
    <m/>
    <m/>
    <m/>
    <m/>
    <n v="308"/>
    <m/>
    <d v="2022-07-19T00:00:00"/>
    <m/>
    <m/>
    <n v="4.4393196886710867E-2"/>
    <n v="0"/>
    <n v="0.44380403458213258"/>
    <n v="0"/>
    <n v="0"/>
    <m/>
    <s v="Concepto No Favorable"/>
    <m/>
    <m/>
    <m/>
    <s v="Concepto no favorable de 708 trámites que se debieron atender, se dio respuesta a 308 tramites, reportando 43,50% de avance en el semestre."/>
    <m/>
    <m/>
    <m/>
    <x v="1"/>
    <m/>
    <m/>
    <m/>
    <x v="172"/>
    <m/>
    <m/>
  </r>
  <r>
    <n v="2"/>
    <x v="20"/>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d v="2022-01-01T00:00:00"/>
    <d v="2022-12-31T00:00:00"/>
    <s v="Informe o Reporte de trámites atendidos._x000a_Reporte de seguimiento Mensual (Herramienta APEX)"/>
    <s v="Tolima"/>
    <s v="Número"/>
    <s v="Tramites de conservación catastral realizados (Terreno)"/>
    <s v="Producto"/>
    <n v="0.1"/>
    <n v="5712"/>
    <n v="13"/>
    <n v="571"/>
    <n v="2856"/>
    <n v="2272"/>
    <m/>
    <m/>
    <n v="122"/>
    <s v="El SNC para el tramite de mutaciiones de terreno requiere que la informacion grafica y alfanumerica coincida en su informacion de areas y al no cumplir este requisito envia el proceso a depuracion generando tiempos extras en avance. Por otro lado en el semestre los funcionarios y contratistas han tenido que atender 203 tutelas por temas de tramites. "/>
    <m/>
    <m/>
    <m/>
    <m/>
    <n v="122"/>
    <m/>
    <d v="2022-07-19T00:00:00"/>
    <m/>
    <m/>
    <n v="2.1358543417366947E-2"/>
    <n v="0"/>
    <n v="0.2136602451838879"/>
    <n v="0"/>
    <n v="0"/>
    <m/>
    <s v="Concepto No Favorable"/>
    <m/>
    <m/>
    <m/>
    <s v="De 584 trámites de Conservación que se debieron atender, se dio respuesta a 122 tramites, reportando el 21% de avance en el semestre."/>
    <m/>
    <m/>
    <m/>
    <x v="1"/>
    <m/>
    <m/>
    <m/>
    <x v="173"/>
    <m/>
    <m/>
  </r>
  <r>
    <n v="3"/>
    <x v="20"/>
    <s v="Avalúos Comerciales elaborados"/>
    <s v="No Aplica"/>
    <s v="Garantizar y fortalecer la autosostenibilidad del Instituto  por medio de la venta de los productos y servicios de la entidad"/>
    <s v="Implementación del plan de mercadeo para la promoción de los productos y servicios de la entidad"/>
    <s v="Gestión con Valores para Resultados"/>
    <s v="Fortalecimiento organizacional y simplificación de procesos "/>
    <s v="Atender en el término legal, el 100% de las solicitudes de elaboración de avalúos comerciales "/>
    <d v="2022-01-01T00:00:00"/>
    <d v="2022-12-31T00:00:00"/>
    <s v="Informes o reporte de avalúos comerciales realizados"/>
    <s v="Tolima"/>
    <s v="Número"/>
    <s v="Número de avalúos elaborados en el periodo"/>
    <s v="Producto"/>
    <n v="0.1"/>
    <n v="12"/>
    <n v="0"/>
    <n v="3"/>
    <n v="6"/>
    <n v="3"/>
    <m/>
    <m/>
    <n v="0"/>
    <s v="Se tiene assignados y en ejecucion 23 avaluos solicitados por los juzgados de tierras. Los particulares no utilizan este servicio por las demoras en la realizacion del avaluo. "/>
    <m/>
    <m/>
    <m/>
    <m/>
    <n v="0"/>
    <m/>
    <d v="2022-07-19T00:00:00"/>
    <m/>
    <m/>
    <n v="0"/>
    <s v=""/>
    <n v="0"/>
    <n v="0"/>
    <n v="0"/>
    <m/>
    <s v="Concepto No Favorable"/>
    <m/>
    <m/>
    <m/>
    <s v="Los 23 avalúos asignados se encuentran en ejecución 23. En archivo “HERRAMIENTA SEGUIMIENTO AVALUOS COMERCIALES 2022”, solamente se evidencia radicados del mes de abril a junio, Los cuales están como documentos pendientes, asignados, donde se evidencia que ninguno se encuentra en estado terminado igualmente no se evidencia reporte del primer trimestre el cual debió ser reportado en este informe_x000d__x000a_"/>
    <m/>
    <m/>
    <m/>
    <x v="1"/>
    <m/>
    <m/>
    <m/>
    <x v="174"/>
    <m/>
    <m/>
  </r>
  <r>
    <n v="4"/>
    <x v="20"/>
    <s v="Ingresos propios"/>
    <s v="No Aplica"/>
    <s v="Garantizar y fortalecer la autosostenibilidad del Instituto  por medio de la venta de los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Tolima"/>
    <s v="Número"/>
    <s v="Recursos obtenidos por ventas de bienes y servicios"/>
    <s v="Producto"/>
    <n v="0.1"/>
    <n v="158585959"/>
    <n v="16144050.6262"/>
    <n v="31717191.800000001"/>
    <n v="63434383.600000001"/>
    <n v="47290332.973800004"/>
    <m/>
    <m/>
    <n v="27348938"/>
    <s v="Para el periodo comprendido entre el mes de enero y  junio de 2022 se realizó el cruce del reporte de las ventas detalladas generadas por el centro de información y la relación de ingresos de contado versus el movimiento bancario que envía tesorería sede central realizando el recaudo de dichos ingresos de manera oportuna."/>
    <m/>
    <m/>
    <m/>
    <m/>
    <n v="27348938"/>
    <m/>
    <d v="2022-07-14T00:00:00"/>
    <m/>
    <m/>
    <n v="0.17245497755573683"/>
    <n v="0"/>
    <n v="0.86227488777868411"/>
    <n v="0"/>
    <n v="0"/>
    <m/>
    <s v="Concepto No Favorable"/>
    <m/>
    <m/>
    <m/>
    <s v="De la meta programada para el semestre de $47861242,4262 Se reporta $20512304,4262  evidenciándose  incumplimiento en la meta programada."/>
    <m/>
    <m/>
    <m/>
    <x v="1"/>
    <m/>
    <m/>
    <m/>
    <x v="175"/>
    <m/>
    <m/>
  </r>
  <r>
    <n v="5"/>
    <x v="20"/>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Tolima"/>
    <s v="Porcentaje"/>
    <s v="Solicitudes atendidas en tiempo legal en el periodo"/>
    <s v="Eficiencia"/>
    <n v="0.1"/>
    <n v="1"/>
    <n v="0.25"/>
    <n v="0.25"/>
    <n v="0.25"/>
    <n v="0.25"/>
    <m/>
    <m/>
    <n v="0.5"/>
    <s v="En relación a la Ley 1561 y 1564 del 2012 la Dirección Territorial Tolima – jurídica, ha dado respuesta desde el mes de abril hasta julio de la presente anualidad a 195 casos SIGAC los cuales han sido enviados vía correo electrónico._x000d__x000a_ABRIL: 62 _x000d__x000a_MAYO: 38_x000d__x000a_JUNIO: 58_x000d__x000a_JULIO: 37 _x000d__x000a_TOTAL: 195 _x000d__x000a_"/>
    <m/>
    <m/>
    <m/>
    <m/>
    <n v="0.5"/>
    <m/>
    <d v="2022-07-14T00:00:00"/>
    <m/>
    <m/>
    <n v="0.5"/>
    <n v="0"/>
    <n v="1"/>
    <n v="0"/>
    <n v="0"/>
    <m/>
    <s v="Concepto Favorable"/>
    <m/>
    <m/>
    <m/>
    <s v="Con muestra de  correos electrónicos en los que se envía respuesta a las solicitudes: DESAJIB-CO-00097 del 02/05/2022,  2621DTT-2022-0007110-EE-002 09/06/2022, 6021-2021-0003456-ER-000 del 09/06/2022 con el destinario al  Consejo Superior de la Judicatura "/>
    <m/>
    <m/>
    <m/>
    <x v="0"/>
    <m/>
    <m/>
    <m/>
    <x v="176"/>
    <m/>
    <m/>
  </r>
  <r>
    <n v="6"/>
    <x v="20"/>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Tolima"/>
    <s v="Porcentaje"/>
    <s v="Solicitudes atendidas en tiempo legal en el periodo"/>
    <s v="Eficiencia"/>
    <n v="0.1"/>
    <n v="1"/>
    <n v="0.25"/>
    <n v="0.25"/>
    <n v="0.25"/>
    <n v="0.25"/>
    <m/>
    <m/>
    <n v="0.26"/>
    <s v="En el semestre la territorial  recibio 433 solicitudes (164 tramites administrativos, 202 tramites judiciales y 67 posfallos), de los cuales se atendieron 221 (156 tramites administrativos, 154 tramites judiciales y 11 posfallos). Los posfallos son los que presentan mas demora en la atencion ya que se depende de las otras entidades que entreguen la documentacion completa (ORIP con anotacion del falllo) y demoras con el SNC."/>
    <m/>
    <m/>
    <m/>
    <m/>
    <n v="0.26"/>
    <m/>
    <d v="2022-07-15T00:00:00"/>
    <m/>
    <m/>
    <n v="0.26"/>
    <n v="0"/>
    <n v="1"/>
    <n v="0"/>
    <n v="0"/>
    <m/>
    <s v="Concepto No Favorable"/>
    <m/>
    <m/>
    <m/>
    <s v="En el semestre la territorial recibió 433 solicitudes, pero no se dio respuesta al 100% de requerimientos, incumpliendo la meta programada"/>
    <m/>
    <m/>
    <m/>
    <x v="0"/>
    <m/>
    <m/>
    <m/>
    <x v="177"/>
    <m/>
    <m/>
  </r>
  <r>
    <n v="7"/>
    <x v="20"/>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Tolima"/>
    <s v="Porcentaje"/>
    <s v="Solicitudes atendidas en tiempo legal en el periodo"/>
    <s v="Eficiencia"/>
    <n v="0.1"/>
    <n v="1.0032000000000001"/>
    <n v="6.3200000000000006E-2"/>
    <n v="0.2"/>
    <n v="0.45"/>
    <n v="0.28999999999999998"/>
    <m/>
    <m/>
    <n v="0.02"/>
    <s v="La territorial ha tenido inconvenientes en la atencion de los radicados de la vigencia.  en el semestre se recibieron 1463 solictudes y se finalizaron en los terminos de ley 96 equialente al 0.0656%. Se cuenta con poco personal y la cantidad de tutelas que llegan hace dificil el cumplimiento de tiempos. Se inicia para el segundo semestre la estrategia de tener al limite las fechas de vencimientos y evitar que siga subiendo el saldo de no atendidas en el termino de ley."/>
    <m/>
    <m/>
    <m/>
    <m/>
    <n v="0.02"/>
    <m/>
    <d v="2022-07-19T00:00:00"/>
    <m/>
    <m/>
    <n v="1.993620414673046E-2"/>
    <n v="0"/>
    <n v="9.9999999999999992E-2"/>
    <n v="0"/>
    <n v="0"/>
    <m/>
    <s v="Concepto No Favorable"/>
    <m/>
    <m/>
    <m/>
    <s v="En reporte de participación por tipo de PQRS y teniendo en cuenta que fueron recibidas 1463 solicitudes de las cuales se finalizaron en los términos de ley 96 requerimientos. Se evidencia incumplimiento en la meta programada._x000d__x000a_"/>
    <m/>
    <m/>
    <m/>
    <x v="1"/>
    <m/>
    <m/>
    <m/>
    <x v="178"/>
    <m/>
    <m/>
  </r>
  <r>
    <n v="8"/>
    <x v="20"/>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s anteriores"/>
    <d v="2022-01-01T00:00:00"/>
    <d v="2022-12-31T00:00:00"/>
    <s v="Informe o Reporte de PQRSD atendidas (Reporte SIGAC)"/>
    <s v="Tolima"/>
    <s v="Porcentaje"/>
    <s v="Solicitudes atendidas vigencia anterior"/>
    <s v="Eficiencia"/>
    <n v="0.1"/>
    <n v="1"/>
    <n v="0.25"/>
    <n v="0.25"/>
    <n v="0.25"/>
    <n v="0.25"/>
    <m/>
    <m/>
    <n v="0.06"/>
    <s v="En el primer semestre se priorizo la atencion de SIGAC de las vigencias anteriores el cual tiene un saldo por atender de 2704 solicitudes de las cuales se cerraron 175. La actividad no ha dado el resultado esperado. Se ha tenido revisiones del estado de tramites y algunos aparecen por finalizar en la estadistica, pero se verifican y estan finalizados."/>
    <m/>
    <m/>
    <m/>
    <m/>
    <n v="0.06"/>
    <m/>
    <d v="2022-07-19T00:00:00"/>
    <m/>
    <m/>
    <n v="0.06"/>
    <n v="0"/>
    <n v="0.24"/>
    <n v="0"/>
    <n v="0"/>
    <m/>
    <s v="Concepto No Favorable"/>
    <m/>
    <m/>
    <m/>
    <s v="Teniendo en cuenta que dé un saldo por de 2704 solicitudes por cerrar,  solo se culminó el proceso 175  evidenciándose  el incumplimiento en la meta programada."/>
    <m/>
    <m/>
    <m/>
    <x v="0"/>
    <m/>
    <m/>
    <m/>
    <x v="179"/>
    <m/>
    <m/>
  </r>
  <r>
    <n v="9"/>
    <x v="20"/>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Tolima"/>
    <s v="Porcentaje"/>
    <s v="Actas de comités entregadas en el periodo"/>
    <s v="Eficiencia"/>
    <n v="0.1"/>
    <n v="1"/>
    <n v="0.25"/>
    <n v="0.25"/>
    <n v="0.25"/>
    <n v="0.25"/>
    <m/>
    <m/>
    <n v="0.5"/>
    <s v="El comite de copasst fue conformado para el mes de mayo ya que los integrantes del que estaba operando se encuentan solucionando problemas de indole judicial y el de convivencia acorde a directrices e informacion de la profesional universitaria especializada con funciones de abogado se realiza desde sede central."/>
    <m/>
    <m/>
    <m/>
    <m/>
    <n v="0.5"/>
    <m/>
    <d v="2022-07-19T00:00:00"/>
    <m/>
    <m/>
    <n v="0.5"/>
    <n v="0"/>
    <n v="1"/>
    <n v="0"/>
    <n v="0"/>
    <m/>
    <s v="Concepto Favorable"/>
    <m/>
    <m/>
    <m/>
    <s v="Teniendo en cuenta que el comité de copasst fue conformado en el mes de mayo y la trazabilidad del proceso de selección, las actas del mes de mayo y junio, pantallazo en el drive de cargue de documentos, con las evidencias aportadas, se da cumplimiento de la actividad, ya que la directriz del proceso Gestión del Talento humano para la territorial es la de que los comités de convivencia serán liderados desde la Sede central.  _x000d__x000a_"/>
    <m/>
    <m/>
    <m/>
    <x v="0"/>
    <m/>
    <m/>
    <m/>
    <x v="180"/>
    <m/>
    <m/>
  </r>
  <r>
    <n v="10"/>
    <x v="20"/>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Tolima"/>
    <s v="Porcentaje"/>
    <s v="Reportes de responsabilidades asignadas en el periodo"/>
    <s v="Eficiencia"/>
    <n v="0.1"/>
    <n v="1"/>
    <n v="0.25"/>
    <n v="0.25"/>
    <n v="0.25"/>
    <n v="0.25"/>
    <m/>
    <m/>
    <n v="0.5"/>
    <s v="Se vine cumpliendo en los tiempos establecidos las responsabiidades en la direccion territorial. "/>
    <m/>
    <m/>
    <m/>
    <m/>
    <n v="0.5"/>
    <m/>
    <d v="2022-07-19T00:00:00"/>
    <m/>
    <m/>
    <n v="0.5"/>
    <n v="0"/>
    <n v="1"/>
    <n v="0"/>
    <n v="0"/>
    <m/>
    <s v="Concepto Favorable"/>
    <m/>
    <m/>
    <m/>
    <s v="Se observa el cumplimiento de la actividad Teniendo en cuenta registros como:_x000d__x000a_Cronograma de Inspección F20100-09-16V1 en el que se hace evidencia las actividades programadas VS las ejecutadas, registro de Inspección de Botiquín de primeros auxilios y camilla del 28/0472022_x000d__x000a_Trazabilidad camillas y botiquín, verificación – estado de extintores del 2/05/2022_x000d__x000a__x000d__x000a_Correos electrónicos donde se reporta: _x000d__x000a_* Inspección botiquin.pdf; Mínima cuantía_2022-04-29_1.PDF; Salidas a terreno.PDF; Trazabilidad de solicitud informacioncontaduria.pdf; f20100-09-16v1_cronograma_de_inspecciones REALIZADO1.xls; Revisión camilla 1.jpg; Revisión camilla enarchivo.jpg; Revisión camillas._x000d__x000a_*26 /042022 Envío cronograma diligenciado de actividades de inspección _x000d__x000a_* 09/05/2022 envía matriz de riesgo, junto con sus anexos."/>
    <m/>
    <m/>
    <m/>
    <x v="0"/>
    <m/>
    <m/>
    <m/>
    <x v="181"/>
    <m/>
    <m/>
  </r>
  <r>
    <n v="1"/>
    <x v="21"/>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oficina de vigencias anteriores y de la actual vigencia "/>
    <d v="2022-01-01T00:00:00"/>
    <d v="2022-12-31T00:00:00"/>
    <s v="Informe o Reporte de trámites atendidos._x000a_Reporte de seguimiento Mensual (Herramienta APEX)"/>
    <s v="Valle del Cauca"/>
    <s v="Número"/>
    <s v="Tramites de conservación catastral realizados (Oficina)"/>
    <s v="Producto"/>
    <n v="0.125"/>
    <n v="20535"/>
    <n v="2173"/>
    <n v="4000"/>
    <n v="7500"/>
    <n v="6862"/>
    <m/>
    <m/>
    <n v="517"/>
    <s v="En el mes de Abril nos encontrabamos en Suspension de terminos mediante la Resolucion No. 016 del 2022, desde el 28 de Marzo hasta el 29 de Abril de la misma anualidad. Tramites oficina segundo trimestre 517. Meta Tramites de Oficina segundo Trimestre 4000."/>
    <m/>
    <m/>
    <m/>
    <m/>
    <n v="517"/>
    <m/>
    <d v="2022-07-18T00:00:00"/>
    <m/>
    <m/>
    <n v="2.5176527879230581E-2"/>
    <n v="0"/>
    <n v="0.12925"/>
    <n v="0"/>
    <n v="0"/>
    <m/>
    <s v="Concepto No Favorable"/>
    <m/>
    <m/>
    <m/>
    <s v="Segun lo reportado esta baja la ejecución de los tramites de oficina"/>
    <m/>
    <m/>
    <m/>
    <x v="1"/>
    <m/>
    <m/>
    <m/>
    <x v="182"/>
    <m/>
    <m/>
  </r>
  <r>
    <n v="2"/>
    <x v="21"/>
    <s v="Trámites de Conservación Catastral"/>
    <s v="No Aplic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trámites de terreno de vigencias anteriores y de la actual vigencia "/>
    <d v="2022-01-01T00:00:00"/>
    <d v="2022-12-31T00:00:00"/>
    <s v="Informe o Reporte de trámites atendidos._x000a_Reporte de seguimiento Mensual (Herramienta APEX)"/>
    <s v="Valle del Cauca"/>
    <s v="Número"/>
    <s v="Tramites de conservación catastral realizados (Terreno)"/>
    <s v="Producto"/>
    <n v="0.125"/>
    <n v="2100"/>
    <n v="535"/>
    <n v="300"/>
    <n v="600"/>
    <n v="665"/>
    <m/>
    <m/>
    <n v="58"/>
    <s v="En el mes de Abril nos encontrabamos en Suspension de terminos mediante la Resolucion No. 016 del 2022, desde el 28 de Marzo hasta el 29 de Abril de la misma anualidad.  Tramites de Terreno Segundo Trimestre 58 Meta Tramites de Terreno 300. "/>
    <m/>
    <m/>
    <m/>
    <m/>
    <n v="58"/>
    <m/>
    <d v="2022-07-18T00:00:00"/>
    <m/>
    <m/>
    <n v="2.7619047619047619E-2"/>
    <n v="0"/>
    <n v="0.19333333333333333"/>
    <n v="0"/>
    <n v="0"/>
    <m/>
    <s v="Concepto No Favorable"/>
    <m/>
    <m/>
    <m/>
    <s v="Incumplimiento con la meta"/>
    <m/>
    <m/>
    <m/>
    <x v="1"/>
    <m/>
    <m/>
    <m/>
    <x v="183"/>
    <m/>
    <m/>
  </r>
  <r>
    <n v="3"/>
    <x v="21"/>
    <s v="Ingresos propios"/>
    <s v="No Aplica"/>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_x000a_"/>
    <s v="Gestión con Valores para Resultados"/>
    <s v="Transparencia, acceso a la información pública y Lucha contra la Corrupción"/>
    <s v="Obtener el 100% de la meta de ingresos por la venta de bienes y servicios "/>
    <d v="2022-01-01T00:00:00"/>
    <d v="2022-12-31T00:00:00"/>
    <s v="Informe o reporte de ingresos generados y/o Actas mesas de trabajo con Oficina Comercial."/>
    <s v="Valle del Cauca"/>
    <s v="Número"/>
    <s v="Recursos obtenidos por ventas de bienes y servicios"/>
    <s v="Producto"/>
    <n v="0.125"/>
    <n v="150232917"/>
    <n v="14663146"/>
    <n v="20000000"/>
    <n v="45000000"/>
    <n v="70569771"/>
    <m/>
    <m/>
    <n v="28334014"/>
    <s v="Durante el Segundo Trimestre del año se realizaron Ventas de Contado sin IVA por valor de $13.885.878 y Ventas a Credito sin IVA por valor de $14.448.136 para un total de Ventas del trimestre sin IVA de $28.334.014"/>
    <m/>
    <m/>
    <m/>
    <m/>
    <n v="28334014"/>
    <m/>
    <d v="2022-07-18T00:00:00"/>
    <m/>
    <m/>
    <n v="0.18860057147129747"/>
    <n v="0"/>
    <n v="1"/>
    <n v="0"/>
    <n v="0"/>
    <m/>
    <s v="Concepto No Favorable"/>
    <m/>
    <m/>
    <m/>
    <s v="No cumplieron con la meta establecida para el primer y segundo trimestre"/>
    <m/>
    <m/>
    <m/>
    <x v="1"/>
    <m/>
    <m/>
    <m/>
    <x v="184"/>
    <m/>
    <m/>
  </r>
  <r>
    <n v="4"/>
    <x v="21"/>
    <s v="Regularización de la propiedad (Ley 1561 y Ley 1564 de 2012)"/>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n el término legal, el 100% de las solicitudes realizadas en materia de regularización de la propiedad (Ley 1561 y Ley 1564 de 2012)"/>
    <d v="2022-01-01T00:00:00"/>
    <d v="2022-12-31T00:00:00"/>
    <s v="Informe o Reporte de solicitudes atendidas"/>
    <s v="Valle del Cauca"/>
    <s v="Porcentaje"/>
    <s v="Solicitudes atendidas en tiempo legal en el periodo"/>
    <s v="Eficiencia"/>
    <n v="0.125"/>
    <n v="1"/>
    <n v="0.25"/>
    <n v="0.25"/>
    <n v="0.25"/>
    <n v="0.25"/>
    <m/>
    <m/>
    <n v="0.25"/>
    <s v="En el segundo trimestre del 2022 se atendieron las solicitude realizadas en materia de regularizacion de la propiedad de la siguiente manera Abril: 29 solicitudes - Mayo 18 Solicitudes - Junio 16 solicitudes para un total: 63"/>
    <m/>
    <m/>
    <m/>
    <m/>
    <n v="0.25"/>
    <m/>
    <d v="2022-07-18T00:00:00"/>
    <m/>
    <m/>
    <n v="0.25"/>
    <n v="0"/>
    <n v="1"/>
    <n v="0"/>
    <n v="0"/>
    <m/>
    <s v="Concepto No Favorable"/>
    <m/>
    <m/>
    <m/>
    <s v="No reportan el primer trimestre "/>
    <m/>
    <m/>
    <m/>
    <x v="0"/>
    <m/>
    <m/>
    <m/>
    <x v="185"/>
    <m/>
    <m/>
  </r>
  <r>
    <n v="5"/>
    <x v="21"/>
    <s v="Política de Restitución de Tierras y Ley de Víctimas"/>
    <s v="No Aplica"/>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100% de las solicitudes recibidas para el cumplimiento de la Política de Restitución de Tierras y Ley de Víctimas, en los términos de ley   "/>
    <d v="2022-01-01T00:00:00"/>
    <d v="2022-12-31T00:00:00"/>
    <s v="Informe o Reporte de solicitudes atendidas"/>
    <s v="Valle del Cauca"/>
    <s v="Porcentaje"/>
    <s v="Solicitudes atendidas en tiempo legal en el periodo"/>
    <s v="Eficiencia"/>
    <n v="0.125"/>
    <n v="1"/>
    <n v="0.25"/>
    <n v="0.25"/>
    <n v="0.25"/>
    <n v="0.25"/>
    <m/>
    <m/>
    <n v="0.25"/>
    <s v="Durante el segundo Trimestre del año se atendieron para el mes de Abril 11 Solicitudes para el mes de Mayo 21 Solicitudes y para el mes de Junio 29 solicitudes, quedando solo pendiente 1 por resolver cumpliendo con el 99% de las solicitudes atendidas."/>
    <m/>
    <m/>
    <m/>
    <m/>
    <n v="0.25"/>
    <m/>
    <d v="2022-07-18T00:00:00"/>
    <m/>
    <m/>
    <n v="0.25"/>
    <n v="0"/>
    <n v="1"/>
    <n v="0"/>
    <n v="0"/>
    <m/>
    <s v="Concepto No Favorable"/>
    <m/>
    <m/>
    <m/>
    <s v="No se cuenta con la informacion del primer trimestre y el archivo que anexan no muestra nignun dato para verificar"/>
    <m/>
    <m/>
    <m/>
    <x v="0"/>
    <m/>
    <m/>
    <m/>
    <x v="186"/>
    <m/>
    <m/>
  </r>
  <r>
    <n v="6"/>
    <x v="21"/>
    <s v="Optimizar el servicio al ciudadano"/>
    <s v="Plan Anticorrupción y de Atención al Ciudadano"/>
    <s v="Garantizar una atención eficiente y oportuna a los ciudadanos y partes interesadas"/>
    <s v="Mejoramiento en la prestación del servicio a la ciudadanía"/>
    <s v="Gestión con Valores para Resultados"/>
    <s v="Servicio al ciudadano"/>
    <s v="Atender el 100% de PQRSD vigencia actual, en los términos de ley."/>
    <d v="2022-01-01T00:00:00"/>
    <d v="2022-12-31T00:00:00"/>
    <s v="Informe o Reporte de PQRSD atendidas (Reporte SIGAC)"/>
    <s v="Valle del Cauca"/>
    <s v="Porcentaje"/>
    <s v="Solicitudes atendidas en tiempo legal en el periodo"/>
    <s v="Eficiencia"/>
    <n v="0.125"/>
    <n v="1"/>
    <n v="0.25"/>
    <n v="0.25"/>
    <n v="0.25"/>
    <n v="0.25"/>
    <m/>
    <m/>
    <n v="0.2"/>
    <s v="Se atendieron con oportunidad las PQRSD del periodo Abril a Junio 2022"/>
    <m/>
    <m/>
    <m/>
    <m/>
    <n v="0.2"/>
    <m/>
    <d v="2022-07-19T00:00:00"/>
    <m/>
    <m/>
    <n v="0.2"/>
    <n v="0"/>
    <n v="0.8"/>
    <n v="0"/>
    <n v="0"/>
    <m/>
    <s v="Concepto No Favorable"/>
    <m/>
    <m/>
    <m/>
    <s v="De acuerdo al cuadro anexo, que es un reporte de servicio al ciudadano la territorial presenta un 63% de oportunidad y un 84% de productividad, debiendose atender el 100% de  PQRSD"/>
    <m/>
    <m/>
    <m/>
    <x v="1"/>
    <m/>
    <m/>
    <m/>
    <x v="187"/>
    <m/>
    <m/>
  </r>
  <r>
    <n v="7"/>
    <x v="21"/>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Cumplir con la entrega de las actas de los comités (Copasst y Comité de Convivencia Laboral) a la Subdirección de Talento Humano en los tiempos establecidos"/>
    <d v="2022-01-01T00:00:00"/>
    <d v="2022-12-31T00:00:00"/>
    <s v="Informe o reporte de actas de los comités (Copasst y Comité de Convivencia Laboral) remitidos a la Subdirección de Recursos Humanos_x000a_Correos electrónicos con reportes realizados"/>
    <s v="Valle del Cauca"/>
    <s v="Porcentaje"/>
    <s v="Actas de comités entregadas en el periodo"/>
    <s v="Eficiencia"/>
    <n v="0.125"/>
    <n v="1"/>
    <n v="0.25"/>
    <n v="0.25"/>
    <n v="0.25"/>
    <n v="0.25"/>
    <m/>
    <m/>
    <n v="0.25"/>
    <s v="El comité de copasst - las actas deben de realizarse mensualmente- Para el Segundo Trimestre del año periodo de Abril a Junio debemos tener en cuenta que hasta el 30 de junio estuvo acompañándonos la funcionaria Diana Maritza Jimenez ya como cumplieron con su periodo, para el Tercer Trimestre nos acompaña Martha Elena y Omar Acevedo. El comité de convivencia- las actas deben realizarse trimestralmente- es decir nov/2021, dic/2021, ene/2022 en febrero se subiò el acta; febrero, marzo y abril, en mayo de subiò Acta y la de mayo, junio y julio en agosto, ya quedaria para el tercer trimestre."/>
    <m/>
    <m/>
    <m/>
    <m/>
    <n v="0.25"/>
    <m/>
    <d v="2022-07-19T00:00:00"/>
    <m/>
    <m/>
    <n v="0.25"/>
    <n v="0"/>
    <n v="1"/>
    <n v="0"/>
    <n v="0"/>
    <m/>
    <s v="Concepto Favorable"/>
    <m/>
    <m/>
    <m/>
    <s v="En evidencias se encuentran las actas de reunion de copasst y de convivencia"/>
    <m/>
    <m/>
    <m/>
    <x v="0"/>
    <m/>
    <m/>
    <m/>
    <x v="188"/>
    <m/>
    <m/>
  </r>
  <r>
    <n v="8"/>
    <x v="21"/>
    <s v="Plan estratégico de Talento Human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tender en los tiempos establecidos las responsabilidades y rendición de cuentas en el SG - SST, establecida mediante acta del 06-01-2021"/>
    <d v="2022-01-01T00:00:00"/>
    <d v="2022-12-31T00:00:00"/>
    <s v="Informe o reporte de rendición de cuenta en el SG-SST."/>
    <s v="Valle del Cauca"/>
    <s v="Porcentaje"/>
    <s v="Reportes de responsabilidades asignadas en el periodo"/>
    <s v="Eficiencia"/>
    <n v="0.125"/>
    <n v="1"/>
    <n v="0.25"/>
    <n v="0.25"/>
    <n v="0.25"/>
    <n v="0.25"/>
    <m/>
    <m/>
    <n v="0.25"/>
    <s v="En el segundo trimestrre del año las actividades de seguridad y salud en el trabajo que se realizaron de Abril a Junio fueron: Socialización de la matriz de riesgos de identificación de peligros y valoración del riesgo y determinación del control (06/04/2022) - Socialización del plan de emergencia el día 27 de abril del 2022 - Reporte de accidente de la funcionaria Denix Parra el 25 de abril 2022_x000d__x000a_La investigación del accidente el 26 de abril 2022 -  La señalización y prevención de accidentes 27 de abril del 2022 - Socialización del accidente de la funcionaria Denix Parra el día 29 de abril del 2022.la asistencia de la entrega de los elementos de protección personal, la valoración e inspección de sillas y elementos ergonómicos y el informe de la reparación de sillas el cual está relacionado"/>
    <m/>
    <m/>
    <m/>
    <m/>
    <n v="0.25"/>
    <m/>
    <d v="2022-07-19T00:00:00"/>
    <m/>
    <m/>
    <n v="0.25"/>
    <n v="0"/>
    <n v="1"/>
    <n v="0"/>
    <n v="0"/>
    <m/>
    <s v="Concepto Favorable"/>
    <m/>
    <m/>
    <m/>
    <s v="La DT realizó varias actividades dentro de la rendición de cuenta en el SG-SST"/>
    <m/>
    <m/>
    <m/>
    <x v="0"/>
    <m/>
    <m/>
    <m/>
    <x v="189"/>
    <m/>
    <m/>
  </r>
  <r>
    <m/>
    <x v="22"/>
    <m/>
    <m/>
    <m/>
    <m/>
    <m/>
    <m/>
    <m/>
    <m/>
    <m/>
    <m/>
    <m/>
    <m/>
    <m/>
    <m/>
    <m/>
    <m/>
    <m/>
    <m/>
    <m/>
    <m/>
    <m/>
    <m/>
    <m/>
    <m/>
    <m/>
    <m/>
    <m/>
    <m/>
    <m/>
    <m/>
    <m/>
    <m/>
    <m/>
    <m/>
    <m/>
    <m/>
    <m/>
    <m/>
    <m/>
    <m/>
    <m/>
    <m/>
    <m/>
    <m/>
    <m/>
    <m/>
    <m/>
    <x v="4"/>
    <m/>
    <m/>
    <m/>
    <x v="19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34:H59" firstHeaderRow="1" firstDataRow="2" firstDataCol="1"/>
  <pivotFields count="56">
    <pivotField showAll="0"/>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3"/>
        <item x="0"/>
        <item x="1"/>
        <item x="2"/>
        <item x="4"/>
        <item t="default"/>
      </items>
    </pivotField>
    <pivotField showAll="0"/>
    <pivotField showAll="0"/>
    <pivotField showAll="0"/>
    <pivotField dataField="1" showAll="0">
      <items count="192">
        <item x="90"/>
        <item x="78"/>
        <item x="68"/>
        <item x="73"/>
        <item x="75"/>
        <item x="84"/>
        <item x="86"/>
        <item x="92"/>
        <item x="91"/>
        <item x="89"/>
        <item x="87"/>
        <item x="88"/>
        <item x="85"/>
        <item x="82"/>
        <item x="81"/>
        <item x="74"/>
        <item x="80"/>
        <item x="102"/>
        <item x="130"/>
        <item x="104"/>
        <item x="4"/>
        <item x="1"/>
        <item x="116"/>
        <item x="97"/>
        <item x="98"/>
        <item x="147"/>
        <item x="156"/>
        <item x="146"/>
        <item x="159"/>
        <item x="155"/>
        <item x="168"/>
        <item x="163"/>
        <item x="164"/>
        <item x="151"/>
        <item x="148"/>
        <item x="189"/>
        <item x="94"/>
        <item x="93"/>
        <item x="176"/>
        <item x="173"/>
        <item x="172"/>
        <item x="187"/>
        <item x="177"/>
        <item x="150"/>
        <item x="157"/>
        <item x="160"/>
        <item x="167"/>
        <item x="169"/>
        <item x="152"/>
        <item x="171"/>
        <item x="96"/>
        <item x="186"/>
        <item x="165"/>
        <item x="182"/>
        <item x="183"/>
        <item x="181"/>
        <item x="178"/>
        <item x="179"/>
        <item x="125"/>
        <item x="185"/>
        <item x="174"/>
        <item x="95"/>
        <item x="175"/>
        <item x="2"/>
        <item x="109"/>
        <item x="124"/>
        <item x="133"/>
        <item x="132"/>
        <item x="134"/>
        <item x="29"/>
        <item x="20"/>
        <item x="10"/>
        <item x="23"/>
        <item x="39"/>
        <item x="3"/>
        <item x="0"/>
        <item x="7"/>
        <item x="129"/>
        <item x="122"/>
        <item x="127"/>
        <item x="123"/>
        <item x="105"/>
        <item x="161"/>
        <item x="170"/>
        <item x="153"/>
        <item x="154"/>
        <item x="16"/>
        <item x="113"/>
        <item x="103"/>
        <item x="31"/>
        <item x="115"/>
        <item x="106"/>
        <item x="13"/>
        <item x="12"/>
        <item x="142"/>
        <item x="70"/>
        <item x="76"/>
        <item x="79"/>
        <item x="162"/>
        <item x="108"/>
        <item x="69"/>
        <item x="121"/>
        <item x="136"/>
        <item x="126"/>
        <item x="118"/>
        <item x="101"/>
        <item x="135"/>
        <item x="140"/>
        <item x="141"/>
        <item x="149"/>
        <item x="158"/>
        <item x="166"/>
        <item x="117"/>
        <item x="15"/>
        <item x="11"/>
        <item x="17"/>
        <item x="34"/>
        <item x="14"/>
        <item x="111"/>
        <item x="110"/>
        <item x="137"/>
        <item x="138"/>
        <item x="9"/>
        <item x="8"/>
        <item x="139"/>
        <item x="143"/>
        <item x="25"/>
        <item x="71"/>
        <item x="72"/>
        <item x="41"/>
        <item x="83"/>
        <item x="36"/>
        <item x="107"/>
        <item x="32"/>
        <item x="21"/>
        <item x="19"/>
        <item x="145"/>
        <item x="112"/>
        <item x="119"/>
        <item x="120"/>
        <item x="114"/>
        <item x="184"/>
        <item x="6"/>
        <item x="100"/>
        <item x="180"/>
        <item x="188"/>
        <item x="99"/>
        <item x="144"/>
        <item x="77"/>
        <item x="65"/>
        <item x="64"/>
        <item x="60"/>
        <item x="59"/>
        <item x="51"/>
        <item x="50"/>
        <item x="5"/>
        <item x="58"/>
        <item x="48"/>
        <item x="57"/>
        <item x="63"/>
        <item x="66"/>
        <item x="67"/>
        <item x="49"/>
        <item x="62"/>
        <item x="38"/>
        <item x="30"/>
        <item x="33"/>
        <item x="40"/>
        <item x="28"/>
        <item x="37"/>
        <item x="18"/>
        <item x="35"/>
        <item x="26"/>
        <item x="22"/>
        <item x="24"/>
        <item x="27"/>
        <item x="131"/>
        <item x="128"/>
        <item x="53"/>
        <item x="55"/>
        <item x="44"/>
        <item x="45"/>
        <item x="47"/>
        <item x="54"/>
        <item x="56"/>
        <item x="61"/>
        <item x="46"/>
        <item x="52"/>
        <item x="42"/>
        <item x="43"/>
        <item x="190"/>
        <item t="default"/>
      </items>
    </pivotField>
    <pivotField showAll="0"/>
    <pivotField showAll="0"/>
  </pivotFields>
  <rowFields count="1">
    <field x="1"/>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49"/>
  </colFields>
  <colItems count="6">
    <i>
      <x/>
    </i>
    <i>
      <x v="1"/>
    </i>
    <i>
      <x v="2"/>
    </i>
    <i>
      <x v="3"/>
    </i>
    <i>
      <x v="4"/>
    </i>
    <i t="grand">
      <x/>
    </i>
  </colItems>
  <dataFields count="1">
    <dataField name="Cuenta de Observación OCI 2"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7:H84"/>
  <sheetViews>
    <sheetView tabSelected="1" defaultGridColor="0" topLeftCell="A4" colorId="9" zoomScaleNormal="100" workbookViewId="0">
      <selection activeCell="I62" sqref="I62"/>
    </sheetView>
  </sheetViews>
  <sheetFormatPr baseColWidth="10" defaultRowHeight="15" x14ac:dyDescent="0.25"/>
  <cols>
    <col min="1" max="1" width="5.28515625" customWidth="1"/>
    <col min="2" max="2" width="26.85546875" bestFit="1" customWidth="1"/>
    <col min="3" max="3" width="22.42578125" customWidth="1"/>
    <col min="4" max="4" width="18.7109375" customWidth="1"/>
    <col min="5" max="5" width="21.85546875" customWidth="1"/>
    <col min="6" max="6" width="29.5703125" customWidth="1"/>
    <col min="7" max="7" width="11" customWidth="1"/>
    <col min="8" max="8" width="12.5703125" customWidth="1"/>
    <col min="9" max="9" width="246.85546875" bestFit="1" customWidth="1"/>
    <col min="10" max="10" width="250" bestFit="1" customWidth="1"/>
    <col min="11" max="11" width="159.5703125" bestFit="1" customWidth="1"/>
    <col min="12" max="12" width="162.7109375" bestFit="1" customWidth="1"/>
    <col min="13" max="13" width="221" bestFit="1" customWidth="1"/>
    <col min="14" max="14" width="224.140625" bestFit="1" customWidth="1"/>
    <col min="15" max="15" width="238.5703125" bestFit="1" customWidth="1"/>
    <col min="16" max="16" width="241.7109375" bestFit="1" customWidth="1"/>
    <col min="17" max="17" width="255.7109375" customWidth="1"/>
    <col min="18" max="18" width="255.7109375" bestFit="1" customWidth="1"/>
    <col min="19" max="19" width="224" bestFit="1" customWidth="1"/>
    <col min="20" max="20" width="227.140625" bestFit="1" customWidth="1"/>
    <col min="21" max="21" width="255.7109375" customWidth="1"/>
    <col min="22" max="22" width="255.7109375" bestFit="1" customWidth="1"/>
    <col min="23" max="23" width="176.5703125" bestFit="1" customWidth="1"/>
    <col min="24" max="24" width="179.7109375" bestFit="1" customWidth="1"/>
    <col min="25" max="25" width="255.7109375" bestFit="1" customWidth="1"/>
    <col min="26" max="32" width="255.7109375" customWidth="1"/>
    <col min="33" max="33" width="195" bestFit="1" customWidth="1"/>
    <col min="34" max="34" width="198.140625" bestFit="1" customWidth="1"/>
    <col min="35" max="36" width="255.7109375" customWidth="1"/>
    <col min="37" max="37" width="224.5703125" bestFit="1" customWidth="1"/>
    <col min="38" max="38" width="227.7109375" bestFit="1" customWidth="1"/>
    <col min="39" max="40" width="255.7109375" bestFit="1" customWidth="1"/>
    <col min="41" max="41" width="159.5703125" bestFit="1" customWidth="1"/>
    <col min="42" max="42" width="162.7109375" bestFit="1" customWidth="1"/>
    <col min="43" max="43" width="255.7109375" bestFit="1" customWidth="1"/>
    <col min="44" max="45" width="255.7109375" customWidth="1"/>
    <col min="46" max="46" width="255.7109375" bestFit="1" customWidth="1"/>
    <col min="47" max="47" width="237.28515625" bestFit="1" customWidth="1"/>
    <col min="48" max="48" width="240.42578125" bestFit="1" customWidth="1"/>
    <col min="49" max="62" width="255.7109375" bestFit="1" customWidth="1"/>
    <col min="63" max="63" width="225.28515625" bestFit="1" customWidth="1"/>
    <col min="64" max="64" width="228.42578125" bestFit="1" customWidth="1"/>
    <col min="65" max="74" width="255.7109375" bestFit="1" customWidth="1"/>
    <col min="75" max="75" width="208.42578125" bestFit="1" customWidth="1"/>
    <col min="76" max="76" width="211.5703125" bestFit="1" customWidth="1"/>
    <col min="77" max="77" width="202" bestFit="1" customWidth="1"/>
    <col min="78" max="78" width="205.140625" bestFit="1" customWidth="1"/>
    <col min="79" max="80" width="255.7109375" bestFit="1" customWidth="1"/>
    <col min="81" max="81" width="246.85546875" bestFit="1" customWidth="1"/>
    <col min="82" max="82" width="250" bestFit="1" customWidth="1"/>
    <col min="83" max="83" width="247.85546875" bestFit="1" customWidth="1"/>
    <col min="84" max="84" width="251" bestFit="1" customWidth="1"/>
    <col min="85" max="88" width="255.7109375" bestFit="1" customWidth="1"/>
    <col min="89" max="89" width="238.140625" bestFit="1" customWidth="1"/>
    <col min="90" max="90" width="241.28515625" bestFit="1" customWidth="1"/>
    <col min="91" max="91" width="169" bestFit="1" customWidth="1"/>
    <col min="92" max="92" width="172.140625" bestFit="1" customWidth="1"/>
    <col min="93" max="93" width="233.7109375" bestFit="1" customWidth="1"/>
    <col min="94" max="94" width="236.85546875" bestFit="1" customWidth="1"/>
    <col min="95" max="95" width="225.28515625" bestFit="1" customWidth="1"/>
    <col min="96" max="96" width="228.42578125" bestFit="1" customWidth="1"/>
    <col min="97" max="100" width="255.7109375" bestFit="1" customWidth="1"/>
    <col min="101" max="101" width="225" bestFit="1" customWidth="1"/>
    <col min="102" max="102" width="228.140625" bestFit="1" customWidth="1"/>
    <col min="103" max="106" width="255.7109375" bestFit="1" customWidth="1"/>
    <col min="107" max="107" width="165.28515625" bestFit="1" customWidth="1"/>
    <col min="108" max="108" width="168.42578125" bestFit="1" customWidth="1"/>
    <col min="109" max="122" width="255.7109375" bestFit="1" customWidth="1"/>
    <col min="123" max="123" width="236.28515625" bestFit="1" customWidth="1"/>
    <col min="124" max="124" width="239.42578125" bestFit="1" customWidth="1"/>
    <col min="125" max="130" width="255.7109375" bestFit="1" customWidth="1"/>
    <col min="131" max="131" width="127" bestFit="1" customWidth="1"/>
    <col min="132" max="132" width="130.140625" bestFit="1" customWidth="1"/>
    <col min="133" max="133" width="234.7109375" bestFit="1" customWidth="1"/>
    <col min="134" max="134" width="237.85546875" bestFit="1" customWidth="1"/>
    <col min="135" max="136" width="255.7109375" bestFit="1" customWidth="1"/>
    <col min="137" max="137" width="244" bestFit="1" customWidth="1"/>
    <col min="138" max="138" width="247.140625" bestFit="1" customWidth="1"/>
    <col min="139" max="140" width="255.7109375" bestFit="1" customWidth="1"/>
    <col min="141" max="141" width="219.140625" bestFit="1" customWidth="1"/>
    <col min="142" max="142" width="222.28515625" bestFit="1" customWidth="1"/>
    <col min="143" max="143" width="106.140625" bestFit="1" customWidth="1"/>
    <col min="144" max="144" width="109.28515625" bestFit="1" customWidth="1"/>
    <col min="145" max="145" width="37.28515625" bestFit="1" customWidth="1"/>
    <col min="146" max="146" width="40.42578125" bestFit="1" customWidth="1"/>
    <col min="147" max="147" width="121.140625" bestFit="1" customWidth="1"/>
    <col min="148" max="148" width="124.28515625" bestFit="1" customWidth="1"/>
    <col min="149" max="149" width="176.42578125" bestFit="1" customWidth="1"/>
    <col min="150" max="150" width="179.5703125" bestFit="1" customWidth="1"/>
    <col min="151" max="158" width="255.7109375" bestFit="1" customWidth="1"/>
    <col min="159" max="159" width="217" bestFit="1" customWidth="1"/>
    <col min="160" max="160" width="220.140625" bestFit="1" customWidth="1"/>
    <col min="161" max="161" width="183.85546875" bestFit="1" customWidth="1"/>
    <col min="162" max="162" width="187" bestFit="1" customWidth="1"/>
    <col min="163" max="163" width="239.140625" bestFit="1" customWidth="1"/>
    <col min="164" max="164" width="242.140625" bestFit="1" customWidth="1"/>
    <col min="165" max="165" width="192.42578125" bestFit="1" customWidth="1"/>
    <col min="166" max="166" width="195.5703125" bestFit="1" customWidth="1"/>
    <col min="167" max="167" width="218.85546875" bestFit="1" customWidth="1"/>
    <col min="168" max="168" width="222" bestFit="1" customWidth="1"/>
    <col min="169" max="169" width="210.5703125" bestFit="1" customWidth="1"/>
    <col min="170" max="170" width="213.7109375" bestFit="1" customWidth="1"/>
    <col min="171" max="171" width="199.5703125" bestFit="1" customWidth="1"/>
    <col min="172" max="172" width="202.7109375" bestFit="1" customWidth="1"/>
    <col min="173" max="174" width="255.7109375" bestFit="1" customWidth="1"/>
    <col min="175" max="175" width="229.28515625" bestFit="1" customWidth="1"/>
    <col min="176" max="176" width="232.42578125" bestFit="1" customWidth="1"/>
    <col min="177" max="184" width="255.7109375" bestFit="1" customWidth="1"/>
    <col min="185" max="185" width="172.42578125" bestFit="1" customWidth="1"/>
    <col min="186" max="186" width="175.5703125" bestFit="1" customWidth="1"/>
    <col min="187" max="188" width="255.7109375" bestFit="1" customWidth="1"/>
    <col min="189" max="189" width="235.5703125" bestFit="1" customWidth="1"/>
    <col min="190" max="190" width="238.7109375" bestFit="1" customWidth="1"/>
    <col min="191" max="198" width="255.7109375" bestFit="1" customWidth="1"/>
    <col min="199" max="199" width="53.28515625" bestFit="1" customWidth="1"/>
    <col min="200" max="200" width="56.42578125" bestFit="1" customWidth="1"/>
    <col min="201" max="201" width="75.28515625" bestFit="1" customWidth="1"/>
    <col min="202" max="202" width="78.42578125" bestFit="1" customWidth="1"/>
    <col min="203" max="203" width="234.42578125" bestFit="1" customWidth="1"/>
    <col min="204" max="204" width="237.5703125" bestFit="1" customWidth="1"/>
    <col min="205" max="208" width="255.7109375" bestFit="1" customWidth="1"/>
    <col min="209" max="209" width="174.140625" bestFit="1" customWidth="1"/>
    <col min="210" max="210" width="177.28515625" bestFit="1" customWidth="1"/>
    <col min="211" max="211" width="169.140625" bestFit="1" customWidth="1"/>
    <col min="212" max="212" width="172.28515625" bestFit="1" customWidth="1"/>
    <col min="213" max="213" width="157.7109375" bestFit="1" customWidth="1"/>
    <col min="214" max="214" width="160.85546875" bestFit="1" customWidth="1"/>
    <col min="215" max="220" width="255.7109375" bestFit="1" customWidth="1"/>
    <col min="221" max="221" width="212.85546875" bestFit="1" customWidth="1"/>
    <col min="222" max="222" width="216" bestFit="1" customWidth="1"/>
    <col min="223" max="223" width="212.7109375" bestFit="1" customWidth="1"/>
    <col min="224" max="224" width="215.85546875" bestFit="1" customWidth="1"/>
    <col min="225" max="225" width="155.42578125" bestFit="1" customWidth="1"/>
    <col min="226" max="226" width="158.5703125" bestFit="1" customWidth="1"/>
    <col min="227" max="227" width="99.28515625" bestFit="1" customWidth="1"/>
    <col min="228" max="228" width="102.42578125" bestFit="1" customWidth="1"/>
    <col min="229" max="250" width="255.7109375" bestFit="1" customWidth="1"/>
    <col min="251" max="251" width="231.28515625" bestFit="1" customWidth="1"/>
    <col min="252" max="252" width="234.42578125" bestFit="1" customWidth="1"/>
    <col min="253" max="258" width="255.7109375" bestFit="1" customWidth="1"/>
    <col min="259" max="259" width="238.85546875" bestFit="1" customWidth="1"/>
    <col min="260" max="260" width="242" bestFit="1" customWidth="1"/>
    <col min="261" max="261" width="219.7109375" bestFit="1" customWidth="1"/>
    <col min="262" max="262" width="222.85546875" bestFit="1" customWidth="1"/>
    <col min="263" max="266" width="255.7109375" bestFit="1" customWidth="1"/>
    <col min="267" max="267" width="246.42578125" bestFit="1" customWidth="1"/>
    <col min="268" max="268" width="249.5703125" bestFit="1" customWidth="1"/>
    <col min="269" max="269" width="64" bestFit="1" customWidth="1"/>
    <col min="270" max="270" width="67.140625" bestFit="1" customWidth="1"/>
    <col min="271" max="271" width="203.5703125" bestFit="1" customWidth="1"/>
    <col min="272" max="272" width="206.7109375" bestFit="1" customWidth="1"/>
    <col min="273" max="273" width="196.5703125" bestFit="1" customWidth="1"/>
    <col min="274" max="274" width="199.7109375" bestFit="1" customWidth="1"/>
    <col min="275" max="284" width="255.7109375" bestFit="1" customWidth="1"/>
    <col min="285" max="285" width="236.42578125" bestFit="1" customWidth="1"/>
    <col min="286" max="286" width="239.5703125" bestFit="1" customWidth="1"/>
    <col min="287" max="290" width="255.7109375" bestFit="1" customWidth="1"/>
    <col min="291" max="291" width="213.7109375" bestFit="1" customWidth="1"/>
    <col min="292" max="292" width="216.85546875" bestFit="1" customWidth="1"/>
    <col min="293" max="293" width="194.5703125" bestFit="1" customWidth="1"/>
    <col min="294" max="294" width="197.7109375" bestFit="1" customWidth="1"/>
    <col min="295" max="295" width="195.140625" bestFit="1" customWidth="1"/>
    <col min="296" max="296" width="198.28515625" bestFit="1" customWidth="1"/>
    <col min="297" max="297" width="243.5703125" bestFit="1" customWidth="1"/>
    <col min="298" max="298" width="246.7109375" bestFit="1" customWidth="1"/>
    <col min="299" max="300" width="255.7109375" bestFit="1" customWidth="1"/>
    <col min="301" max="301" width="214.140625" bestFit="1" customWidth="1"/>
    <col min="302" max="302" width="217.28515625" bestFit="1" customWidth="1"/>
    <col min="303" max="303" width="152" bestFit="1" customWidth="1"/>
    <col min="304" max="304" width="155.140625" bestFit="1" customWidth="1"/>
    <col min="305" max="305" width="227.7109375" bestFit="1" customWidth="1"/>
    <col min="306" max="306" width="230.85546875" bestFit="1" customWidth="1"/>
    <col min="307" max="307" width="228.5703125" bestFit="1" customWidth="1"/>
    <col min="308" max="308" width="231.7109375" bestFit="1" customWidth="1"/>
    <col min="309" max="309" width="193.5703125" bestFit="1" customWidth="1"/>
    <col min="310" max="310" width="196.7109375" bestFit="1" customWidth="1"/>
    <col min="311" max="311" width="194.42578125" bestFit="1" customWidth="1"/>
    <col min="312" max="312" width="197.5703125" bestFit="1" customWidth="1"/>
    <col min="313" max="318" width="255.7109375" bestFit="1" customWidth="1"/>
    <col min="319" max="319" width="157.28515625" bestFit="1" customWidth="1"/>
    <col min="320" max="320" width="160.42578125" bestFit="1" customWidth="1"/>
    <col min="321" max="321" width="92.7109375" bestFit="1" customWidth="1"/>
    <col min="322" max="322" width="95.85546875" bestFit="1" customWidth="1"/>
    <col min="323" max="323" width="138.42578125" bestFit="1" customWidth="1"/>
    <col min="324" max="324" width="141.5703125" bestFit="1" customWidth="1"/>
    <col min="325" max="325" width="194.140625" bestFit="1" customWidth="1"/>
    <col min="326" max="326" width="197.28515625" bestFit="1" customWidth="1"/>
    <col min="327" max="327" width="254.7109375" bestFit="1" customWidth="1"/>
    <col min="328" max="328" width="255.7109375" bestFit="1" customWidth="1"/>
    <col min="329" max="329" width="202" bestFit="1" customWidth="1"/>
    <col min="330" max="330" width="205.140625" bestFit="1" customWidth="1"/>
    <col min="331" max="331" width="137.140625" bestFit="1" customWidth="1"/>
    <col min="332" max="332" width="140.28515625" bestFit="1" customWidth="1"/>
    <col min="333" max="334" width="255.7109375" bestFit="1" customWidth="1"/>
    <col min="335" max="335" width="248.85546875" bestFit="1" customWidth="1"/>
    <col min="336" max="336" width="252" bestFit="1" customWidth="1"/>
    <col min="337" max="337" width="162.28515625" bestFit="1" customWidth="1"/>
    <col min="338" max="338" width="165.42578125" bestFit="1" customWidth="1"/>
    <col min="339" max="340" width="255.7109375" bestFit="1" customWidth="1"/>
    <col min="341" max="341" width="184.140625" bestFit="1" customWidth="1"/>
    <col min="342" max="342" width="187.28515625" bestFit="1" customWidth="1"/>
    <col min="343" max="348" width="255.7109375" bestFit="1" customWidth="1"/>
    <col min="349" max="349" width="250.42578125" bestFit="1" customWidth="1"/>
    <col min="350" max="350" width="253.5703125" bestFit="1" customWidth="1"/>
    <col min="351" max="351" width="99.42578125" bestFit="1" customWidth="1"/>
    <col min="352" max="352" width="102.5703125" bestFit="1" customWidth="1"/>
    <col min="353" max="354" width="255.7109375" bestFit="1" customWidth="1"/>
    <col min="355" max="355" width="200.28515625" bestFit="1" customWidth="1"/>
    <col min="356" max="356" width="203.42578125" bestFit="1" customWidth="1"/>
    <col min="357" max="358" width="255.7109375" bestFit="1" customWidth="1"/>
    <col min="359" max="359" width="168.140625" bestFit="1" customWidth="1"/>
    <col min="360" max="360" width="171.28515625" bestFit="1" customWidth="1"/>
    <col min="361" max="361" width="105.42578125" bestFit="1" customWidth="1"/>
    <col min="362" max="362" width="108.42578125" bestFit="1" customWidth="1"/>
    <col min="363" max="363" width="253.42578125" bestFit="1" customWidth="1"/>
    <col min="364" max="364" width="255.7109375" bestFit="1" customWidth="1"/>
    <col min="365" max="365" width="119.42578125" bestFit="1" customWidth="1"/>
    <col min="366" max="366" width="122.5703125" bestFit="1" customWidth="1"/>
    <col min="367" max="367" width="196.7109375" bestFit="1" customWidth="1"/>
    <col min="368" max="368" width="199.85546875" bestFit="1" customWidth="1"/>
    <col min="369" max="369" width="180" bestFit="1" customWidth="1"/>
    <col min="370" max="370" width="183.140625" bestFit="1" customWidth="1"/>
    <col min="371" max="371" width="226.7109375" bestFit="1" customWidth="1"/>
    <col min="372" max="372" width="229.85546875" bestFit="1" customWidth="1"/>
    <col min="373" max="373" width="147.85546875" bestFit="1" customWidth="1"/>
    <col min="374" max="374" width="151" bestFit="1" customWidth="1"/>
    <col min="375" max="375" width="204.5703125" bestFit="1" customWidth="1"/>
    <col min="376" max="376" width="207.7109375" bestFit="1" customWidth="1"/>
    <col min="377" max="377" width="122.7109375" bestFit="1" customWidth="1"/>
    <col min="378" max="378" width="125.85546875" bestFit="1" customWidth="1"/>
    <col min="379" max="379" width="249.7109375" bestFit="1" customWidth="1"/>
    <col min="380" max="380" width="252.85546875" bestFit="1" customWidth="1"/>
    <col min="381" max="382" width="255.7109375" bestFit="1" customWidth="1"/>
    <col min="383" max="383" width="12.85546875" bestFit="1" customWidth="1"/>
    <col min="384" max="384" width="15.85546875" bestFit="1" customWidth="1"/>
    <col min="385" max="385" width="12.5703125" bestFit="1" customWidth="1"/>
  </cols>
  <sheetData>
    <row r="7" spans="1:7" s="56" customFormat="1" ht="15.75" thickBot="1" x14ac:dyDescent="0.3">
      <c r="A7" s="55"/>
      <c r="D7" s="55"/>
      <c r="E7" s="55"/>
      <c r="F7" s="55"/>
    </row>
    <row r="8" spans="1:7" ht="15.75" thickTop="1" x14ac:dyDescent="0.25">
      <c r="B8" s="57" t="s">
        <v>2268</v>
      </c>
      <c r="C8" s="57"/>
      <c r="D8" s="57"/>
      <c r="E8" s="57"/>
      <c r="F8" s="57"/>
      <c r="G8" s="57"/>
    </row>
    <row r="34" spans="2:8" hidden="1" x14ac:dyDescent="0.25">
      <c r="B34" t="s">
        <v>0</v>
      </c>
      <c r="C34" t="s">
        <v>1</v>
      </c>
    </row>
    <row r="35" spans="2:8" hidden="1" x14ac:dyDescent="0.25">
      <c r="B35" t="s">
        <v>2</v>
      </c>
      <c r="C35" t="s">
        <v>3</v>
      </c>
      <c r="D35" t="s">
        <v>4</v>
      </c>
      <c r="E35" t="s">
        <v>5</v>
      </c>
      <c r="F35" t="s">
        <v>6</v>
      </c>
      <c r="G35" t="s">
        <v>7</v>
      </c>
      <c r="H35" t="s">
        <v>8</v>
      </c>
    </row>
    <row r="36" spans="2:8" hidden="1" x14ac:dyDescent="0.25">
      <c r="B36" s="1" t="s">
        <v>9</v>
      </c>
      <c r="C36" s="2"/>
      <c r="D36" s="2">
        <v>5</v>
      </c>
      <c r="E36" s="2">
        <v>3</v>
      </c>
      <c r="F36" s="2"/>
      <c r="G36" s="2"/>
      <c r="H36" s="2">
        <v>8</v>
      </c>
    </row>
    <row r="37" spans="2:8" hidden="1" x14ac:dyDescent="0.25">
      <c r="B37" s="1" t="s">
        <v>10</v>
      </c>
      <c r="C37" s="2"/>
      <c r="D37" s="2">
        <v>4</v>
      </c>
      <c r="E37" s="2">
        <v>4</v>
      </c>
      <c r="F37" s="2">
        <v>1</v>
      </c>
      <c r="G37" s="2"/>
      <c r="H37" s="2">
        <v>9</v>
      </c>
    </row>
    <row r="38" spans="2:8" hidden="1" x14ac:dyDescent="0.25">
      <c r="B38" s="1" t="s">
        <v>11</v>
      </c>
      <c r="C38" s="2"/>
      <c r="D38" s="2">
        <v>2</v>
      </c>
      <c r="E38" s="2">
        <v>6</v>
      </c>
      <c r="F38" s="2"/>
      <c r="G38" s="2"/>
      <c r="H38" s="2">
        <v>8</v>
      </c>
    </row>
    <row r="39" spans="2:8" hidden="1" x14ac:dyDescent="0.25">
      <c r="B39" s="1" t="s">
        <v>12</v>
      </c>
      <c r="C39" s="2"/>
      <c r="D39" s="2">
        <v>8</v>
      </c>
      <c r="E39" s="2">
        <v>1</v>
      </c>
      <c r="F39" s="2"/>
      <c r="G39" s="2"/>
      <c r="H39" s="2">
        <v>9</v>
      </c>
    </row>
    <row r="40" spans="2:8" hidden="1" x14ac:dyDescent="0.25">
      <c r="B40" s="1" t="s">
        <v>13</v>
      </c>
      <c r="C40" s="2"/>
      <c r="D40" s="2">
        <v>5</v>
      </c>
      <c r="E40" s="2">
        <v>3</v>
      </c>
      <c r="F40" s="2"/>
      <c r="G40" s="2"/>
      <c r="H40" s="2">
        <v>8</v>
      </c>
    </row>
    <row r="41" spans="2:8" hidden="1" x14ac:dyDescent="0.25">
      <c r="B41" s="1" t="s">
        <v>14</v>
      </c>
      <c r="C41" s="2"/>
      <c r="D41" s="2">
        <v>4</v>
      </c>
      <c r="E41" s="2">
        <v>4</v>
      </c>
      <c r="F41" s="2"/>
      <c r="G41" s="2"/>
      <c r="H41" s="2">
        <v>8</v>
      </c>
    </row>
    <row r="42" spans="2:8" hidden="1" x14ac:dyDescent="0.25">
      <c r="B42" s="1" t="s">
        <v>15</v>
      </c>
      <c r="C42" s="2"/>
      <c r="D42" s="2">
        <v>4</v>
      </c>
      <c r="E42" s="2">
        <v>5</v>
      </c>
      <c r="F42" s="2"/>
      <c r="G42" s="2"/>
      <c r="H42" s="2">
        <v>9</v>
      </c>
    </row>
    <row r="43" spans="2:8" hidden="1" x14ac:dyDescent="0.25">
      <c r="B43" s="1" t="s">
        <v>16</v>
      </c>
      <c r="C43" s="2"/>
      <c r="D43" s="2">
        <v>4</v>
      </c>
      <c r="E43" s="2">
        <v>5</v>
      </c>
      <c r="F43" s="2"/>
      <c r="G43" s="2"/>
      <c r="H43" s="2">
        <v>9</v>
      </c>
    </row>
    <row r="44" spans="2:8" hidden="1" x14ac:dyDescent="0.25">
      <c r="B44" s="1" t="s">
        <v>17</v>
      </c>
      <c r="C44" s="2"/>
      <c r="D44" s="2">
        <v>8</v>
      </c>
      <c r="E44" s="2">
        <v>1</v>
      </c>
      <c r="F44" s="2"/>
      <c r="G44" s="2"/>
      <c r="H44" s="2">
        <v>9</v>
      </c>
    </row>
    <row r="45" spans="2:8" hidden="1" x14ac:dyDescent="0.25">
      <c r="B45" s="1" t="s">
        <v>18</v>
      </c>
      <c r="C45" s="2"/>
      <c r="D45" s="2">
        <v>3</v>
      </c>
      <c r="E45" s="2">
        <v>4</v>
      </c>
      <c r="F45" s="2">
        <v>1</v>
      </c>
      <c r="G45" s="2"/>
      <c r="H45" s="2">
        <v>8</v>
      </c>
    </row>
    <row r="46" spans="2:8" hidden="1" x14ac:dyDescent="0.25">
      <c r="B46" s="1" t="s">
        <v>19</v>
      </c>
      <c r="C46" s="2"/>
      <c r="D46" s="2">
        <v>3</v>
      </c>
      <c r="E46" s="2">
        <v>5</v>
      </c>
      <c r="F46" s="2"/>
      <c r="G46" s="2"/>
      <c r="H46" s="2">
        <v>8</v>
      </c>
    </row>
    <row r="47" spans="2:8" hidden="1" x14ac:dyDescent="0.25">
      <c r="B47" s="1" t="s">
        <v>20</v>
      </c>
      <c r="C47" s="2"/>
      <c r="D47" s="2">
        <v>6</v>
      </c>
      <c r="E47" s="2">
        <v>2</v>
      </c>
      <c r="F47" s="2"/>
      <c r="G47" s="2"/>
      <c r="H47" s="2">
        <v>8</v>
      </c>
    </row>
    <row r="48" spans="2:8" hidden="1" x14ac:dyDescent="0.25">
      <c r="B48" s="1" t="s">
        <v>21</v>
      </c>
      <c r="C48" s="2"/>
      <c r="D48" s="2">
        <v>6</v>
      </c>
      <c r="E48" s="2">
        <v>3</v>
      </c>
      <c r="F48" s="2"/>
      <c r="G48" s="2"/>
      <c r="H48" s="2">
        <v>9</v>
      </c>
    </row>
    <row r="49" spans="2:8" hidden="1" x14ac:dyDescent="0.25">
      <c r="B49" s="1" t="s">
        <v>22</v>
      </c>
      <c r="C49" s="2"/>
      <c r="D49" s="2">
        <v>4</v>
      </c>
      <c r="E49" s="2">
        <v>5</v>
      </c>
      <c r="F49" s="2"/>
      <c r="G49" s="2"/>
      <c r="H49" s="2">
        <v>9</v>
      </c>
    </row>
    <row r="50" spans="2:8" hidden="1" x14ac:dyDescent="0.25">
      <c r="B50" s="1" t="s">
        <v>23</v>
      </c>
      <c r="C50" s="2">
        <v>1</v>
      </c>
      <c r="D50" s="2">
        <v>5</v>
      </c>
      <c r="E50" s="2">
        <v>3</v>
      </c>
      <c r="F50" s="2"/>
      <c r="G50" s="2"/>
      <c r="H50" s="2">
        <v>9</v>
      </c>
    </row>
    <row r="51" spans="2:8" hidden="1" x14ac:dyDescent="0.25">
      <c r="B51" s="1" t="s">
        <v>24</v>
      </c>
      <c r="C51" s="2"/>
      <c r="D51" s="2">
        <v>8</v>
      </c>
      <c r="E51" s="2">
        <v>1</v>
      </c>
      <c r="F51" s="2"/>
      <c r="G51" s="2"/>
      <c r="H51" s="2">
        <v>9</v>
      </c>
    </row>
    <row r="52" spans="2:8" hidden="1" x14ac:dyDescent="0.25">
      <c r="B52" s="1" t="s">
        <v>25</v>
      </c>
      <c r="C52" s="2"/>
      <c r="D52" s="2">
        <v>6</v>
      </c>
      <c r="E52" s="2">
        <v>3</v>
      </c>
      <c r="F52" s="2"/>
      <c r="G52" s="2"/>
      <c r="H52" s="2">
        <v>9</v>
      </c>
    </row>
    <row r="53" spans="2:8" hidden="1" x14ac:dyDescent="0.25">
      <c r="B53" s="1" t="s">
        <v>26</v>
      </c>
      <c r="C53" s="2"/>
      <c r="D53" s="2">
        <v>3</v>
      </c>
      <c r="E53" s="2">
        <v>6</v>
      </c>
      <c r="F53" s="2"/>
      <c r="G53" s="2"/>
      <c r="H53" s="2">
        <v>9</v>
      </c>
    </row>
    <row r="54" spans="2:8" hidden="1" x14ac:dyDescent="0.25">
      <c r="B54" s="1" t="s">
        <v>27</v>
      </c>
      <c r="C54" s="2"/>
      <c r="D54" s="2">
        <v>2</v>
      </c>
      <c r="E54" s="2">
        <v>7</v>
      </c>
      <c r="F54" s="2"/>
      <c r="G54" s="2"/>
      <c r="H54" s="2">
        <v>9</v>
      </c>
    </row>
    <row r="55" spans="2:8" hidden="1" x14ac:dyDescent="0.25">
      <c r="B55" s="1" t="s">
        <v>28</v>
      </c>
      <c r="C55" s="2"/>
      <c r="D55" s="2">
        <v>8</v>
      </c>
      <c r="E55" s="2">
        <v>1</v>
      </c>
      <c r="F55" s="2"/>
      <c r="G55" s="2"/>
      <c r="H55" s="2">
        <v>9</v>
      </c>
    </row>
    <row r="56" spans="2:8" hidden="1" x14ac:dyDescent="0.25">
      <c r="B56" s="1" t="s">
        <v>29</v>
      </c>
      <c r="C56" s="2"/>
      <c r="D56" s="2">
        <v>5</v>
      </c>
      <c r="E56" s="2">
        <v>5</v>
      </c>
      <c r="F56" s="2"/>
      <c r="G56" s="2"/>
      <c r="H56" s="2">
        <v>10</v>
      </c>
    </row>
    <row r="57" spans="2:8" hidden="1" x14ac:dyDescent="0.25">
      <c r="B57" s="1" t="s">
        <v>30</v>
      </c>
      <c r="C57" s="2"/>
      <c r="D57" s="2">
        <v>4</v>
      </c>
      <c r="E57" s="2">
        <v>4</v>
      </c>
      <c r="F57" s="2"/>
      <c r="G57" s="2"/>
      <c r="H57" s="2">
        <v>8</v>
      </c>
    </row>
    <row r="58" spans="2:8" hidden="1" x14ac:dyDescent="0.25">
      <c r="B58" s="1" t="s">
        <v>7</v>
      </c>
      <c r="C58" s="2"/>
      <c r="D58" s="2"/>
      <c r="E58" s="2"/>
      <c r="F58" s="2"/>
      <c r="G58" s="2"/>
      <c r="H58" s="2"/>
    </row>
    <row r="59" spans="2:8" hidden="1" x14ac:dyDescent="0.25">
      <c r="B59" s="1" t="s">
        <v>8</v>
      </c>
      <c r="C59" s="2">
        <v>1</v>
      </c>
      <c r="D59" s="2">
        <v>107</v>
      </c>
      <c r="E59" s="2">
        <v>81</v>
      </c>
      <c r="F59" s="2">
        <v>2</v>
      </c>
      <c r="G59" s="2"/>
      <c r="H59" s="2">
        <v>191</v>
      </c>
    </row>
    <row r="62" spans="2:8" ht="30" x14ac:dyDescent="0.25">
      <c r="B62" s="53" t="s">
        <v>2269</v>
      </c>
      <c r="C62" s="50" t="s">
        <v>4</v>
      </c>
      <c r="D62" s="54" t="s">
        <v>5</v>
      </c>
      <c r="E62" s="54" t="s">
        <v>6</v>
      </c>
      <c r="F62" s="50" t="s">
        <v>8</v>
      </c>
    </row>
    <row r="63" spans="2:8" x14ac:dyDescent="0.25">
      <c r="B63" s="49" t="s">
        <v>9</v>
      </c>
      <c r="C63" s="52">
        <v>5</v>
      </c>
      <c r="D63" s="52">
        <v>3</v>
      </c>
      <c r="E63" s="52"/>
      <c r="F63" s="51">
        <f>C63+D63</f>
        <v>8</v>
      </c>
    </row>
    <row r="64" spans="2:8" x14ac:dyDescent="0.25">
      <c r="B64" s="49" t="s">
        <v>10</v>
      </c>
      <c r="C64" s="52">
        <v>4</v>
      </c>
      <c r="D64" s="52">
        <v>4</v>
      </c>
      <c r="E64" s="52">
        <v>1</v>
      </c>
      <c r="F64" s="51">
        <f t="shared" ref="F64:F84" si="0">C64+D64</f>
        <v>8</v>
      </c>
    </row>
    <row r="65" spans="2:6" x14ac:dyDescent="0.25">
      <c r="B65" s="49" t="s">
        <v>11</v>
      </c>
      <c r="C65" s="52">
        <v>2</v>
      </c>
      <c r="D65" s="52">
        <v>6</v>
      </c>
      <c r="E65" s="52"/>
      <c r="F65" s="51">
        <f t="shared" si="0"/>
        <v>8</v>
      </c>
    </row>
    <row r="66" spans="2:6" x14ac:dyDescent="0.25">
      <c r="B66" s="49" t="s">
        <v>12</v>
      </c>
      <c r="C66" s="52">
        <v>8</v>
      </c>
      <c r="D66" s="52">
        <v>1</v>
      </c>
      <c r="E66" s="52"/>
      <c r="F66" s="51">
        <f t="shared" si="0"/>
        <v>9</v>
      </c>
    </row>
    <row r="67" spans="2:6" x14ac:dyDescent="0.25">
      <c r="B67" s="49" t="s">
        <v>13</v>
      </c>
      <c r="C67" s="52">
        <v>5</v>
      </c>
      <c r="D67" s="52">
        <v>3</v>
      </c>
      <c r="E67" s="52"/>
      <c r="F67" s="51">
        <f t="shared" si="0"/>
        <v>8</v>
      </c>
    </row>
    <row r="68" spans="2:6" x14ac:dyDescent="0.25">
      <c r="B68" s="49" t="s">
        <v>14</v>
      </c>
      <c r="C68" s="52">
        <v>4</v>
      </c>
      <c r="D68" s="52">
        <v>4</v>
      </c>
      <c r="E68" s="52"/>
      <c r="F68" s="51">
        <f t="shared" si="0"/>
        <v>8</v>
      </c>
    </row>
    <row r="69" spans="2:6" x14ac:dyDescent="0.25">
      <c r="B69" s="49" t="s">
        <v>15</v>
      </c>
      <c r="C69" s="52">
        <v>4</v>
      </c>
      <c r="D69" s="52">
        <v>5</v>
      </c>
      <c r="E69" s="52"/>
      <c r="F69" s="51">
        <f t="shared" si="0"/>
        <v>9</v>
      </c>
    </row>
    <row r="70" spans="2:6" x14ac:dyDescent="0.25">
      <c r="B70" s="49" t="s">
        <v>16</v>
      </c>
      <c r="C70" s="52">
        <v>4</v>
      </c>
      <c r="D70" s="52">
        <v>5</v>
      </c>
      <c r="E70" s="52"/>
      <c r="F70" s="51">
        <f t="shared" si="0"/>
        <v>9</v>
      </c>
    </row>
    <row r="71" spans="2:6" x14ac:dyDescent="0.25">
      <c r="B71" s="49" t="s">
        <v>17</v>
      </c>
      <c r="C71" s="52">
        <v>8</v>
      </c>
      <c r="D71" s="52">
        <v>1</v>
      </c>
      <c r="E71" s="52"/>
      <c r="F71" s="51">
        <f t="shared" si="0"/>
        <v>9</v>
      </c>
    </row>
    <row r="72" spans="2:6" x14ac:dyDescent="0.25">
      <c r="B72" s="49" t="s">
        <v>18</v>
      </c>
      <c r="C72" s="52">
        <v>3</v>
      </c>
      <c r="D72" s="52">
        <v>4</v>
      </c>
      <c r="E72" s="52">
        <v>1</v>
      </c>
      <c r="F72" s="51">
        <f t="shared" si="0"/>
        <v>7</v>
      </c>
    </row>
    <row r="73" spans="2:6" x14ac:dyDescent="0.25">
      <c r="B73" s="49" t="s">
        <v>19</v>
      </c>
      <c r="C73" s="52">
        <v>3</v>
      </c>
      <c r="D73" s="52">
        <v>5</v>
      </c>
      <c r="E73" s="52"/>
      <c r="F73" s="51">
        <f t="shared" si="0"/>
        <v>8</v>
      </c>
    </row>
    <row r="74" spans="2:6" x14ac:dyDescent="0.25">
      <c r="B74" s="49" t="s">
        <v>20</v>
      </c>
      <c r="C74" s="52">
        <v>6</v>
      </c>
      <c r="D74" s="52">
        <v>2</v>
      </c>
      <c r="E74" s="52"/>
      <c r="F74" s="51">
        <f t="shared" si="0"/>
        <v>8</v>
      </c>
    </row>
    <row r="75" spans="2:6" x14ac:dyDescent="0.25">
      <c r="B75" s="49" t="s">
        <v>21</v>
      </c>
      <c r="C75" s="52">
        <v>6</v>
      </c>
      <c r="D75" s="52">
        <v>3</v>
      </c>
      <c r="E75" s="52"/>
      <c r="F75" s="51">
        <f t="shared" si="0"/>
        <v>9</v>
      </c>
    </row>
    <row r="76" spans="2:6" x14ac:dyDescent="0.25">
      <c r="B76" s="49" t="s">
        <v>22</v>
      </c>
      <c r="C76" s="52">
        <v>4</v>
      </c>
      <c r="D76" s="52">
        <v>5</v>
      </c>
      <c r="E76" s="52"/>
      <c r="F76" s="51">
        <f t="shared" si="0"/>
        <v>9</v>
      </c>
    </row>
    <row r="77" spans="2:6" x14ac:dyDescent="0.25">
      <c r="B77" s="49" t="s">
        <v>23</v>
      </c>
      <c r="C77" s="52">
        <f>1+5</f>
        <v>6</v>
      </c>
      <c r="D77" s="52">
        <v>3</v>
      </c>
      <c r="E77" s="52"/>
      <c r="F77" s="51">
        <f t="shared" si="0"/>
        <v>9</v>
      </c>
    </row>
    <row r="78" spans="2:6" x14ac:dyDescent="0.25">
      <c r="B78" s="49" t="s">
        <v>24</v>
      </c>
      <c r="C78" s="52">
        <v>8</v>
      </c>
      <c r="D78" s="52">
        <v>1</v>
      </c>
      <c r="E78" s="52"/>
      <c r="F78" s="51">
        <f t="shared" si="0"/>
        <v>9</v>
      </c>
    </row>
    <row r="79" spans="2:6" x14ac:dyDescent="0.25">
      <c r="B79" s="49" t="s">
        <v>25</v>
      </c>
      <c r="C79" s="52">
        <v>6</v>
      </c>
      <c r="D79" s="52">
        <v>3</v>
      </c>
      <c r="E79" s="52"/>
      <c r="F79" s="51">
        <f t="shared" si="0"/>
        <v>9</v>
      </c>
    </row>
    <row r="80" spans="2:6" x14ac:dyDescent="0.25">
      <c r="B80" s="49" t="s">
        <v>26</v>
      </c>
      <c r="C80" s="52">
        <v>3</v>
      </c>
      <c r="D80" s="52">
        <v>6</v>
      </c>
      <c r="E80" s="52"/>
      <c r="F80" s="51">
        <f t="shared" si="0"/>
        <v>9</v>
      </c>
    </row>
    <row r="81" spans="2:6" x14ac:dyDescent="0.25">
      <c r="B81" s="49" t="s">
        <v>27</v>
      </c>
      <c r="C81" s="52">
        <v>2</v>
      </c>
      <c r="D81" s="52">
        <v>7</v>
      </c>
      <c r="E81" s="52"/>
      <c r="F81" s="51">
        <f t="shared" si="0"/>
        <v>9</v>
      </c>
    </row>
    <row r="82" spans="2:6" x14ac:dyDescent="0.25">
      <c r="B82" s="49" t="s">
        <v>28</v>
      </c>
      <c r="C82" s="52">
        <v>8</v>
      </c>
      <c r="D82" s="52">
        <v>1</v>
      </c>
      <c r="E82" s="52"/>
      <c r="F82" s="51">
        <f t="shared" si="0"/>
        <v>9</v>
      </c>
    </row>
    <row r="83" spans="2:6" x14ac:dyDescent="0.25">
      <c r="B83" s="49" t="s">
        <v>29</v>
      </c>
      <c r="C83" s="52">
        <v>5</v>
      </c>
      <c r="D83" s="52">
        <v>5</v>
      </c>
      <c r="E83" s="52"/>
      <c r="F83" s="51">
        <f t="shared" si="0"/>
        <v>10</v>
      </c>
    </row>
    <row r="84" spans="2:6" x14ac:dyDescent="0.25">
      <c r="B84" s="49" t="s">
        <v>30</v>
      </c>
      <c r="C84" s="52">
        <v>4</v>
      </c>
      <c r="D84" s="52">
        <v>4</v>
      </c>
      <c r="E84" s="52"/>
      <c r="F84" s="51">
        <f t="shared" si="0"/>
        <v>8</v>
      </c>
    </row>
  </sheetData>
  <mergeCells count="1">
    <mergeCell ref="B8:G8"/>
  </mergeCell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2"/>
  <sheetViews>
    <sheetView workbookViewId="0">
      <selection sqref="A1:XFD1048576"/>
    </sheetView>
  </sheetViews>
  <sheetFormatPr baseColWidth="10" defaultRowHeight="15" customHeight="1" x14ac:dyDescent="0.25"/>
  <sheetData>
    <row r="1" spans="1:56" ht="15" customHeight="1" x14ac:dyDescent="0.25">
      <c r="A1" s="3" t="s">
        <v>31</v>
      </c>
      <c r="B1" s="4" t="s">
        <v>32</v>
      </c>
      <c r="C1" s="4" t="s">
        <v>33</v>
      </c>
      <c r="D1" s="4" t="s">
        <v>34</v>
      </c>
      <c r="E1" s="4" t="s">
        <v>35</v>
      </c>
      <c r="F1" s="4" t="s">
        <v>36</v>
      </c>
      <c r="G1" s="4" t="s">
        <v>37</v>
      </c>
      <c r="H1" s="4" t="s">
        <v>38</v>
      </c>
      <c r="I1" s="5" t="s">
        <v>39</v>
      </c>
      <c r="J1" s="5" t="s">
        <v>40</v>
      </c>
      <c r="K1" s="5" t="s">
        <v>41</v>
      </c>
      <c r="L1" s="5" t="s">
        <v>42</v>
      </c>
      <c r="M1" s="5" t="s">
        <v>43</v>
      </c>
      <c r="N1" s="5" t="s">
        <v>44</v>
      </c>
      <c r="O1" s="5" t="s">
        <v>45</v>
      </c>
      <c r="P1" s="5" t="s">
        <v>46</v>
      </c>
      <c r="Q1" s="6" t="s">
        <v>47</v>
      </c>
      <c r="R1" s="3" t="s">
        <v>48</v>
      </c>
      <c r="S1" s="7" t="s">
        <v>49</v>
      </c>
      <c r="T1" s="8" t="s">
        <v>50</v>
      </c>
      <c r="U1" s="9" t="s">
        <v>51</v>
      </c>
      <c r="V1" s="10" t="s">
        <v>52</v>
      </c>
      <c r="W1" s="11" t="s">
        <v>53</v>
      </c>
      <c r="X1" s="11" t="s">
        <v>54</v>
      </c>
      <c r="Y1" s="12" t="s">
        <v>55</v>
      </c>
      <c r="Z1" s="12" t="s">
        <v>56</v>
      </c>
      <c r="AA1" s="13" t="s">
        <v>57</v>
      </c>
      <c r="AB1" s="13" t="s">
        <v>58</v>
      </c>
      <c r="AC1" s="14" t="s">
        <v>59</v>
      </c>
      <c r="AD1" s="14" t="s">
        <v>60</v>
      </c>
      <c r="AE1" s="14" t="s">
        <v>61</v>
      </c>
      <c r="AF1" s="11" t="s">
        <v>62</v>
      </c>
      <c r="AG1" s="12" t="s">
        <v>63</v>
      </c>
      <c r="AH1" s="13" t="s">
        <v>64</v>
      </c>
      <c r="AI1" s="14" t="s">
        <v>65</v>
      </c>
      <c r="AJ1" s="15" t="s">
        <v>66</v>
      </c>
      <c r="AK1" s="11" t="s">
        <v>67</v>
      </c>
      <c r="AL1" s="11" t="s">
        <v>68</v>
      </c>
      <c r="AM1" s="11" t="s">
        <v>69</v>
      </c>
      <c r="AN1" s="11" t="s">
        <v>70</v>
      </c>
      <c r="AO1" s="16" t="s">
        <v>71</v>
      </c>
      <c r="AP1" s="16" t="s">
        <v>72</v>
      </c>
      <c r="AQ1" s="16" t="s">
        <v>73</v>
      </c>
      <c r="AR1" s="16" t="s">
        <v>74</v>
      </c>
      <c r="AS1" s="17" t="s">
        <v>75</v>
      </c>
      <c r="AT1" s="17" t="s">
        <v>76</v>
      </c>
      <c r="AU1" s="17" t="s">
        <v>77</v>
      </c>
      <c r="AV1" s="17" t="s">
        <v>78</v>
      </c>
      <c r="AW1" s="18" t="s">
        <v>79</v>
      </c>
      <c r="AX1" s="18" t="s">
        <v>80</v>
      </c>
      <c r="AY1" s="18" t="s">
        <v>81</v>
      </c>
      <c r="AZ1" s="18" t="s">
        <v>82</v>
      </c>
      <c r="BA1" s="19" t="s">
        <v>83</v>
      </c>
      <c r="BB1" s="19" t="s">
        <v>84</v>
      </c>
      <c r="BC1" s="19" t="s">
        <v>85</v>
      </c>
      <c r="BD1" s="19" t="s">
        <v>86</v>
      </c>
    </row>
    <row r="2" spans="1:56" ht="15" customHeight="1" x14ac:dyDescent="0.25">
      <c r="A2" s="20">
        <v>1</v>
      </c>
      <c r="B2" s="20" t="s">
        <v>9</v>
      </c>
      <c r="C2" s="20" t="s">
        <v>87</v>
      </c>
      <c r="D2" s="20" t="s">
        <v>88</v>
      </c>
      <c r="E2" s="20" t="s">
        <v>89</v>
      </c>
      <c r="F2" s="20" t="s">
        <v>90</v>
      </c>
      <c r="G2" s="20" t="s">
        <v>91</v>
      </c>
      <c r="H2" s="20" t="s">
        <v>92</v>
      </c>
      <c r="I2" s="20" t="s">
        <v>93</v>
      </c>
      <c r="J2" s="21">
        <v>44562</v>
      </c>
      <c r="K2" s="21">
        <v>44926</v>
      </c>
      <c r="L2" s="20" t="s">
        <v>94</v>
      </c>
      <c r="M2" s="20" t="s">
        <v>95</v>
      </c>
      <c r="N2" s="20" t="s">
        <v>96</v>
      </c>
      <c r="O2" s="20" t="s">
        <v>97</v>
      </c>
      <c r="P2" s="20" t="s">
        <v>33</v>
      </c>
      <c r="Q2" s="22">
        <v>0.125</v>
      </c>
      <c r="R2" s="23">
        <f t="shared" ref="R2:R65" si="0">SUM(S2:V2)</f>
        <v>3212</v>
      </c>
      <c r="S2" s="23">
        <v>809</v>
      </c>
      <c r="T2" s="23">
        <v>826</v>
      </c>
      <c r="U2" s="23">
        <v>792</v>
      </c>
      <c r="V2" s="23">
        <v>785</v>
      </c>
      <c r="W2" s="23"/>
      <c r="X2" s="23"/>
      <c r="Y2" s="23">
        <v>2407</v>
      </c>
      <c r="Z2" s="23" t="s">
        <v>98</v>
      </c>
      <c r="AA2" s="23"/>
      <c r="AB2" s="23"/>
      <c r="AC2" s="23"/>
      <c r="AD2" s="23"/>
      <c r="AE2" s="23">
        <f t="shared" ref="AE2:AE65" si="1">AC2+AA2+Y2+W2</f>
        <v>2407</v>
      </c>
      <c r="AF2" s="21"/>
      <c r="AG2" s="21">
        <v>44756</v>
      </c>
      <c r="AH2" s="21"/>
      <c r="AI2" s="21"/>
      <c r="AJ2" s="22">
        <f t="shared" ref="AJ2:AJ65" si="2">IFERROR(IF((W2+Y2+AA2+AC2)/R2&gt;1,1,(W2+Y2+AA2+AC2)/R2),0)</f>
        <v>0.74937733499377335</v>
      </c>
      <c r="AK2" s="22">
        <f t="shared" ref="AK2:AK65" si="3">IFERROR(IF(S2=0,"",IF((W2/S2)&gt;1,1,(W2/S2))),"")</f>
        <v>0</v>
      </c>
      <c r="AL2" s="22">
        <f t="shared" ref="AL2:AL65" si="4">IFERROR(IF(T2=0,"",IF((Y2/T2)&gt;1,1,(Y2/T2))),"")</f>
        <v>1</v>
      </c>
      <c r="AM2" s="22">
        <f t="shared" ref="AM2:AM65" si="5">IFERROR(IF(U2=0,"",IF((AA2/U2)&gt;1,1,(AA2/U2))),"")</f>
        <v>0</v>
      </c>
      <c r="AN2" s="22">
        <f t="shared" ref="AN2:AN65" si="6">IFERROR(IF(V2=0,"",IF((AC2/V2)&gt;1,1,(AC2/V2))),"")</f>
        <v>0</v>
      </c>
      <c r="AO2" s="20"/>
      <c r="AP2" s="20" t="s">
        <v>4</v>
      </c>
      <c r="AQ2" s="20"/>
      <c r="AR2" s="20"/>
      <c r="AS2" s="20"/>
      <c r="AT2" s="20" t="s">
        <v>99</v>
      </c>
      <c r="AU2" s="20"/>
      <c r="AV2" s="20"/>
      <c r="AW2" s="20"/>
      <c r="AX2" s="20" t="s">
        <v>4</v>
      </c>
      <c r="AY2" s="20"/>
      <c r="AZ2" s="20"/>
      <c r="BA2" s="20"/>
      <c r="BB2" s="20" t="s">
        <v>100</v>
      </c>
      <c r="BC2" s="20"/>
      <c r="BD2" s="20"/>
    </row>
    <row r="3" spans="1:56" ht="15" customHeight="1" x14ac:dyDescent="0.25">
      <c r="A3" s="20">
        <v>2</v>
      </c>
      <c r="B3" s="20" t="s">
        <v>9</v>
      </c>
      <c r="C3" s="20" t="s">
        <v>87</v>
      </c>
      <c r="D3" s="20" t="s">
        <v>88</v>
      </c>
      <c r="E3" s="20" t="s">
        <v>89</v>
      </c>
      <c r="F3" s="20" t="s">
        <v>90</v>
      </c>
      <c r="G3" s="20" t="s">
        <v>91</v>
      </c>
      <c r="H3" s="20" t="s">
        <v>92</v>
      </c>
      <c r="I3" s="20" t="s">
        <v>101</v>
      </c>
      <c r="J3" s="21">
        <v>44562</v>
      </c>
      <c r="K3" s="21">
        <v>44926</v>
      </c>
      <c r="L3" s="20" t="s">
        <v>94</v>
      </c>
      <c r="M3" s="20" t="s">
        <v>95</v>
      </c>
      <c r="N3" s="20" t="s">
        <v>96</v>
      </c>
      <c r="O3" s="20" t="s">
        <v>102</v>
      </c>
      <c r="P3" s="20" t="s">
        <v>33</v>
      </c>
      <c r="Q3" s="22">
        <v>0.125</v>
      </c>
      <c r="R3" s="23">
        <f t="shared" si="0"/>
        <v>3144</v>
      </c>
      <c r="S3" s="23">
        <v>727</v>
      </c>
      <c r="T3" s="23">
        <v>641</v>
      </c>
      <c r="U3" s="23">
        <v>888</v>
      </c>
      <c r="V3" s="23">
        <v>888</v>
      </c>
      <c r="W3" s="23"/>
      <c r="X3" s="23"/>
      <c r="Y3" s="23">
        <v>850</v>
      </c>
      <c r="Z3" s="23" t="s">
        <v>103</v>
      </c>
      <c r="AA3" s="23"/>
      <c r="AB3" s="23"/>
      <c r="AC3" s="23"/>
      <c r="AD3" s="23"/>
      <c r="AE3" s="23">
        <f t="shared" si="1"/>
        <v>850</v>
      </c>
      <c r="AF3" s="21"/>
      <c r="AG3" s="21">
        <v>44756</v>
      </c>
      <c r="AH3" s="21"/>
      <c r="AI3" s="21"/>
      <c r="AJ3" s="22">
        <f t="shared" si="2"/>
        <v>0.27035623409669213</v>
      </c>
      <c r="AK3" s="22">
        <f t="shared" si="3"/>
        <v>0</v>
      </c>
      <c r="AL3" s="22">
        <f t="shared" si="4"/>
        <v>1</v>
      </c>
      <c r="AM3" s="22">
        <f t="shared" si="5"/>
        <v>0</v>
      </c>
      <c r="AN3" s="22">
        <f t="shared" si="6"/>
        <v>0</v>
      </c>
      <c r="AO3" s="20"/>
      <c r="AP3" s="20" t="s">
        <v>4</v>
      </c>
      <c r="AQ3" s="20"/>
      <c r="AR3" s="20"/>
      <c r="AS3" s="20"/>
      <c r="AT3" s="20" t="s">
        <v>104</v>
      </c>
      <c r="AU3" s="20"/>
      <c r="AV3" s="20"/>
      <c r="AW3" s="20"/>
      <c r="AX3" t="s">
        <v>5</v>
      </c>
      <c r="BB3" t="s">
        <v>105</v>
      </c>
    </row>
    <row r="4" spans="1:56" ht="15" customHeight="1" x14ac:dyDescent="0.25">
      <c r="A4" s="20">
        <v>3</v>
      </c>
      <c r="B4" s="20" t="s">
        <v>9</v>
      </c>
      <c r="C4" s="20" t="s">
        <v>106</v>
      </c>
      <c r="D4" s="20" t="s">
        <v>88</v>
      </c>
      <c r="E4" s="20" t="s">
        <v>107</v>
      </c>
      <c r="F4" s="20" t="s">
        <v>108</v>
      </c>
      <c r="G4" s="20" t="s">
        <v>109</v>
      </c>
      <c r="H4" s="20" t="s">
        <v>110</v>
      </c>
      <c r="I4" t="s">
        <v>111</v>
      </c>
      <c r="J4" s="21">
        <v>44562</v>
      </c>
      <c r="K4" s="21">
        <v>44926</v>
      </c>
      <c r="L4" s="20" t="s">
        <v>112</v>
      </c>
      <c r="M4" s="20" t="s">
        <v>95</v>
      </c>
      <c r="N4" s="20" t="s">
        <v>96</v>
      </c>
      <c r="O4" s="20" t="s">
        <v>113</v>
      </c>
      <c r="P4" s="20" t="s">
        <v>33</v>
      </c>
      <c r="Q4" s="22">
        <v>0.125</v>
      </c>
      <c r="R4" s="23">
        <f t="shared" si="0"/>
        <v>106355000</v>
      </c>
      <c r="S4" s="23">
        <v>13981089</v>
      </c>
      <c r="T4" s="23">
        <v>27197015</v>
      </c>
      <c r="U4" s="23">
        <v>32588451</v>
      </c>
      <c r="V4" s="23">
        <v>32588445</v>
      </c>
      <c r="W4" s="23"/>
      <c r="X4" s="23"/>
      <c r="Y4" s="23">
        <v>33601184</v>
      </c>
      <c r="Z4" s="23" t="s">
        <v>114</v>
      </c>
      <c r="AA4" s="23"/>
      <c r="AB4" s="23"/>
      <c r="AC4" s="23"/>
      <c r="AD4" s="23"/>
      <c r="AE4" s="23">
        <f t="shared" si="1"/>
        <v>33601184</v>
      </c>
      <c r="AF4" s="21"/>
      <c r="AG4" s="21">
        <v>44760</v>
      </c>
      <c r="AH4" s="21"/>
      <c r="AI4" s="21"/>
      <c r="AJ4" s="22">
        <f t="shared" si="2"/>
        <v>0.31593422029993889</v>
      </c>
      <c r="AK4" s="22">
        <f t="shared" si="3"/>
        <v>0</v>
      </c>
      <c r="AL4" s="22">
        <f t="shared" si="4"/>
        <v>1</v>
      </c>
      <c r="AM4" s="22">
        <f t="shared" si="5"/>
        <v>0</v>
      </c>
      <c r="AN4" s="22">
        <f t="shared" si="6"/>
        <v>0</v>
      </c>
      <c r="AO4" s="20"/>
      <c r="AP4" s="20" t="s">
        <v>5</v>
      </c>
      <c r="AQ4" s="20"/>
      <c r="AR4" s="20"/>
      <c r="AS4" s="20"/>
      <c r="AT4" s="20" t="s">
        <v>115</v>
      </c>
      <c r="AU4" s="20"/>
      <c r="AV4" s="20"/>
      <c r="AW4" s="20"/>
      <c r="AX4" t="s">
        <v>5</v>
      </c>
      <c r="BB4" t="s">
        <v>116</v>
      </c>
    </row>
    <row r="5" spans="1:56" ht="15" customHeight="1" x14ac:dyDescent="0.25">
      <c r="A5" s="20">
        <v>4</v>
      </c>
      <c r="B5" s="20" t="s">
        <v>9</v>
      </c>
      <c r="C5" s="20" t="s">
        <v>117</v>
      </c>
      <c r="D5" s="20" t="s">
        <v>88</v>
      </c>
      <c r="E5" s="20" t="s">
        <v>89</v>
      </c>
      <c r="F5" s="20" t="s">
        <v>118</v>
      </c>
      <c r="G5" s="20" t="s">
        <v>91</v>
      </c>
      <c r="H5" s="20" t="s">
        <v>92</v>
      </c>
      <c r="I5" t="s">
        <v>119</v>
      </c>
      <c r="J5" s="21">
        <v>44562</v>
      </c>
      <c r="K5" s="21">
        <v>44926</v>
      </c>
      <c r="L5" s="20" t="s">
        <v>120</v>
      </c>
      <c r="M5" s="20" t="s">
        <v>95</v>
      </c>
      <c r="N5" s="20" t="s">
        <v>121</v>
      </c>
      <c r="O5" s="20" t="s">
        <v>122</v>
      </c>
      <c r="P5" s="20" t="s">
        <v>123</v>
      </c>
      <c r="Q5" s="22">
        <v>0.125</v>
      </c>
      <c r="R5" s="24">
        <f t="shared" si="0"/>
        <v>1</v>
      </c>
      <c r="S5" s="24">
        <v>0.25</v>
      </c>
      <c r="T5" s="24">
        <v>0.25</v>
      </c>
      <c r="U5" s="24">
        <v>0.25</v>
      </c>
      <c r="V5" s="24">
        <v>0.25</v>
      </c>
      <c r="W5" s="24"/>
      <c r="X5" s="24"/>
      <c r="Y5" s="24">
        <v>0.5</v>
      </c>
      <c r="Z5" s="24" t="s">
        <v>124</v>
      </c>
      <c r="AA5" s="24"/>
      <c r="AB5" s="24"/>
      <c r="AC5" s="24"/>
      <c r="AD5" s="24"/>
      <c r="AE5" s="24">
        <f t="shared" si="1"/>
        <v>0.5</v>
      </c>
      <c r="AF5" s="21"/>
      <c r="AG5" s="21">
        <v>44760</v>
      </c>
      <c r="AH5" s="21"/>
      <c r="AI5" s="21"/>
      <c r="AJ5" s="22">
        <f t="shared" si="2"/>
        <v>0.5</v>
      </c>
      <c r="AK5" s="22">
        <f t="shared" si="3"/>
        <v>0</v>
      </c>
      <c r="AL5" s="22">
        <f t="shared" si="4"/>
        <v>1</v>
      </c>
      <c r="AM5" s="22">
        <f t="shared" si="5"/>
        <v>0</v>
      </c>
      <c r="AN5" s="22">
        <f t="shared" si="6"/>
        <v>0</v>
      </c>
      <c r="AO5" s="20"/>
      <c r="AP5" s="20" t="s">
        <v>4</v>
      </c>
      <c r="AQ5" s="20"/>
      <c r="AR5" s="20"/>
      <c r="AS5" s="20"/>
      <c r="AT5" s="20" t="s">
        <v>125</v>
      </c>
      <c r="AU5" s="20"/>
      <c r="AV5" s="20"/>
      <c r="AW5" s="20"/>
      <c r="AX5" t="s">
        <v>4</v>
      </c>
      <c r="BB5" t="s">
        <v>126</v>
      </c>
    </row>
    <row r="6" spans="1:56" ht="15" customHeight="1" x14ac:dyDescent="0.25">
      <c r="A6" s="20">
        <v>5</v>
      </c>
      <c r="B6" s="20" t="s">
        <v>9</v>
      </c>
      <c r="C6" s="20" t="s">
        <v>127</v>
      </c>
      <c r="D6" s="20" t="s">
        <v>88</v>
      </c>
      <c r="E6" s="20" t="s">
        <v>89</v>
      </c>
      <c r="F6" s="20" t="s">
        <v>118</v>
      </c>
      <c r="G6" s="20" t="s">
        <v>91</v>
      </c>
      <c r="H6" s="20" t="s">
        <v>92</v>
      </c>
      <c r="I6" t="s">
        <v>128</v>
      </c>
      <c r="J6" s="21">
        <v>44562</v>
      </c>
      <c r="K6" s="21">
        <v>44926</v>
      </c>
      <c r="L6" s="20" t="s">
        <v>120</v>
      </c>
      <c r="M6" s="20" t="s">
        <v>95</v>
      </c>
      <c r="N6" s="20" t="s">
        <v>121</v>
      </c>
      <c r="O6" s="20" t="s">
        <v>122</v>
      </c>
      <c r="P6" s="20" t="s">
        <v>123</v>
      </c>
      <c r="Q6" s="22">
        <v>0.125</v>
      </c>
      <c r="R6" s="24">
        <f t="shared" si="0"/>
        <v>1</v>
      </c>
      <c r="S6" s="24">
        <v>0.25</v>
      </c>
      <c r="T6" s="24">
        <v>0.25</v>
      </c>
      <c r="U6" s="24">
        <v>0.25</v>
      </c>
      <c r="V6" s="24">
        <v>0.25</v>
      </c>
      <c r="W6" s="24"/>
      <c r="X6" s="24"/>
      <c r="Y6" s="24">
        <v>0.5</v>
      </c>
      <c r="Z6" s="24" t="s">
        <v>129</v>
      </c>
      <c r="AA6" s="24"/>
      <c r="AB6" s="24"/>
      <c r="AC6" s="24"/>
      <c r="AD6" s="24"/>
      <c r="AE6" s="24">
        <f t="shared" si="1"/>
        <v>0.5</v>
      </c>
      <c r="AF6" s="21"/>
      <c r="AG6" s="21">
        <v>44756</v>
      </c>
      <c r="AH6" s="21"/>
      <c r="AI6" s="21"/>
      <c r="AJ6" s="22">
        <f t="shared" si="2"/>
        <v>0.5</v>
      </c>
      <c r="AK6" s="22">
        <f t="shared" si="3"/>
        <v>0</v>
      </c>
      <c r="AL6" s="22">
        <f t="shared" si="4"/>
        <v>1</v>
      </c>
      <c r="AM6" s="22">
        <f t="shared" si="5"/>
        <v>0</v>
      </c>
      <c r="AN6" s="22">
        <f t="shared" si="6"/>
        <v>0</v>
      </c>
      <c r="AO6" s="20"/>
      <c r="AP6" s="20" t="s">
        <v>6</v>
      </c>
      <c r="AQ6" s="20"/>
      <c r="AR6" s="20"/>
      <c r="AS6" s="20"/>
      <c r="AT6" s="20" t="s">
        <v>130</v>
      </c>
      <c r="AU6" s="20"/>
      <c r="AV6" s="20"/>
      <c r="AW6" s="20"/>
      <c r="AX6" t="s">
        <v>4</v>
      </c>
      <c r="BB6" t="s">
        <v>131</v>
      </c>
    </row>
    <row r="7" spans="1:56" ht="15" customHeight="1" x14ac:dyDescent="0.25">
      <c r="A7" s="20">
        <v>6</v>
      </c>
      <c r="B7" s="20" t="s">
        <v>9</v>
      </c>
      <c r="C7" s="20" t="s">
        <v>132</v>
      </c>
      <c r="D7" s="20" t="s">
        <v>133</v>
      </c>
      <c r="E7" s="20" t="s">
        <v>134</v>
      </c>
      <c r="F7" s="20" t="s">
        <v>135</v>
      </c>
      <c r="G7" s="20" t="s">
        <v>91</v>
      </c>
      <c r="H7" s="20" t="s">
        <v>136</v>
      </c>
      <c r="I7" t="s">
        <v>137</v>
      </c>
      <c r="J7" s="21">
        <v>44562</v>
      </c>
      <c r="K7" s="21">
        <v>44926</v>
      </c>
      <c r="L7" s="20" t="s">
        <v>138</v>
      </c>
      <c r="M7" s="20" t="s">
        <v>95</v>
      </c>
      <c r="N7" s="20" t="s">
        <v>121</v>
      </c>
      <c r="O7" s="20" t="s">
        <v>122</v>
      </c>
      <c r="P7" s="20" t="s">
        <v>123</v>
      </c>
      <c r="Q7" s="22">
        <v>0.125</v>
      </c>
      <c r="R7" s="24">
        <f t="shared" si="0"/>
        <v>1</v>
      </c>
      <c r="S7" s="24">
        <v>0.25</v>
      </c>
      <c r="T7" s="24">
        <v>0.25</v>
      </c>
      <c r="U7" s="24">
        <v>0.25</v>
      </c>
      <c r="V7" s="24">
        <v>0.25</v>
      </c>
      <c r="W7" s="24"/>
      <c r="X7" s="24"/>
      <c r="Y7" s="24">
        <v>0.5</v>
      </c>
      <c r="Z7" s="24" t="s">
        <v>139</v>
      </c>
      <c r="AA7" s="24"/>
      <c r="AB7" s="24"/>
      <c r="AC7" s="24"/>
      <c r="AD7" s="24"/>
      <c r="AE7" s="24">
        <f t="shared" si="1"/>
        <v>0.5</v>
      </c>
      <c r="AF7" s="21"/>
      <c r="AG7" s="21">
        <v>44761</v>
      </c>
      <c r="AH7" s="21"/>
      <c r="AI7" s="21"/>
      <c r="AJ7" s="22">
        <f t="shared" si="2"/>
        <v>0.5</v>
      </c>
      <c r="AK7" s="22">
        <f t="shared" si="3"/>
        <v>0</v>
      </c>
      <c r="AL7" s="22">
        <f t="shared" si="4"/>
        <v>1</v>
      </c>
      <c r="AM7" s="22">
        <f t="shared" si="5"/>
        <v>0</v>
      </c>
      <c r="AN7" s="22">
        <f t="shared" si="6"/>
        <v>0</v>
      </c>
      <c r="AO7" s="20"/>
      <c r="AP7" s="20" t="s">
        <v>5</v>
      </c>
      <c r="AQ7" s="20"/>
      <c r="AR7" s="20"/>
      <c r="AS7" s="20"/>
      <c r="AT7" s="20" t="s">
        <v>140</v>
      </c>
      <c r="AU7" s="20"/>
      <c r="AV7" s="20"/>
      <c r="AW7" s="20"/>
      <c r="AX7" t="s">
        <v>5</v>
      </c>
      <c r="BB7" t="s">
        <v>141</v>
      </c>
    </row>
    <row r="8" spans="1:56" ht="15" customHeight="1" x14ac:dyDescent="0.25">
      <c r="A8" s="20">
        <v>7</v>
      </c>
      <c r="B8" s="20" t="s">
        <v>9</v>
      </c>
      <c r="C8" s="20" t="s">
        <v>142</v>
      </c>
      <c r="D8" s="20" t="s">
        <v>143</v>
      </c>
      <c r="E8" s="20" t="s">
        <v>144</v>
      </c>
      <c r="F8" s="20" t="s">
        <v>145</v>
      </c>
      <c r="G8" s="20" t="s">
        <v>146</v>
      </c>
      <c r="H8" s="20" t="s">
        <v>146</v>
      </c>
      <c r="I8" t="s">
        <v>147</v>
      </c>
      <c r="J8" s="21">
        <v>44562</v>
      </c>
      <c r="K8" s="21">
        <v>44926</v>
      </c>
      <c r="L8" s="20" t="s">
        <v>148</v>
      </c>
      <c r="M8" s="20" t="s">
        <v>95</v>
      </c>
      <c r="N8" s="20" t="s">
        <v>121</v>
      </c>
      <c r="O8" s="20" t="s">
        <v>149</v>
      </c>
      <c r="P8" s="20" t="s">
        <v>123</v>
      </c>
      <c r="Q8" s="22">
        <v>0.125</v>
      </c>
      <c r="R8" s="24">
        <f t="shared" si="0"/>
        <v>1</v>
      </c>
      <c r="S8" s="24">
        <v>0.25</v>
      </c>
      <c r="T8" s="24">
        <v>0.25</v>
      </c>
      <c r="U8" s="24">
        <v>0.25</v>
      </c>
      <c r="V8" s="24">
        <v>0.25</v>
      </c>
      <c r="W8" s="24"/>
      <c r="X8" s="24"/>
      <c r="Y8" s="24">
        <v>0.5</v>
      </c>
      <c r="Z8" s="24" t="s">
        <v>150</v>
      </c>
      <c r="AA8" s="24"/>
      <c r="AB8" s="24"/>
      <c r="AC8" s="24"/>
      <c r="AD8" s="24"/>
      <c r="AE8" s="24">
        <f t="shared" si="1"/>
        <v>0.5</v>
      </c>
      <c r="AF8" s="21"/>
      <c r="AG8" s="21">
        <v>44756</v>
      </c>
      <c r="AH8" s="21"/>
      <c r="AI8" s="21"/>
      <c r="AJ8" s="22">
        <f t="shared" si="2"/>
        <v>0.5</v>
      </c>
      <c r="AK8" s="22">
        <f t="shared" si="3"/>
        <v>0</v>
      </c>
      <c r="AL8" s="22">
        <f t="shared" si="4"/>
        <v>1</v>
      </c>
      <c r="AM8" s="22">
        <f t="shared" si="5"/>
        <v>0</v>
      </c>
      <c r="AN8" s="22">
        <f t="shared" si="6"/>
        <v>0</v>
      </c>
      <c r="AO8" s="20"/>
      <c r="AP8" s="20" t="s">
        <v>4</v>
      </c>
      <c r="AQ8" s="20"/>
      <c r="AR8" s="20"/>
      <c r="AS8" s="20"/>
      <c r="AT8" s="20" t="s">
        <v>151</v>
      </c>
      <c r="AU8" s="20"/>
      <c r="AV8" s="20"/>
      <c r="AW8" s="20"/>
      <c r="AX8" t="s">
        <v>4</v>
      </c>
      <c r="BB8" t="s">
        <v>152</v>
      </c>
    </row>
    <row r="9" spans="1:56" ht="15" customHeight="1" x14ac:dyDescent="0.25">
      <c r="A9" s="20">
        <v>8</v>
      </c>
      <c r="B9" s="20" t="s">
        <v>9</v>
      </c>
      <c r="C9" s="20" t="s">
        <v>142</v>
      </c>
      <c r="D9" s="20" t="s">
        <v>143</v>
      </c>
      <c r="E9" s="20" t="s">
        <v>144</v>
      </c>
      <c r="F9" s="20" t="s">
        <v>145</v>
      </c>
      <c r="G9" s="20" t="s">
        <v>146</v>
      </c>
      <c r="H9" s="20" t="s">
        <v>146</v>
      </c>
      <c r="I9" s="20" t="s">
        <v>153</v>
      </c>
      <c r="J9" s="21">
        <v>44562</v>
      </c>
      <c r="K9" s="21">
        <v>44926</v>
      </c>
      <c r="L9" s="20" t="s">
        <v>154</v>
      </c>
      <c r="M9" s="20" t="s">
        <v>95</v>
      </c>
      <c r="N9" s="20" t="s">
        <v>121</v>
      </c>
      <c r="O9" s="20" t="s">
        <v>155</v>
      </c>
      <c r="P9" s="20" t="s">
        <v>123</v>
      </c>
      <c r="Q9" s="22">
        <v>0.125</v>
      </c>
      <c r="R9" s="24">
        <f t="shared" si="0"/>
        <v>1</v>
      </c>
      <c r="S9" s="24">
        <v>0.25</v>
      </c>
      <c r="T9" s="24">
        <v>0.25</v>
      </c>
      <c r="U9" s="24">
        <v>0.25</v>
      </c>
      <c r="V9" s="24">
        <v>0.25</v>
      </c>
      <c r="W9" s="24"/>
      <c r="X9" s="24"/>
      <c r="Y9" s="24">
        <v>0.5</v>
      </c>
      <c r="Z9" s="24" t="s">
        <v>156</v>
      </c>
      <c r="AA9" s="24"/>
      <c r="AB9" s="24"/>
      <c r="AC9" s="24"/>
      <c r="AD9" s="24"/>
      <c r="AE9" s="24">
        <f t="shared" si="1"/>
        <v>0.5</v>
      </c>
      <c r="AF9" s="21"/>
      <c r="AG9" s="21">
        <v>44756</v>
      </c>
      <c r="AH9" s="21"/>
      <c r="AI9" s="21"/>
      <c r="AJ9" s="22">
        <f t="shared" si="2"/>
        <v>0.5</v>
      </c>
      <c r="AK9" s="22">
        <f t="shared" si="3"/>
        <v>0</v>
      </c>
      <c r="AL9" s="22">
        <f t="shared" si="4"/>
        <v>1</v>
      </c>
      <c r="AM9" s="22">
        <f t="shared" si="5"/>
        <v>0</v>
      </c>
      <c r="AN9" s="22">
        <f t="shared" si="6"/>
        <v>0</v>
      </c>
      <c r="AO9" s="20"/>
      <c r="AP9" s="20" t="s">
        <v>4</v>
      </c>
      <c r="AQ9" s="20"/>
      <c r="AR9" s="20"/>
      <c r="AS9" s="20"/>
      <c r="AT9" s="20" t="s">
        <v>157</v>
      </c>
      <c r="AU9" s="20"/>
      <c r="AV9" s="20"/>
      <c r="AW9" s="20"/>
      <c r="AX9" t="s">
        <v>4</v>
      </c>
      <c r="BB9" t="s">
        <v>158</v>
      </c>
    </row>
    <row r="10" spans="1:56" ht="15" customHeight="1" x14ac:dyDescent="0.25">
      <c r="A10" s="20">
        <v>1</v>
      </c>
      <c r="B10" s="20" t="s">
        <v>10</v>
      </c>
      <c r="C10" s="20" t="s">
        <v>87</v>
      </c>
      <c r="D10" s="20" t="s">
        <v>88</v>
      </c>
      <c r="E10" s="20" t="s">
        <v>89</v>
      </c>
      <c r="F10" s="20" t="s">
        <v>90</v>
      </c>
      <c r="G10" s="20" t="s">
        <v>91</v>
      </c>
      <c r="H10" s="20" t="s">
        <v>92</v>
      </c>
      <c r="I10" s="20" t="s">
        <v>93</v>
      </c>
      <c r="J10" s="21">
        <v>44562</v>
      </c>
      <c r="K10" s="21">
        <v>44926</v>
      </c>
      <c r="L10" s="20" t="s">
        <v>94</v>
      </c>
      <c r="M10" s="20" t="str">
        <f>B10</f>
        <v>Bolívar</v>
      </c>
      <c r="N10" s="20" t="s">
        <v>96</v>
      </c>
      <c r="O10" s="20" t="s">
        <v>97</v>
      </c>
      <c r="P10" s="20" t="s">
        <v>33</v>
      </c>
      <c r="Q10" s="22">
        <f>1/9</f>
        <v>0.1111111111111111</v>
      </c>
      <c r="R10" s="23">
        <f t="shared" si="0"/>
        <v>5675</v>
      </c>
      <c r="S10" s="23">
        <v>1135</v>
      </c>
      <c r="T10" s="23">
        <v>1419</v>
      </c>
      <c r="U10" s="23">
        <v>1419</v>
      </c>
      <c r="V10" s="23">
        <v>1702</v>
      </c>
      <c r="W10" s="23"/>
      <c r="X10" s="23"/>
      <c r="Y10" s="23">
        <v>2016</v>
      </c>
      <c r="Z10" s="23" t="s">
        <v>159</v>
      </c>
      <c r="AA10" s="23"/>
      <c r="AB10" s="23"/>
      <c r="AC10" s="23"/>
      <c r="AD10" s="23"/>
      <c r="AE10" s="23">
        <f t="shared" si="1"/>
        <v>2016</v>
      </c>
      <c r="AF10" s="21"/>
      <c r="AG10" s="21">
        <v>44754</v>
      </c>
      <c r="AH10" s="21"/>
      <c r="AI10" s="21"/>
      <c r="AJ10" s="22">
        <f t="shared" si="2"/>
        <v>0.35524229074889868</v>
      </c>
      <c r="AK10" s="22">
        <f t="shared" si="3"/>
        <v>0</v>
      </c>
      <c r="AL10" s="22">
        <f t="shared" si="4"/>
        <v>1</v>
      </c>
      <c r="AM10" s="22">
        <f t="shared" si="5"/>
        <v>0</v>
      </c>
      <c r="AN10" s="22">
        <f t="shared" si="6"/>
        <v>0</v>
      </c>
      <c r="AO10" s="20"/>
      <c r="AP10" s="20" t="s">
        <v>5</v>
      </c>
      <c r="AQ10" s="20"/>
      <c r="AR10" s="20"/>
      <c r="AS10" s="20"/>
      <c r="AT10" s="20" t="s">
        <v>160</v>
      </c>
      <c r="AU10" s="20"/>
      <c r="AV10" s="20"/>
      <c r="AW10" s="20"/>
      <c r="AX10" s="20" t="s">
        <v>5</v>
      </c>
      <c r="AY10" s="20"/>
      <c r="AZ10" s="20"/>
      <c r="BA10" s="20"/>
      <c r="BB10" s="20" t="s">
        <v>161</v>
      </c>
    </row>
    <row r="11" spans="1:56" ht="15" customHeight="1" x14ac:dyDescent="0.25">
      <c r="A11" s="20">
        <v>2</v>
      </c>
      <c r="B11" s="20" t="s">
        <v>10</v>
      </c>
      <c r="C11" s="20" t="s">
        <v>87</v>
      </c>
      <c r="D11" s="20" t="s">
        <v>88</v>
      </c>
      <c r="E11" s="20" t="s">
        <v>89</v>
      </c>
      <c r="F11" s="20" t="s">
        <v>90</v>
      </c>
      <c r="G11" s="20" t="s">
        <v>91</v>
      </c>
      <c r="H11" s="20" t="s">
        <v>92</v>
      </c>
      <c r="I11" s="20" t="s">
        <v>101</v>
      </c>
      <c r="J11" s="21">
        <v>44562</v>
      </c>
      <c r="K11" s="21">
        <v>44926</v>
      </c>
      <c r="L11" s="20" t="s">
        <v>94</v>
      </c>
      <c r="M11" s="20" t="str">
        <f t="shared" ref="M11:M18" si="7">B11</f>
        <v>Bolívar</v>
      </c>
      <c r="N11" s="20" t="s">
        <v>96</v>
      </c>
      <c r="O11" s="20" t="s">
        <v>102</v>
      </c>
      <c r="P11" s="20" t="s">
        <v>33</v>
      </c>
      <c r="Q11" s="22">
        <f t="shared" ref="Q11:Q18" si="8">1/9</f>
        <v>0.1111111111111111</v>
      </c>
      <c r="R11" s="23">
        <f t="shared" si="0"/>
        <v>4647</v>
      </c>
      <c r="S11" s="23">
        <v>929</v>
      </c>
      <c r="T11" s="23">
        <v>1162</v>
      </c>
      <c r="U11" s="23">
        <v>1162</v>
      </c>
      <c r="V11" s="23">
        <v>1394</v>
      </c>
      <c r="W11" s="23"/>
      <c r="X11" s="23"/>
      <c r="Y11" s="23">
        <v>497</v>
      </c>
      <c r="Z11" s="23" t="s">
        <v>162</v>
      </c>
      <c r="AA11" s="23"/>
      <c r="AB11" s="23"/>
      <c r="AC11" s="23"/>
      <c r="AD11" s="23"/>
      <c r="AE11" s="23">
        <f t="shared" si="1"/>
        <v>497</v>
      </c>
      <c r="AF11" s="21"/>
      <c r="AG11" s="21">
        <v>44754</v>
      </c>
      <c r="AH11" s="21"/>
      <c r="AI11" s="21"/>
      <c r="AJ11" s="22">
        <f t="shared" si="2"/>
        <v>0.1069507208952012</v>
      </c>
      <c r="AK11" s="22">
        <f t="shared" si="3"/>
        <v>0</v>
      </c>
      <c r="AL11" s="22">
        <f t="shared" si="4"/>
        <v>0.42771084337349397</v>
      </c>
      <c r="AM11" s="22">
        <f t="shared" si="5"/>
        <v>0</v>
      </c>
      <c r="AN11" s="22">
        <f t="shared" si="6"/>
        <v>0</v>
      </c>
      <c r="AO11" s="20"/>
      <c r="AP11" s="20" t="s">
        <v>5</v>
      </c>
      <c r="AQ11" s="20"/>
      <c r="AR11" s="20"/>
      <c r="AS11" s="20"/>
      <c r="AT11" s="20" t="s">
        <v>163</v>
      </c>
      <c r="AU11" s="20"/>
      <c r="AV11" s="20"/>
      <c r="AW11" s="20"/>
      <c r="AX11" t="s">
        <v>5</v>
      </c>
      <c r="BB11" t="s">
        <v>164</v>
      </c>
    </row>
    <row r="12" spans="1:56" ht="15" customHeight="1" x14ac:dyDescent="0.25">
      <c r="A12" s="20">
        <v>3</v>
      </c>
      <c r="B12" s="20" t="s">
        <v>10</v>
      </c>
      <c r="C12" s="20" t="s">
        <v>165</v>
      </c>
      <c r="D12" s="20" t="s">
        <v>88</v>
      </c>
      <c r="E12" s="20" t="s">
        <v>166</v>
      </c>
      <c r="F12" s="20" t="s">
        <v>167</v>
      </c>
      <c r="G12" s="20" t="s">
        <v>91</v>
      </c>
      <c r="H12" s="20" t="s">
        <v>92</v>
      </c>
      <c r="I12" t="s">
        <v>168</v>
      </c>
      <c r="J12" s="21">
        <v>44562</v>
      </c>
      <c r="K12" s="21">
        <v>44926</v>
      </c>
      <c r="L12" s="25" t="s">
        <v>169</v>
      </c>
      <c r="M12" s="20" t="str">
        <f t="shared" si="7"/>
        <v>Bolívar</v>
      </c>
      <c r="N12" s="20" t="s">
        <v>96</v>
      </c>
      <c r="O12" s="20" t="s">
        <v>170</v>
      </c>
      <c r="P12" s="20" t="s">
        <v>33</v>
      </c>
      <c r="Q12" s="22">
        <f t="shared" si="8"/>
        <v>0.1111111111111111</v>
      </c>
      <c r="R12" s="23">
        <f t="shared" si="0"/>
        <v>5</v>
      </c>
      <c r="S12" s="23">
        <v>0</v>
      </c>
      <c r="T12" s="23">
        <v>0</v>
      </c>
      <c r="U12" s="23">
        <v>2</v>
      </c>
      <c r="V12" s="23">
        <v>3</v>
      </c>
      <c r="W12" s="23"/>
      <c r="X12" s="23"/>
      <c r="Y12" s="23">
        <v>0</v>
      </c>
      <c r="Z12" s="23" t="s">
        <v>171</v>
      </c>
      <c r="AA12" s="23"/>
      <c r="AB12" s="23"/>
      <c r="AC12" s="23"/>
      <c r="AD12" s="23"/>
      <c r="AE12" s="23">
        <f t="shared" si="1"/>
        <v>0</v>
      </c>
      <c r="AF12" s="21"/>
      <c r="AG12" s="21">
        <v>44754</v>
      </c>
      <c r="AH12" s="21"/>
      <c r="AI12" s="21"/>
      <c r="AJ12" s="22">
        <f t="shared" si="2"/>
        <v>0</v>
      </c>
      <c r="AK12" s="22" t="str">
        <f t="shared" si="3"/>
        <v/>
      </c>
      <c r="AL12" s="22" t="str">
        <f t="shared" si="4"/>
        <v/>
      </c>
      <c r="AM12" s="22">
        <f t="shared" si="5"/>
        <v>0</v>
      </c>
      <c r="AN12" s="22">
        <f t="shared" si="6"/>
        <v>0</v>
      </c>
      <c r="AO12" s="20"/>
      <c r="AP12" s="20" t="s">
        <v>6</v>
      </c>
      <c r="AQ12" s="20"/>
      <c r="AR12" s="20"/>
      <c r="AS12" s="20"/>
      <c r="AT12" s="20" t="s">
        <v>172</v>
      </c>
      <c r="AU12" s="20"/>
      <c r="AV12" s="20"/>
      <c r="AW12" s="20"/>
      <c r="AX12" t="s">
        <v>6</v>
      </c>
      <c r="BB12" t="s">
        <v>173</v>
      </c>
    </row>
    <row r="13" spans="1:56" ht="15" customHeight="1" x14ac:dyDescent="0.25">
      <c r="A13" s="20">
        <v>4</v>
      </c>
      <c r="B13" s="20" t="s">
        <v>10</v>
      </c>
      <c r="C13" s="20" t="s">
        <v>106</v>
      </c>
      <c r="D13" s="20" t="s">
        <v>88</v>
      </c>
      <c r="E13" s="20" t="s">
        <v>166</v>
      </c>
      <c r="F13" s="20" t="s">
        <v>108</v>
      </c>
      <c r="G13" s="20" t="s">
        <v>109</v>
      </c>
      <c r="H13" s="20" t="s">
        <v>110</v>
      </c>
      <c r="I13" t="s">
        <v>174</v>
      </c>
      <c r="J13" s="21">
        <v>44562</v>
      </c>
      <c r="K13" s="21">
        <v>44926</v>
      </c>
      <c r="L13" s="25" t="s">
        <v>112</v>
      </c>
      <c r="M13" s="20" t="str">
        <f t="shared" si="7"/>
        <v>Bolívar</v>
      </c>
      <c r="N13" s="20" t="s">
        <v>96</v>
      </c>
      <c r="O13" s="20" t="s">
        <v>175</v>
      </c>
      <c r="P13" s="20" t="s">
        <v>33</v>
      </c>
      <c r="Q13" s="22">
        <f t="shared" si="8"/>
        <v>0.1111111111111111</v>
      </c>
      <c r="R13" s="23">
        <f t="shared" si="0"/>
        <v>291343838</v>
      </c>
      <c r="S13" s="23">
        <v>73652529</v>
      </c>
      <c r="T13" s="23">
        <v>56299031</v>
      </c>
      <c r="U13" s="23">
        <v>85007073</v>
      </c>
      <c r="V13" s="23">
        <v>76385205</v>
      </c>
      <c r="W13" s="23"/>
      <c r="X13" s="23"/>
      <c r="Y13" s="23">
        <v>68650229</v>
      </c>
      <c r="Z13" s="23" t="s">
        <v>176</v>
      </c>
      <c r="AA13" s="23"/>
      <c r="AB13" s="23"/>
      <c r="AC13" s="23"/>
      <c r="AD13" s="23"/>
      <c r="AE13" s="23">
        <f t="shared" si="1"/>
        <v>68650229</v>
      </c>
      <c r="AF13" s="21"/>
      <c r="AG13" s="21">
        <v>44754</v>
      </c>
      <c r="AH13" s="21"/>
      <c r="AI13" s="21"/>
      <c r="AJ13" s="22">
        <f t="shared" si="2"/>
        <v>0.23563302203769279</v>
      </c>
      <c r="AK13" s="22">
        <f t="shared" si="3"/>
        <v>0</v>
      </c>
      <c r="AL13" s="22">
        <f t="shared" si="4"/>
        <v>1</v>
      </c>
      <c r="AM13" s="22">
        <f t="shared" si="5"/>
        <v>0</v>
      </c>
      <c r="AN13" s="22">
        <f t="shared" si="6"/>
        <v>0</v>
      </c>
      <c r="AO13" s="20"/>
      <c r="AP13" s="20" t="s">
        <v>5</v>
      </c>
      <c r="AQ13" s="20"/>
      <c r="AR13" s="20"/>
      <c r="AS13" s="20"/>
      <c r="AT13" s="20" t="s">
        <v>177</v>
      </c>
      <c r="AU13" s="20"/>
      <c r="AV13" s="20"/>
      <c r="AW13" s="20"/>
      <c r="AX13" t="s">
        <v>4</v>
      </c>
      <c r="BB13" s="20" t="s">
        <v>178</v>
      </c>
    </row>
    <row r="14" spans="1:56" ht="15" customHeight="1" x14ac:dyDescent="0.25">
      <c r="A14" s="20">
        <v>5</v>
      </c>
      <c r="B14" s="20" t="s">
        <v>10</v>
      </c>
      <c r="C14" s="20" t="s">
        <v>117</v>
      </c>
      <c r="D14" s="20" t="s">
        <v>88</v>
      </c>
      <c r="E14" s="20" t="s">
        <v>89</v>
      </c>
      <c r="F14" s="20" t="s">
        <v>118</v>
      </c>
      <c r="G14" s="20" t="s">
        <v>91</v>
      </c>
      <c r="H14" s="20" t="s">
        <v>92</v>
      </c>
      <c r="I14" t="s">
        <v>119</v>
      </c>
      <c r="J14" s="21">
        <v>44562</v>
      </c>
      <c r="K14" s="21">
        <v>44926</v>
      </c>
      <c r="L14" s="20" t="s">
        <v>120</v>
      </c>
      <c r="M14" s="20" t="str">
        <f t="shared" si="7"/>
        <v>Bolívar</v>
      </c>
      <c r="N14" s="20" t="s">
        <v>121</v>
      </c>
      <c r="O14" s="20" t="s">
        <v>122</v>
      </c>
      <c r="P14" s="20" t="s">
        <v>123</v>
      </c>
      <c r="Q14" s="22">
        <f t="shared" si="8"/>
        <v>0.1111111111111111</v>
      </c>
      <c r="R14" s="24">
        <f t="shared" si="0"/>
        <v>1</v>
      </c>
      <c r="S14" s="24">
        <v>0.2</v>
      </c>
      <c r="T14" s="24">
        <v>0.3</v>
      </c>
      <c r="U14" s="24">
        <v>0.2</v>
      </c>
      <c r="V14" s="24">
        <v>0.3</v>
      </c>
      <c r="W14" s="24"/>
      <c r="X14" s="24"/>
      <c r="Y14" s="24">
        <v>0.5</v>
      </c>
      <c r="Z14" s="24" t="s">
        <v>179</v>
      </c>
      <c r="AA14" s="24"/>
      <c r="AB14" s="24"/>
      <c r="AC14" s="24"/>
      <c r="AD14" s="24"/>
      <c r="AE14" s="24">
        <f t="shared" si="1"/>
        <v>0.5</v>
      </c>
      <c r="AF14" s="21"/>
      <c r="AG14" s="21">
        <v>44754</v>
      </c>
      <c r="AH14" s="21"/>
      <c r="AI14" s="21"/>
      <c r="AJ14" s="22">
        <f t="shared" si="2"/>
        <v>0.5</v>
      </c>
      <c r="AK14" s="22">
        <f t="shared" si="3"/>
        <v>0</v>
      </c>
      <c r="AL14" s="22">
        <f t="shared" si="4"/>
        <v>1</v>
      </c>
      <c r="AM14" s="22">
        <f t="shared" si="5"/>
        <v>0</v>
      </c>
      <c r="AN14" s="22">
        <f t="shared" si="6"/>
        <v>0</v>
      </c>
      <c r="AO14" s="20"/>
      <c r="AP14" s="20" t="s">
        <v>4</v>
      </c>
      <c r="AQ14" s="20"/>
      <c r="AR14" s="20"/>
      <c r="AS14" s="20"/>
      <c r="AT14" s="20" t="s">
        <v>180</v>
      </c>
      <c r="AU14" s="20"/>
      <c r="AV14" s="20"/>
      <c r="AW14" s="20"/>
      <c r="AX14" t="s">
        <v>4</v>
      </c>
      <c r="BB14" t="s">
        <v>181</v>
      </c>
    </row>
    <row r="15" spans="1:56" ht="15" customHeight="1" x14ac:dyDescent="0.25">
      <c r="A15" s="20">
        <v>6</v>
      </c>
      <c r="B15" s="20" t="s">
        <v>10</v>
      </c>
      <c r="C15" s="20" t="s">
        <v>127</v>
      </c>
      <c r="D15" s="20" t="s">
        <v>88</v>
      </c>
      <c r="E15" s="20" t="s">
        <v>89</v>
      </c>
      <c r="F15" s="20" t="s">
        <v>118</v>
      </c>
      <c r="G15" s="20" t="s">
        <v>91</v>
      </c>
      <c r="H15" s="20" t="s">
        <v>92</v>
      </c>
      <c r="I15" t="s">
        <v>128</v>
      </c>
      <c r="J15" s="21">
        <v>44562</v>
      </c>
      <c r="K15" s="21">
        <v>44926</v>
      </c>
      <c r="L15" s="20" t="s">
        <v>120</v>
      </c>
      <c r="M15" s="20" t="str">
        <f t="shared" si="7"/>
        <v>Bolívar</v>
      </c>
      <c r="N15" s="20" t="s">
        <v>121</v>
      </c>
      <c r="O15" s="20" t="s">
        <v>122</v>
      </c>
      <c r="P15" s="20" t="s">
        <v>123</v>
      </c>
      <c r="Q15" s="22">
        <f t="shared" si="8"/>
        <v>0.1111111111111111</v>
      </c>
      <c r="R15" s="24">
        <f t="shared" si="0"/>
        <v>1</v>
      </c>
      <c r="S15" s="24">
        <v>0.25</v>
      </c>
      <c r="T15" s="24">
        <v>0.25</v>
      </c>
      <c r="U15" s="24">
        <v>0.25</v>
      </c>
      <c r="V15" s="24">
        <v>0.25</v>
      </c>
      <c r="W15" s="24"/>
      <c r="X15" s="24"/>
      <c r="Y15" s="24">
        <v>0.41</v>
      </c>
      <c r="Z15" s="24" t="s">
        <v>182</v>
      </c>
      <c r="AA15" s="24"/>
      <c r="AB15" s="24"/>
      <c r="AC15" s="24"/>
      <c r="AD15" s="24"/>
      <c r="AE15" s="24">
        <f t="shared" si="1"/>
        <v>0.41</v>
      </c>
      <c r="AF15" s="21"/>
      <c r="AG15" s="21">
        <v>44754</v>
      </c>
      <c r="AH15" s="21"/>
      <c r="AI15" s="21"/>
      <c r="AJ15" s="22">
        <f t="shared" si="2"/>
        <v>0.41</v>
      </c>
      <c r="AK15" s="22">
        <f t="shared" si="3"/>
        <v>0</v>
      </c>
      <c r="AL15" s="22">
        <f t="shared" si="4"/>
        <v>1</v>
      </c>
      <c r="AM15" s="22">
        <f t="shared" si="5"/>
        <v>0</v>
      </c>
      <c r="AN15" s="22">
        <f t="shared" si="6"/>
        <v>0</v>
      </c>
      <c r="AO15" s="20"/>
      <c r="AP15" s="20" t="s">
        <v>5</v>
      </c>
      <c r="AQ15" s="20"/>
      <c r="AR15" s="20"/>
      <c r="AS15" s="20"/>
      <c r="AT15" s="20" t="s">
        <v>183</v>
      </c>
      <c r="AU15" s="20"/>
      <c r="AV15" s="20"/>
      <c r="AW15" s="20"/>
      <c r="AX15" t="s">
        <v>5</v>
      </c>
      <c r="BB15" t="s">
        <v>184</v>
      </c>
    </row>
    <row r="16" spans="1:56" ht="15" customHeight="1" x14ac:dyDescent="0.25">
      <c r="A16" s="20">
        <v>7</v>
      </c>
      <c r="B16" s="20" t="s">
        <v>10</v>
      </c>
      <c r="C16" s="20" t="s">
        <v>132</v>
      </c>
      <c r="D16" s="20" t="s">
        <v>133</v>
      </c>
      <c r="E16" s="20" t="s">
        <v>134</v>
      </c>
      <c r="F16" s="20" t="s">
        <v>135</v>
      </c>
      <c r="G16" s="20" t="s">
        <v>91</v>
      </c>
      <c r="H16" s="20" t="s">
        <v>136</v>
      </c>
      <c r="I16" t="s">
        <v>137</v>
      </c>
      <c r="J16" s="21">
        <v>44562</v>
      </c>
      <c r="K16" s="21">
        <v>44926</v>
      </c>
      <c r="L16" s="20" t="s">
        <v>138</v>
      </c>
      <c r="M16" s="20" t="str">
        <f t="shared" si="7"/>
        <v>Bolívar</v>
      </c>
      <c r="N16" s="20" t="s">
        <v>121</v>
      </c>
      <c r="O16" s="20" t="s">
        <v>122</v>
      </c>
      <c r="P16" s="20" t="s">
        <v>123</v>
      </c>
      <c r="Q16" s="22">
        <f t="shared" si="8"/>
        <v>0.1111111111111111</v>
      </c>
      <c r="R16" s="24">
        <f t="shared" si="0"/>
        <v>1</v>
      </c>
      <c r="S16" s="24">
        <v>0.25</v>
      </c>
      <c r="T16" s="24">
        <v>0.25</v>
      </c>
      <c r="U16" s="24">
        <v>0.25</v>
      </c>
      <c r="V16" s="24">
        <v>0.25</v>
      </c>
      <c r="W16" s="24"/>
      <c r="X16" s="24"/>
      <c r="Y16" s="24">
        <v>0.37</v>
      </c>
      <c r="Z16" s="24" t="s">
        <v>185</v>
      </c>
      <c r="AA16" s="24"/>
      <c r="AB16" s="24"/>
      <c r="AC16" s="24"/>
      <c r="AD16" s="24"/>
      <c r="AE16" s="24">
        <f t="shared" si="1"/>
        <v>0.37</v>
      </c>
      <c r="AF16" s="21"/>
      <c r="AG16" s="21">
        <v>44754</v>
      </c>
      <c r="AH16" s="21"/>
      <c r="AI16" s="21"/>
      <c r="AJ16" s="22">
        <f t="shared" si="2"/>
        <v>0.37</v>
      </c>
      <c r="AK16" s="22">
        <f t="shared" si="3"/>
        <v>0</v>
      </c>
      <c r="AL16" s="22">
        <f t="shared" si="4"/>
        <v>1</v>
      </c>
      <c r="AM16" s="22">
        <f t="shared" si="5"/>
        <v>0</v>
      </c>
      <c r="AN16" s="22">
        <f t="shared" si="6"/>
        <v>0</v>
      </c>
      <c r="AO16" s="20"/>
      <c r="AP16" s="20" t="s">
        <v>5</v>
      </c>
      <c r="AQ16" s="20"/>
      <c r="AR16" s="20"/>
      <c r="AS16" s="20"/>
      <c r="AT16" s="20" t="s">
        <v>186</v>
      </c>
      <c r="AU16" s="20"/>
      <c r="AV16" s="20"/>
      <c r="AW16" s="20"/>
      <c r="AX16" t="s">
        <v>5</v>
      </c>
      <c r="BB16" t="s">
        <v>187</v>
      </c>
    </row>
    <row r="17" spans="1:56" ht="15" customHeight="1" x14ac:dyDescent="0.25">
      <c r="A17" s="20">
        <v>8</v>
      </c>
      <c r="B17" s="20" t="s">
        <v>10</v>
      </c>
      <c r="C17" s="20" t="s">
        <v>142</v>
      </c>
      <c r="D17" s="20" t="s">
        <v>143</v>
      </c>
      <c r="E17" s="20" t="s">
        <v>144</v>
      </c>
      <c r="F17" s="20" t="s">
        <v>145</v>
      </c>
      <c r="G17" s="20" t="s">
        <v>146</v>
      </c>
      <c r="H17" s="20" t="s">
        <v>146</v>
      </c>
      <c r="I17" s="20" t="s">
        <v>147</v>
      </c>
      <c r="J17" s="21">
        <v>44562</v>
      </c>
      <c r="K17" s="21">
        <v>44926</v>
      </c>
      <c r="L17" s="20" t="s">
        <v>148</v>
      </c>
      <c r="M17" s="20" t="str">
        <f t="shared" si="7"/>
        <v>Bolívar</v>
      </c>
      <c r="N17" s="20" t="s">
        <v>121</v>
      </c>
      <c r="O17" s="20" t="s">
        <v>149</v>
      </c>
      <c r="P17" s="20" t="s">
        <v>123</v>
      </c>
      <c r="Q17" s="22">
        <f t="shared" si="8"/>
        <v>0.1111111111111111</v>
      </c>
      <c r="R17" s="24">
        <f t="shared" si="0"/>
        <v>1</v>
      </c>
      <c r="S17" s="24">
        <v>0.25</v>
      </c>
      <c r="T17" s="24">
        <v>0.25</v>
      </c>
      <c r="U17" s="24">
        <v>0.25</v>
      </c>
      <c r="V17" s="24">
        <v>0.25</v>
      </c>
      <c r="W17" s="24"/>
      <c r="X17" s="24"/>
      <c r="Y17" s="24">
        <v>0.5</v>
      </c>
      <c r="Z17" s="24" t="s">
        <v>188</v>
      </c>
      <c r="AA17" s="24"/>
      <c r="AB17" s="24"/>
      <c r="AC17" s="24"/>
      <c r="AD17" s="24"/>
      <c r="AE17" s="24">
        <f t="shared" si="1"/>
        <v>0.5</v>
      </c>
      <c r="AF17" s="21"/>
      <c r="AG17" s="21">
        <v>44755</v>
      </c>
      <c r="AH17" s="21"/>
      <c r="AI17" s="21"/>
      <c r="AJ17" s="22">
        <f t="shared" si="2"/>
        <v>0.5</v>
      </c>
      <c r="AK17" s="22">
        <f t="shared" si="3"/>
        <v>0</v>
      </c>
      <c r="AL17" s="22">
        <f t="shared" si="4"/>
        <v>1</v>
      </c>
      <c r="AM17" s="22">
        <f t="shared" si="5"/>
        <v>0</v>
      </c>
      <c r="AN17" s="22">
        <f t="shared" si="6"/>
        <v>0</v>
      </c>
      <c r="AO17" s="20"/>
      <c r="AP17" s="20" t="s">
        <v>4</v>
      </c>
      <c r="AQ17" s="20"/>
      <c r="AR17" s="20"/>
      <c r="AS17" s="20"/>
      <c r="AT17" s="20" t="s">
        <v>189</v>
      </c>
      <c r="AU17" s="20"/>
      <c r="AV17" s="20"/>
      <c r="AW17" s="20"/>
      <c r="AX17" t="s">
        <v>4</v>
      </c>
      <c r="BB17" t="s">
        <v>190</v>
      </c>
    </row>
    <row r="18" spans="1:56" ht="15" customHeight="1" x14ac:dyDescent="0.25">
      <c r="A18" s="20">
        <v>9</v>
      </c>
      <c r="B18" s="20" t="s">
        <v>10</v>
      </c>
      <c r="C18" s="20" t="s">
        <v>142</v>
      </c>
      <c r="D18" s="20" t="s">
        <v>143</v>
      </c>
      <c r="E18" t="s">
        <v>144</v>
      </c>
      <c r="F18" s="20" t="s">
        <v>145</v>
      </c>
      <c r="G18" s="20" t="s">
        <v>146</v>
      </c>
      <c r="H18" s="20" t="s">
        <v>146</v>
      </c>
      <c r="I18" t="s">
        <v>153</v>
      </c>
      <c r="J18" s="26">
        <v>44562</v>
      </c>
      <c r="K18" s="26">
        <v>44926</v>
      </c>
      <c r="L18" s="20" t="s">
        <v>154</v>
      </c>
      <c r="M18" s="20" t="str">
        <f t="shared" si="7"/>
        <v>Bolívar</v>
      </c>
      <c r="N18" s="20" t="s">
        <v>121</v>
      </c>
      <c r="O18" t="s">
        <v>155</v>
      </c>
      <c r="P18" s="20" t="s">
        <v>123</v>
      </c>
      <c r="Q18" s="22">
        <f t="shared" si="8"/>
        <v>0.1111111111111111</v>
      </c>
      <c r="R18" s="24">
        <f t="shared" si="0"/>
        <v>1</v>
      </c>
      <c r="S18" s="24">
        <v>0.25</v>
      </c>
      <c r="T18" s="24">
        <v>0.25</v>
      </c>
      <c r="U18" s="24">
        <v>0.25</v>
      </c>
      <c r="V18" s="24">
        <v>0.25</v>
      </c>
      <c r="W18" s="24"/>
      <c r="X18" s="24"/>
      <c r="Y18" s="24">
        <v>0.5</v>
      </c>
      <c r="Z18" s="24" t="s">
        <v>191</v>
      </c>
      <c r="AA18" s="24"/>
      <c r="AB18" s="24"/>
      <c r="AC18" s="24"/>
      <c r="AD18" s="24"/>
      <c r="AE18" s="24">
        <f t="shared" si="1"/>
        <v>0.5</v>
      </c>
      <c r="AF18" s="27"/>
      <c r="AG18" s="26">
        <v>44755</v>
      </c>
      <c r="AH18" s="27"/>
      <c r="AI18" s="27"/>
      <c r="AJ18" s="22">
        <f t="shared" si="2"/>
        <v>0.5</v>
      </c>
      <c r="AK18" s="22">
        <f t="shared" si="3"/>
        <v>0</v>
      </c>
      <c r="AL18" s="22">
        <f t="shared" si="4"/>
        <v>1</v>
      </c>
      <c r="AM18" s="22">
        <f t="shared" si="5"/>
        <v>0</v>
      </c>
      <c r="AN18" s="22">
        <f t="shared" si="6"/>
        <v>0</v>
      </c>
      <c r="AP18" t="s">
        <v>4</v>
      </c>
      <c r="AT18" t="s">
        <v>192</v>
      </c>
      <c r="AX18" t="s">
        <v>4</v>
      </c>
      <c r="BB18" t="s">
        <v>193</v>
      </c>
    </row>
    <row r="19" spans="1:56" ht="15" customHeight="1" x14ac:dyDescent="0.25">
      <c r="A19" s="20">
        <v>1</v>
      </c>
      <c r="B19" s="20" t="s">
        <v>11</v>
      </c>
      <c r="C19" s="20" t="s">
        <v>87</v>
      </c>
      <c r="D19" s="20" t="s">
        <v>88</v>
      </c>
      <c r="E19" s="20" t="s">
        <v>89</v>
      </c>
      <c r="F19" s="20" t="s">
        <v>90</v>
      </c>
      <c r="G19" s="20" t="s">
        <v>91</v>
      </c>
      <c r="H19" s="20" t="s">
        <v>92</v>
      </c>
      <c r="I19" s="20" t="s">
        <v>93</v>
      </c>
      <c r="J19" s="21">
        <v>44562</v>
      </c>
      <c r="K19" s="21">
        <v>44926</v>
      </c>
      <c r="L19" s="20" t="s">
        <v>94</v>
      </c>
      <c r="M19" s="20" t="str">
        <f>B19</f>
        <v>Boyacá</v>
      </c>
      <c r="N19" s="20" t="s">
        <v>96</v>
      </c>
      <c r="O19" s="20" t="s">
        <v>97</v>
      </c>
      <c r="P19" s="20" t="s">
        <v>33</v>
      </c>
      <c r="Q19" s="22">
        <f>1/8</f>
        <v>0.125</v>
      </c>
      <c r="R19" s="23">
        <f t="shared" si="0"/>
        <v>15597</v>
      </c>
      <c r="S19" s="23">
        <v>2000</v>
      </c>
      <c r="T19" s="23">
        <v>3500</v>
      </c>
      <c r="U19" s="23">
        <v>5000</v>
      </c>
      <c r="V19" s="23">
        <v>5097</v>
      </c>
      <c r="W19" s="23"/>
      <c r="X19" s="23"/>
      <c r="Y19" s="23">
        <v>2817</v>
      </c>
      <c r="Z19" s="23" t="s">
        <v>194</v>
      </c>
      <c r="AA19" s="23"/>
      <c r="AB19" s="23"/>
      <c r="AC19" s="23"/>
      <c r="AD19" s="23"/>
      <c r="AE19" s="23">
        <f t="shared" si="1"/>
        <v>2817</v>
      </c>
      <c r="AF19" s="21"/>
      <c r="AG19" s="21">
        <v>44761</v>
      </c>
      <c r="AH19" s="21"/>
      <c r="AI19" s="21"/>
      <c r="AJ19" s="22">
        <f t="shared" si="2"/>
        <v>0.18061165608770918</v>
      </c>
      <c r="AK19" s="22">
        <f t="shared" si="3"/>
        <v>0</v>
      </c>
      <c r="AL19" s="22">
        <f t="shared" si="4"/>
        <v>0.80485714285714283</v>
      </c>
      <c r="AM19" s="22">
        <f t="shared" si="5"/>
        <v>0</v>
      </c>
      <c r="AN19" s="22">
        <f t="shared" si="6"/>
        <v>0</v>
      </c>
      <c r="AO19" s="20"/>
      <c r="AP19" s="20" t="s">
        <v>5</v>
      </c>
      <c r="AQ19" s="20"/>
      <c r="AR19" s="20"/>
      <c r="AS19" s="20"/>
      <c r="AT19" s="20" t="s">
        <v>195</v>
      </c>
      <c r="AU19" s="20"/>
      <c r="AV19" s="20"/>
      <c r="AW19" s="20"/>
      <c r="AX19" s="20" t="s">
        <v>5</v>
      </c>
      <c r="AY19" s="20"/>
      <c r="AZ19" s="20"/>
      <c r="BA19" s="20"/>
      <c r="BB19" s="20" t="s">
        <v>196</v>
      </c>
    </row>
    <row r="20" spans="1:56" ht="15" customHeight="1" x14ac:dyDescent="0.25">
      <c r="A20" s="20">
        <v>2</v>
      </c>
      <c r="B20" s="20" t="s">
        <v>11</v>
      </c>
      <c r="C20" s="20" t="s">
        <v>87</v>
      </c>
      <c r="D20" s="20" t="s">
        <v>88</v>
      </c>
      <c r="E20" s="20" t="s">
        <v>89</v>
      </c>
      <c r="F20" s="20" t="s">
        <v>90</v>
      </c>
      <c r="G20" s="20" t="s">
        <v>91</v>
      </c>
      <c r="H20" s="20" t="s">
        <v>92</v>
      </c>
      <c r="I20" s="20" t="s">
        <v>101</v>
      </c>
      <c r="J20" s="21">
        <v>44562</v>
      </c>
      <c r="K20" s="21">
        <v>44926</v>
      </c>
      <c r="L20" s="20" t="s">
        <v>94</v>
      </c>
      <c r="M20" s="20" t="str">
        <f t="shared" ref="M20:M26" si="9">B20</f>
        <v>Boyacá</v>
      </c>
      <c r="N20" s="20" t="s">
        <v>96</v>
      </c>
      <c r="O20" s="20" t="s">
        <v>102</v>
      </c>
      <c r="P20" s="20" t="s">
        <v>33</v>
      </c>
      <c r="Q20" s="22">
        <f t="shared" ref="Q20:Q26" si="10">1/8</f>
        <v>0.125</v>
      </c>
      <c r="R20" s="23">
        <f t="shared" si="0"/>
        <v>4922</v>
      </c>
      <c r="S20" s="23">
        <v>350</v>
      </c>
      <c r="T20" s="23">
        <v>900</v>
      </c>
      <c r="U20" s="23">
        <v>1600</v>
      </c>
      <c r="V20" s="23">
        <v>2072</v>
      </c>
      <c r="W20" s="23"/>
      <c r="X20" s="23"/>
      <c r="Y20" s="23">
        <v>752</v>
      </c>
      <c r="Z20" s="23" t="s">
        <v>197</v>
      </c>
      <c r="AA20" s="23"/>
      <c r="AB20" s="23"/>
      <c r="AC20" s="23"/>
      <c r="AD20" s="23"/>
      <c r="AE20" s="23">
        <f t="shared" si="1"/>
        <v>752</v>
      </c>
      <c r="AF20" s="21"/>
      <c r="AG20" s="21">
        <v>44761</v>
      </c>
      <c r="AH20" s="21"/>
      <c r="AI20" s="21"/>
      <c r="AJ20" s="22">
        <f t="shared" si="2"/>
        <v>0.15278342137342543</v>
      </c>
      <c r="AK20" s="22">
        <f t="shared" si="3"/>
        <v>0</v>
      </c>
      <c r="AL20" s="22">
        <f t="shared" si="4"/>
        <v>0.83555555555555561</v>
      </c>
      <c r="AM20" s="22">
        <f t="shared" si="5"/>
        <v>0</v>
      </c>
      <c r="AN20" s="22">
        <f t="shared" si="6"/>
        <v>0</v>
      </c>
      <c r="AO20" s="20"/>
      <c r="AP20" s="20" t="s">
        <v>5</v>
      </c>
      <c r="AQ20" s="20"/>
      <c r="AR20" s="20"/>
      <c r="AS20" s="20"/>
      <c r="AT20" s="20" t="s">
        <v>195</v>
      </c>
      <c r="AU20" s="20"/>
      <c r="AV20" s="20"/>
      <c r="AW20" s="20"/>
      <c r="AX20" t="s">
        <v>5</v>
      </c>
      <c r="BB20" t="s">
        <v>198</v>
      </c>
    </row>
    <row r="21" spans="1:56" ht="15" customHeight="1" x14ac:dyDescent="0.25">
      <c r="A21" s="20">
        <v>3</v>
      </c>
      <c r="B21" s="20" t="s">
        <v>11</v>
      </c>
      <c r="C21" s="20" t="s">
        <v>106</v>
      </c>
      <c r="D21" s="20" t="s">
        <v>88</v>
      </c>
      <c r="E21" s="20" t="s">
        <v>166</v>
      </c>
      <c r="F21" s="20" t="s">
        <v>108</v>
      </c>
      <c r="G21" s="20" t="s">
        <v>109</v>
      </c>
      <c r="H21" s="20" t="s">
        <v>110</v>
      </c>
      <c r="I21" t="s">
        <v>111</v>
      </c>
      <c r="J21" s="21">
        <v>44562</v>
      </c>
      <c r="K21" s="21">
        <v>44926</v>
      </c>
      <c r="L21" s="20" t="s">
        <v>112</v>
      </c>
      <c r="M21" s="20" t="str">
        <f t="shared" si="9"/>
        <v>Boyacá</v>
      </c>
      <c r="N21" s="20" t="s">
        <v>96</v>
      </c>
      <c r="O21" s="20" t="s">
        <v>113</v>
      </c>
      <c r="P21" s="20" t="s">
        <v>33</v>
      </c>
      <c r="Q21" s="22">
        <f t="shared" si="10"/>
        <v>0.125</v>
      </c>
      <c r="R21" s="23">
        <f t="shared" si="0"/>
        <v>646739176</v>
      </c>
      <c r="S21" s="23">
        <v>160000000</v>
      </c>
      <c r="T21" s="23">
        <v>160000000</v>
      </c>
      <c r="U21" s="23">
        <v>160000000</v>
      </c>
      <c r="V21" s="23">
        <v>166739176</v>
      </c>
      <c r="W21" s="23"/>
      <c r="X21" s="23"/>
      <c r="Y21" s="23">
        <v>252193725</v>
      </c>
      <c r="Z21" s="23" t="s">
        <v>199</v>
      </c>
      <c r="AA21" s="23"/>
      <c r="AB21" s="23"/>
      <c r="AC21" s="23"/>
      <c r="AD21" s="23"/>
      <c r="AE21" s="23">
        <f t="shared" si="1"/>
        <v>252193725</v>
      </c>
      <c r="AF21" s="21"/>
      <c r="AG21" s="21">
        <v>44761</v>
      </c>
      <c r="AH21" s="21"/>
      <c r="AI21" s="21"/>
      <c r="AJ21" s="22">
        <f t="shared" si="2"/>
        <v>0.38994657252678938</v>
      </c>
      <c r="AK21" s="22">
        <f t="shared" si="3"/>
        <v>0</v>
      </c>
      <c r="AL21" s="22">
        <f t="shared" si="4"/>
        <v>1</v>
      </c>
      <c r="AM21" s="22">
        <f t="shared" si="5"/>
        <v>0</v>
      </c>
      <c r="AN21" s="22">
        <f t="shared" si="6"/>
        <v>0</v>
      </c>
      <c r="AO21" s="20"/>
      <c r="AP21" s="20" t="s">
        <v>5</v>
      </c>
      <c r="AQ21" s="20"/>
      <c r="AR21" s="20"/>
      <c r="AS21" s="20"/>
      <c r="AT21" s="20" t="s">
        <v>200</v>
      </c>
      <c r="AU21" s="20"/>
      <c r="AV21" s="20"/>
      <c r="AW21" s="20"/>
      <c r="AX21" t="s">
        <v>5</v>
      </c>
      <c r="BB21" t="s">
        <v>201</v>
      </c>
    </row>
    <row r="22" spans="1:56" ht="15" customHeight="1" x14ac:dyDescent="0.25">
      <c r="A22" s="20">
        <v>4</v>
      </c>
      <c r="B22" s="20" t="s">
        <v>11</v>
      </c>
      <c r="C22" s="20" t="s">
        <v>117</v>
      </c>
      <c r="D22" s="20" t="s">
        <v>88</v>
      </c>
      <c r="E22" s="20" t="s">
        <v>89</v>
      </c>
      <c r="F22" s="20" t="s">
        <v>118</v>
      </c>
      <c r="G22" s="20" t="s">
        <v>91</v>
      </c>
      <c r="H22" s="20" t="s">
        <v>92</v>
      </c>
      <c r="I22" t="s">
        <v>119</v>
      </c>
      <c r="J22" s="21">
        <v>44562</v>
      </c>
      <c r="K22" s="21">
        <v>44926</v>
      </c>
      <c r="L22" s="20" t="s">
        <v>120</v>
      </c>
      <c r="M22" s="20" t="str">
        <f t="shared" si="9"/>
        <v>Boyacá</v>
      </c>
      <c r="N22" s="20" t="s">
        <v>121</v>
      </c>
      <c r="O22" s="20" t="s">
        <v>122</v>
      </c>
      <c r="P22" s="20" t="s">
        <v>123</v>
      </c>
      <c r="Q22" s="22">
        <f t="shared" si="10"/>
        <v>0.125</v>
      </c>
      <c r="R22" s="24">
        <f t="shared" si="0"/>
        <v>1</v>
      </c>
      <c r="S22" s="24">
        <v>0.2</v>
      </c>
      <c r="T22" s="24">
        <v>0.25</v>
      </c>
      <c r="U22" s="24">
        <v>0.25</v>
      </c>
      <c r="V22" s="24">
        <v>0.3</v>
      </c>
      <c r="W22" s="24"/>
      <c r="X22" s="24"/>
      <c r="Y22" s="24">
        <v>0.45</v>
      </c>
      <c r="Z22" s="24" t="s">
        <v>202</v>
      </c>
      <c r="AA22" s="24"/>
      <c r="AB22" s="24"/>
      <c r="AC22" s="24"/>
      <c r="AD22" s="24"/>
      <c r="AE22" s="24">
        <f t="shared" si="1"/>
        <v>0.45</v>
      </c>
      <c r="AF22" s="21"/>
      <c r="AG22" s="21">
        <v>44761</v>
      </c>
      <c r="AH22" s="21"/>
      <c r="AI22" s="21"/>
      <c r="AJ22" s="22">
        <f t="shared" si="2"/>
        <v>0.45</v>
      </c>
      <c r="AK22" s="22">
        <f t="shared" si="3"/>
        <v>0</v>
      </c>
      <c r="AL22" s="22">
        <f t="shared" si="4"/>
        <v>1</v>
      </c>
      <c r="AM22" s="22">
        <f t="shared" si="5"/>
        <v>0</v>
      </c>
      <c r="AN22" s="22">
        <f t="shared" si="6"/>
        <v>0</v>
      </c>
      <c r="AO22" s="20"/>
      <c r="AP22" s="20" t="s">
        <v>5</v>
      </c>
      <c r="AQ22" s="20"/>
      <c r="AR22" s="20"/>
      <c r="AS22" s="20"/>
      <c r="AT22" s="20" t="s">
        <v>203</v>
      </c>
      <c r="AU22" s="20"/>
      <c r="AV22" s="20"/>
      <c r="AW22" s="20"/>
      <c r="AX22" t="s">
        <v>5</v>
      </c>
      <c r="BB22" t="s">
        <v>204</v>
      </c>
    </row>
    <row r="23" spans="1:56" ht="15" customHeight="1" x14ac:dyDescent="0.25">
      <c r="A23" s="20">
        <v>5</v>
      </c>
      <c r="B23" s="20" t="s">
        <v>11</v>
      </c>
      <c r="C23" s="20" t="s">
        <v>127</v>
      </c>
      <c r="D23" s="20" t="s">
        <v>88</v>
      </c>
      <c r="E23" s="20" t="s">
        <v>89</v>
      </c>
      <c r="F23" s="20" t="s">
        <v>118</v>
      </c>
      <c r="G23" s="20" t="s">
        <v>91</v>
      </c>
      <c r="H23" s="20" t="s">
        <v>92</v>
      </c>
      <c r="I23" t="s">
        <v>128</v>
      </c>
      <c r="J23" s="21">
        <v>44562</v>
      </c>
      <c r="K23" s="21">
        <v>44926</v>
      </c>
      <c r="L23" s="20" t="s">
        <v>120</v>
      </c>
      <c r="M23" s="20" t="str">
        <f t="shared" si="9"/>
        <v>Boyacá</v>
      </c>
      <c r="N23" s="20" t="s">
        <v>121</v>
      </c>
      <c r="O23" s="20" t="s">
        <v>122</v>
      </c>
      <c r="P23" s="20" t="s">
        <v>123</v>
      </c>
      <c r="Q23" s="22">
        <f t="shared" si="10"/>
        <v>0.125</v>
      </c>
      <c r="R23" s="24">
        <f t="shared" si="0"/>
        <v>1</v>
      </c>
      <c r="S23" s="24">
        <v>0.2</v>
      </c>
      <c r="T23" s="24">
        <v>0.25</v>
      </c>
      <c r="U23" s="24">
        <v>0.25</v>
      </c>
      <c r="V23" s="24">
        <v>0.3</v>
      </c>
      <c r="W23" s="24"/>
      <c r="X23" s="24"/>
      <c r="Y23" s="24">
        <v>0.45</v>
      </c>
      <c r="Z23" s="24" t="s">
        <v>205</v>
      </c>
      <c r="AA23" s="24"/>
      <c r="AB23" s="24"/>
      <c r="AC23" s="24"/>
      <c r="AD23" s="24"/>
      <c r="AE23" s="24">
        <f t="shared" si="1"/>
        <v>0.45</v>
      </c>
      <c r="AF23" s="21"/>
      <c r="AG23" s="21">
        <v>44761</v>
      </c>
      <c r="AH23" s="21"/>
      <c r="AI23" s="21"/>
      <c r="AJ23" s="22">
        <f t="shared" si="2"/>
        <v>0.45</v>
      </c>
      <c r="AK23" s="22">
        <f t="shared" si="3"/>
        <v>0</v>
      </c>
      <c r="AL23" s="22">
        <f t="shared" si="4"/>
        <v>1</v>
      </c>
      <c r="AM23" s="22">
        <f t="shared" si="5"/>
        <v>0</v>
      </c>
      <c r="AN23" s="22">
        <f t="shared" si="6"/>
        <v>0</v>
      </c>
      <c r="AO23" s="20"/>
      <c r="AP23" s="20" t="s">
        <v>5</v>
      </c>
      <c r="AQ23" s="20"/>
      <c r="AR23" s="20"/>
      <c r="AS23" s="20"/>
      <c r="AT23" s="20" t="s">
        <v>206</v>
      </c>
      <c r="AU23" s="20"/>
      <c r="AV23" s="20"/>
      <c r="AW23" s="20"/>
      <c r="AX23" t="s">
        <v>4</v>
      </c>
      <c r="BB23" t="s">
        <v>207</v>
      </c>
    </row>
    <row r="24" spans="1:56" ht="15" customHeight="1" x14ac:dyDescent="0.25">
      <c r="A24" s="20">
        <v>6</v>
      </c>
      <c r="B24" s="20" t="s">
        <v>11</v>
      </c>
      <c r="C24" s="20" t="s">
        <v>132</v>
      </c>
      <c r="D24" s="20" t="s">
        <v>133</v>
      </c>
      <c r="E24" s="20" t="s">
        <v>134</v>
      </c>
      <c r="F24" s="20" t="s">
        <v>135</v>
      </c>
      <c r="G24" s="20" t="s">
        <v>91</v>
      </c>
      <c r="H24" s="20" t="s">
        <v>136</v>
      </c>
      <c r="I24" t="s">
        <v>137</v>
      </c>
      <c r="J24" s="21">
        <v>44562</v>
      </c>
      <c r="K24" s="21">
        <v>44926</v>
      </c>
      <c r="L24" s="20" t="s">
        <v>138</v>
      </c>
      <c r="M24" s="20" t="str">
        <f t="shared" si="9"/>
        <v>Boyacá</v>
      </c>
      <c r="N24" s="20" t="s">
        <v>121</v>
      </c>
      <c r="O24" s="20" t="s">
        <v>122</v>
      </c>
      <c r="P24" s="20" t="s">
        <v>123</v>
      </c>
      <c r="Q24" s="22">
        <f t="shared" si="10"/>
        <v>0.125</v>
      </c>
      <c r="R24" s="24">
        <f t="shared" si="0"/>
        <v>1</v>
      </c>
      <c r="S24" s="24">
        <v>0.15</v>
      </c>
      <c r="T24" s="24">
        <v>0.25</v>
      </c>
      <c r="U24" s="24">
        <v>0.3</v>
      </c>
      <c r="V24" s="24">
        <v>0.3</v>
      </c>
      <c r="W24" s="24"/>
      <c r="X24" s="24"/>
      <c r="Y24" s="24">
        <v>0.35</v>
      </c>
      <c r="Z24" s="24" t="s">
        <v>208</v>
      </c>
      <c r="AA24" s="24"/>
      <c r="AB24" s="24"/>
      <c r="AC24" s="24"/>
      <c r="AD24" s="24"/>
      <c r="AE24" s="24">
        <f t="shared" si="1"/>
        <v>0.35</v>
      </c>
      <c r="AF24" s="21"/>
      <c r="AG24" s="21">
        <v>44761</v>
      </c>
      <c r="AH24" s="21"/>
      <c r="AI24" s="21"/>
      <c r="AJ24" s="22">
        <f t="shared" si="2"/>
        <v>0.35</v>
      </c>
      <c r="AK24" s="22">
        <f t="shared" si="3"/>
        <v>0</v>
      </c>
      <c r="AL24" s="22">
        <f t="shared" si="4"/>
        <v>1</v>
      </c>
      <c r="AM24" s="22">
        <f t="shared" si="5"/>
        <v>0</v>
      </c>
      <c r="AN24" s="22">
        <f t="shared" si="6"/>
        <v>0</v>
      </c>
      <c r="AO24" s="20"/>
      <c r="AP24" s="20" t="s">
        <v>5</v>
      </c>
      <c r="AQ24" s="20"/>
      <c r="AR24" s="20"/>
      <c r="AS24" s="20"/>
      <c r="AT24" s="20" t="s">
        <v>209</v>
      </c>
      <c r="AU24" s="20"/>
      <c r="AV24" s="20"/>
      <c r="AW24" s="20"/>
      <c r="AX24" t="s">
        <v>5</v>
      </c>
      <c r="BB24" t="s">
        <v>210</v>
      </c>
    </row>
    <row r="25" spans="1:56" ht="15" customHeight="1" x14ac:dyDescent="0.25">
      <c r="A25" s="20">
        <v>7</v>
      </c>
      <c r="B25" s="20" t="s">
        <v>11</v>
      </c>
      <c r="C25" s="20" t="s">
        <v>142</v>
      </c>
      <c r="D25" s="20" t="s">
        <v>143</v>
      </c>
      <c r="E25" s="20" t="s">
        <v>144</v>
      </c>
      <c r="F25" s="20" t="s">
        <v>145</v>
      </c>
      <c r="G25" s="20" t="s">
        <v>146</v>
      </c>
      <c r="H25" s="20" t="s">
        <v>146</v>
      </c>
      <c r="I25" t="s">
        <v>147</v>
      </c>
      <c r="J25" s="21">
        <v>44562</v>
      </c>
      <c r="K25" s="21">
        <v>44926</v>
      </c>
      <c r="L25" s="20" t="s">
        <v>148</v>
      </c>
      <c r="M25" s="20" t="str">
        <f t="shared" si="9"/>
        <v>Boyacá</v>
      </c>
      <c r="N25" s="20" t="s">
        <v>121</v>
      </c>
      <c r="O25" s="20" t="s">
        <v>149</v>
      </c>
      <c r="P25" s="20" t="s">
        <v>123</v>
      </c>
      <c r="Q25" s="22">
        <f t="shared" si="10"/>
        <v>0.125</v>
      </c>
      <c r="R25" s="24">
        <f t="shared" si="0"/>
        <v>1</v>
      </c>
      <c r="S25" s="24">
        <v>0.25</v>
      </c>
      <c r="T25" s="24">
        <v>0.25</v>
      </c>
      <c r="U25" s="24">
        <v>0.25</v>
      </c>
      <c r="V25" s="24">
        <v>0.25</v>
      </c>
      <c r="W25" s="24"/>
      <c r="X25" s="24"/>
      <c r="Y25" s="24">
        <v>0.5</v>
      </c>
      <c r="Z25" s="24" t="s">
        <v>211</v>
      </c>
      <c r="AA25" s="24"/>
      <c r="AB25" s="24"/>
      <c r="AC25" s="24"/>
      <c r="AD25" s="24"/>
      <c r="AE25" s="24">
        <f t="shared" si="1"/>
        <v>0.5</v>
      </c>
      <c r="AF25" s="21"/>
      <c r="AG25" s="21">
        <v>44761</v>
      </c>
      <c r="AH25" s="21"/>
      <c r="AI25" s="21"/>
      <c r="AJ25" s="22">
        <f t="shared" si="2"/>
        <v>0.5</v>
      </c>
      <c r="AK25" s="22">
        <f t="shared" si="3"/>
        <v>0</v>
      </c>
      <c r="AL25" s="22">
        <f t="shared" si="4"/>
        <v>1</v>
      </c>
      <c r="AM25" s="22">
        <f t="shared" si="5"/>
        <v>0</v>
      </c>
      <c r="AN25" s="22">
        <f t="shared" si="6"/>
        <v>0</v>
      </c>
      <c r="AO25" s="20"/>
      <c r="AP25" s="20" t="s">
        <v>5</v>
      </c>
      <c r="AQ25" s="20"/>
      <c r="AR25" s="20"/>
      <c r="AS25" s="20"/>
      <c r="AT25" s="20" t="s">
        <v>212</v>
      </c>
      <c r="AU25" s="20"/>
      <c r="AV25" s="20"/>
      <c r="AW25" s="20"/>
      <c r="AX25" t="s">
        <v>5</v>
      </c>
      <c r="BB25" t="s">
        <v>213</v>
      </c>
    </row>
    <row r="26" spans="1:56" ht="15" customHeight="1" x14ac:dyDescent="0.25">
      <c r="A26" s="20">
        <v>8</v>
      </c>
      <c r="B26" s="20" t="s">
        <v>11</v>
      </c>
      <c r="C26" s="20" t="s">
        <v>142</v>
      </c>
      <c r="D26" s="20" t="s">
        <v>143</v>
      </c>
      <c r="E26" s="20" t="s">
        <v>144</v>
      </c>
      <c r="F26" s="20" t="s">
        <v>145</v>
      </c>
      <c r="G26" s="20" t="s">
        <v>146</v>
      </c>
      <c r="H26" s="20" t="s">
        <v>146</v>
      </c>
      <c r="I26" s="20" t="s">
        <v>153</v>
      </c>
      <c r="J26" s="21">
        <v>44562</v>
      </c>
      <c r="K26" s="21">
        <v>44926</v>
      </c>
      <c r="L26" s="20" t="s">
        <v>154</v>
      </c>
      <c r="M26" s="20" t="str">
        <f t="shared" si="9"/>
        <v>Boyacá</v>
      </c>
      <c r="N26" s="20" t="s">
        <v>121</v>
      </c>
      <c r="O26" s="20" t="s">
        <v>155</v>
      </c>
      <c r="P26" s="20" t="s">
        <v>123</v>
      </c>
      <c r="Q26" s="22">
        <f t="shared" si="10"/>
        <v>0.125</v>
      </c>
      <c r="R26" s="24">
        <f t="shared" si="0"/>
        <v>1</v>
      </c>
      <c r="S26" s="24">
        <v>0.25</v>
      </c>
      <c r="T26" s="24">
        <v>0.25</v>
      </c>
      <c r="U26" s="24">
        <v>0.25</v>
      </c>
      <c r="V26" s="24">
        <v>0.25</v>
      </c>
      <c r="W26" s="24"/>
      <c r="X26" s="24"/>
      <c r="Y26" s="24">
        <v>0.5</v>
      </c>
      <c r="Z26" s="24" t="s">
        <v>214</v>
      </c>
      <c r="AA26" s="24"/>
      <c r="AB26" s="24"/>
      <c r="AC26" s="24"/>
      <c r="AD26" s="24"/>
      <c r="AE26" s="24">
        <f t="shared" si="1"/>
        <v>0.5</v>
      </c>
      <c r="AF26" s="21"/>
      <c r="AG26" s="21">
        <v>44761</v>
      </c>
      <c r="AH26" s="21"/>
      <c r="AI26" s="21"/>
      <c r="AJ26" s="22">
        <f t="shared" si="2"/>
        <v>0.5</v>
      </c>
      <c r="AK26" s="22">
        <f t="shared" si="3"/>
        <v>0</v>
      </c>
      <c r="AL26" s="22">
        <f t="shared" si="4"/>
        <v>1</v>
      </c>
      <c r="AM26" s="22">
        <f t="shared" si="5"/>
        <v>0</v>
      </c>
      <c r="AN26" s="22">
        <f t="shared" si="6"/>
        <v>0</v>
      </c>
      <c r="AO26" s="20"/>
      <c r="AP26" s="20" t="s">
        <v>4</v>
      </c>
      <c r="AQ26" s="20"/>
      <c r="AR26" s="20"/>
      <c r="AS26" s="20"/>
      <c r="AT26" s="20" t="s">
        <v>215</v>
      </c>
      <c r="AU26" s="20"/>
      <c r="AV26" s="20"/>
      <c r="AW26" s="20"/>
      <c r="AX26" t="s">
        <v>4</v>
      </c>
      <c r="BB26" t="s">
        <v>216</v>
      </c>
    </row>
    <row r="27" spans="1:56" ht="15" customHeight="1" x14ac:dyDescent="0.25">
      <c r="A27" s="20">
        <v>1</v>
      </c>
      <c r="B27" s="20" t="s">
        <v>12</v>
      </c>
      <c r="C27" s="20" t="s">
        <v>87</v>
      </c>
      <c r="D27" s="20" t="s">
        <v>88</v>
      </c>
      <c r="E27" s="20" t="s">
        <v>89</v>
      </c>
      <c r="F27" s="20" t="s">
        <v>90</v>
      </c>
      <c r="G27" s="20" t="s">
        <v>91</v>
      </c>
      <c r="H27" s="20" t="s">
        <v>92</v>
      </c>
      <c r="I27" s="20" t="s">
        <v>93</v>
      </c>
      <c r="J27" s="21">
        <v>44562</v>
      </c>
      <c r="K27" s="21">
        <v>44926</v>
      </c>
      <c r="L27" s="20" t="s">
        <v>94</v>
      </c>
      <c r="M27" s="20" t="str">
        <f>B27</f>
        <v>Caldas</v>
      </c>
      <c r="N27" s="20" t="s">
        <v>96</v>
      </c>
      <c r="O27" s="20" t="s">
        <v>97</v>
      </c>
      <c r="P27" s="20" t="s">
        <v>33</v>
      </c>
      <c r="Q27" s="22">
        <f>1/9</f>
        <v>0.1111111111111111</v>
      </c>
      <c r="R27" s="23">
        <f t="shared" si="0"/>
        <v>2913</v>
      </c>
      <c r="S27" s="23">
        <v>729</v>
      </c>
      <c r="T27" s="23">
        <v>728</v>
      </c>
      <c r="U27" s="23">
        <v>728</v>
      </c>
      <c r="V27" s="23">
        <v>728</v>
      </c>
      <c r="W27" s="23"/>
      <c r="X27" s="23"/>
      <c r="Y27" s="23">
        <v>2095</v>
      </c>
      <c r="Z27" s="23" t="s">
        <v>217</v>
      </c>
      <c r="AA27" s="23"/>
      <c r="AB27" s="23"/>
      <c r="AC27" s="23"/>
      <c r="AD27" s="23"/>
      <c r="AE27" s="23">
        <f t="shared" si="1"/>
        <v>2095</v>
      </c>
      <c r="AF27" s="21"/>
      <c r="AG27" s="21">
        <v>44761</v>
      </c>
      <c r="AH27" s="21"/>
      <c r="AI27" s="21"/>
      <c r="AJ27" s="22">
        <f t="shared" si="2"/>
        <v>0.7191898386543083</v>
      </c>
      <c r="AK27" s="22">
        <f t="shared" si="3"/>
        <v>0</v>
      </c>
      <c r="AL27" s="22">
        <f t="shared" si="4"/>
        <v>1</v>
      </c>
      <c r="AM27" s="22">
        <f t="shared" si="5"/>
        <v>0</v>
      </c>
      <c r="AN27" s="22">
        <f t="shared" si="6"/>
        <v>0</v>
      </c>
      <c r="AO27" s="20"/>
      <c r="AP27" s="20" t="s">
        <v>4</v>
      </c>
      <c r="AQ27" s="20"/>
      <c r="AR27" s="20"/>
      <c r="AS27" s="20"/>
      <c r="AT27" s="20" t="s">
        <v>218</v>
      </c>
      <c r="AU27" s="20"/>
      <c r="AV27" s="20"/>
      <c r="AW27" s="20"/>
      <c r="AX27" s="20" t="s">
        <v>4</v>
      </c>
      <c r="AY27" s="20"/>
      <c r="AZ27" s="20"/>
      <c r="BA27" s="20"/>
      <c r="BB27" s="20" t="s">
        <v>219</v>
      </c>
      <c r="BC27" s="20"/>
      <c r="BD27" s="20"/>
    </row>
    <row r="28" spans="1:56" ht="15" customHeight="1" x14ac:dyDescent="0.25">
      <c r="A28" s="20">
        <v>2</v>
      </c>
      <c r="B28" s="20" t="s">
        <v>12</v>
      </c>
      <c r="C28" s="20" t="s">
        <v>87</v>
      </c>
      <c r="D28" s="20" t="s">
        <v>88</v>
      </c>
      <c r="E28" s="20" t="s">
        <v>89</v>
      </c>
      <c r="F28" s="20" t="s">
        <v>90</v>
      </c>
      <c r="G28" s="20" t="s">
        <v>91</v>
      </c>
      <c r="H28" s="20" t="s">
        <v>92</v>
      </c>
      <c r="I28" s="20" t="s">
        <v>101</v>
      </c>
      <c r="J28" s="21">
        <v>44562</v>
      </c>
      <c r="K28" s="21">
        <v>44926</v>
      </c>
      <c r="L28" s="20" t="s">
        <v>94</v>
      </c>
      <c r="M28" s="20" t="str">
        <f t="shared" ref="M28:M35" si="11">B28</f>
        <v>Caldas</v>
      </c>
      <c r="N28" s="20" t="s">
        <v>96</v>
      </c>
      <c r="O28" s="20" t="s">
        <v>102</v>
      </c>
      <c r="P28" s="20" t="s">
        <v>33</v>
      </c>
      <c r="Q28" s="22">
        <f t="shared" ref="Q28:Q35" si="12">1/9</f>
        <v>0.1111111111111111</v>
      </c>
      <c r="R28" s="23">
        <f t="shared" si="0"/>
        <v>2989</v>
      </c>
      <c r="S28" s="23">
        <v>748</v>
      </c>
      <c r="T28" s="23">
        <v>747</v>
      </c>
      <c r="U28" s="23">
        <v>747</v>
      </c>
      <c r="V28" s="23">
        <v>747</v>
      </c>
      <c r="W28" s="23"/>
      <c r="X28" s="23"/>
      <c r="Y28" s="23">
        <v>1619</v>
      </c>
      <c r="Z28" s="23" t="s">
        <v>220</v>
      </c>
      <c r="AA28" s="23"/>
      <c r="AB28" s="23"/>
      <c r="AC28" s="23"/>
      <c r="AD28" s="23"/>
      <c r="AE28" s="23">
        <f t="shared" si="1"/>
        <v>1619</v>
      </c>
      <c r="AF28" s="21"/>
      <c r="AG28" s="21">
        <v>44761</v>
      </c>
      <c r="AH28" s="21"/>
      <c r="AI28" s="21"/>
      <c r="AJ28" s="22">
        <f t="shared" si="2"/>
        <v>0.54165272666443631</v>
      </c>
      <c r="AK28" s="22">
        <f t="shared" si="3"/>
        <v>0</v>
      </c>
      <c r="AL28" s="22">
        <f t="shared" si="4"/>
        <v>1</v>
      </c>
      <c r="AM28" s="22">
        <f t="shared" si="5"/>
        <v>0</v>
      </c>
      <c r="AN28" s="22">
        <f t="shared" si="6"/>
        <v>0</v>
      </c>
      <c r="AO28" s="20"/>
      <c r="AP28" s="20" t="s">
        <v>4</v>
      </c>
      <c r="AQ28" s="20"/>
      <c r="AR28" s="20"/>
      <c r="AS28" s="20"/>
      <c r="AT28" s="20" t="s">
        <v>218</v>
      </c>
      <c r="AU28" s="20"/>
      <c r="AV28" s="20"/>
      <c r="AW28" s="20"/>
      <c r="AX28" t="s">
        <v>4</v>
      </c>
      <c r="BB28" t="s">
        <v>221</v>
      </c>
    </row>
    <row r="29" spans="1:56" ht="15" customHeight="1" x14ac:dyDescent="0.25">
      <c r="A29" s="20">
        <v>3</v>
      </c>
      <c r="B29" s="20" t="s">
        <v>12</v>
      </c>
      <c r="C29" s="20" t="s">
        <v>165</v>
      </c>
      <c r="D29" s="20" t="s">
        <v>88</v>
      </c>
      <c r="E29" s="20" t="s">
        <v>166</v>
      </c>
      <c r="F29" s="20" t="s">
        <v>167</v>
      </c>
      <c r="G29" s="20" t="s">
        <v>91</v>
      </c>
      <c r="H29" s="20" t="s">
        <v>92</v>
      </c>
      <c r="I29" t="s">
        <v>168</v>
      </c>
      <c r="J29" s="21">
        <v>44562</v>
      </c>
      <c r="K29" s="21">
        <v>44926</v>
      </c>
      <c r="L29" s="25" t="s">
        <v>169</v>
      </c>
      <c r="M29" s="20" t="str">
        <f t="shared" si="11"/>
        <v>Caldas</v>
      </c>
      <c r="N29" s="20" t="s">
        <v>96</v>
      </c>
      <c r="O29" s="20" t="s">
        <v>222</v>
      </c>
      <c r="P29" s="20" t="s">
        <v>33</v>
      </c>
      <c r="Q29" s="22">
        <f t="shared" si="12"/>
        <v>0.1111111111111111</v>
      </c>
      <c r="R29" s="23">
        <f t="shared" si="0"/>
        <v>11</v>
      </c>
      <c r="S29" s="23">
        <v>3</v>
      </c>
      <c r="T29" s="23">
        <v>3</v>
      </c>
      <c r="U29" s="23">
        <v>3</v>
      </c>
      <c r="V29" s="23">
        <v>2</v>
      </c>
      <c r="W29" s="23"/>
      <c r="X29" s="23"/>
      <c r="Y29" s="23">
        <v>10</v>
      </c>
      <c r="Z29" s="23" t="s">
        <v>223</v>
      </c>
      <c r="AA29" s="23"/>
      <c r="AB29" s="23"/>
      <c r="AC29" s="23"/>
      <c r="AD29" s="23"/>
      <c r="AE29" s="23">
        <f t="shared" si="1"/>
        <v>10</v>
      </c>
      <c r="AF29" s="21"/>
      <c r="AG29" s="21">
        <v>44761</v>
      </c>
      <c r="AH29" s="21"/>
      <c r="AI29" s="21"/>
      <c r="AJ29" s="22">
        <f t="shared" si="2"/>
        <v>0.90909090909090906</v>
      </c>
      <c r="AK29" s="22">
        <f t="shared" si="3"/>
        <v>0</v>
      </c>
      <c r="AL29" s="22">
        <f t="shared" si="4"/>
        <v>1</v>
      </c>
      <c r="AM29" s="22">
        <f t="shared" si="5"/>
        <v>0</v>
      </c>
      <c r="AN29" s="22">
        <f t="shared" si="6"/>
        <v>0</v>
      </c>
      <c r="AO29" s="20"/>
      <c r="AP29" s="20" t="s">
        <v>4</v>
      </c>
      <c r="AQ29" s="20"/>
      <c r="AR29" s="20"/>
      <c r="AS29" s="20"/>
      <c r="AT29" s="20" t="s">
        <v>224</v>
      </c>
      <c r="AU29" s="20"/>
      <c r="AV29" s="20"/>
      <c r="AW29" s="20"/>
      <c r="AX29" t="s">
        <v>4</v>
      </c>
      <c r="BB29" t="s">
        <v>225</v>
      </c>
    </row>
    <row r="30" spans="1:56" ht="15" customHeight="1" x14ac:dyDescent="0.25">
      <c r="A30" s="20">
        <v>4</v>
      </c>
      <c r="B30" s="20" t="s">
        <v>12</v>
      </c>
      <c r="C30" s="20" t="s">
        <v>106</v>
      </c>
      <c r="D30" s="20" t="s">
        <v>88</v>
      </c>
      <c r="E30" s="20" t="s">
        <v>166</v>
      </c>
      <c r="F30" s="20" t="s">
        <v>108</v>
      </c>
      <c r="G30" s="20" t="s">
        <v>109</v>
      </c>
      <c r="H30" s="20" t="s">
        <v>110</v>
      </c>
      <c r="I30" t="s">
        <v>111</v>
      </c>
      <c r="J30" s="21">
        <v>44562</v>
      </c>
      <c r="K30" s="21">
        <v>44926</v>
      </c>
      <c r="L30" s="20" t="s">
        <v>112</v>
      </c>
      <c r="M30" s="20" t="str">
        <f t="shared" si="11"/>
        <v>Caldas</v>
      </c>
      <c r="N30" s="20" t="s">
        <v>96</v>
      </c>
      <c r="O30" s="20" t="s">
        <v>226</v>
      </c>
      <c r="P30" s="20" t="s">
        <v>33</v>
      </c>
      <c r="Q30" s="22">
        <f t="shared" si="12"/>
        <v>0.1111111111111111</v>
      </c>
      <c r="R30" s="23">
        <f t="shared" si="0"/>
        <v>195407999</v>
      </c>
      <c r="S30" s="23">
        <v>18019778</v>
      </c>
      <c r="T30" s="23">
        <v>59129407</v>
      </c>
      <c r="U30" s="23">
        <v>59129407</v>
      </c>
      <c r="V30" s="23">
        <v>59129407</v>
      </c>
      <c r="W30" s="23"/>
      <c r="X30" s="23"/>
      <c r="Y30" s="23">
        <v>131542524</v>
      </c>
      <c r="Z30" s="23" t="s">
        <v>227</v>
      </c>
      <c r="AA30" s="23"/>
      <c r="AB30" s="23"/>
      <c r="AC30" s="23"/>
      <c r="AD30" s="23"/>
      <c r="AE30" s="23">
        <f t="shared" si="1"/>
        <v>131542524</v>
      </c>
      <c r="AF30" s="21"/>
      <c r="AG30" s="21">
        <v>44761</v>
      </c>
      <c r="AH30" s="21"/>
      <c r="AI30" s="21"/>
      <c r="AJ30" s="22">
        <f t="shared" si="2"/>
        <v>0.67316857382076767</v>
      </c>
      <c r="AK30" s="22">
        <f t="shared" si="3"/>
        <v>0</v>
      </c>
      <c r="AL30" s="22">
        <f t="shared" si="4"/>
        <v>1</v>
      </c>
      <c r="AM30" s="22">
        <f t="shared" si="5"/>
        <v>0</v>
      </c>
      <c r="AN30" s="22">
        <f t="shared" si="6"/>
        <v>0</v>
      </c>
      <c r="AO30" s="20"/>
      <c r="AP30" s="20" t="s">
        <v>4</v>
      </c>
      <c r="AQ30" s="20"/>
      <c r="AR30" s="20"/>
      <c r="AS30" s="20"/>
      <c r="AT30" s="20" t="s">
        <v>224</v>
      </c>
      <c r="AU30" s="20"/>
      <c r="AV30" s="20"/>
      <c r="AW30" s="20"/>
      <c r="AX30" t="s">
        <v>4</v>
      </c>
      <c r="BB30" t="s">
        <v>228</v>
      </c>
    </row>
    <row r="31" spans="1:56" ht="15" customHeight="1" x14ac:dyDescent="0.25">
      <c r="A31" s="20">
        <v>5</v>
      </c>
      <c r="B31" s="20" t="s">
        <v>12</v>
      </c>
      <c r="C31" s="20" t="s">
        <v>117</v>
      </c>
      <c r="D31" s="20" t="s">
        <v>88</v>
      </c>
      <c r="E31" s="20" t="s">
        <v>89</v>
      </c>
      <c r="F31" s="20" t="s">
        <v>118</v>
      </c>
      <c r="G31" s="20" t="s">
        <v>91</v>
      </c>
      <c r="H31" s="20" t="s">
        <v>92</v>
      </c>
      <c r="I31" t="s">
        <v>119</v>
      </c>
      <c r="J31" s="21">
        <v>44562</v>
      </c>
      <c r="K31" s="21">
        <v>44926</v>
      </c>
      <c r="L31" s="20" t="s">
        <v>120</v>
      </c>
      <c r="M31" s="20" t="str">
        <f t="shared" si="11"/>
        <v>Caldas</v>
      </c>
      <c r="N31" s="20" t="s">
        <v>121</v>
      </c>
      <c r="O31" s="20" t="s">
        <v>122</v>
      </c>
      <c r="P31" s="20" t="s">
        <v>123</v>
      </c>
      <c r="Q31" s="22">
        <f t="shared" si="12"/>
        <v>0.1111111111111111</v>
      </c>
      <c r="R31" s="24">
        <f t="shared" si="0"/>
        <v>1</v>
      </c>
      <c r="S31" s="24">
        <v>0.25</v>
      </c>
      <c r="T31" s="24">
        <v>0.25</v>
      </c>
      <c r="U31" s="24">
        <v>0.25</v>
      </c>
      <c r="V31" s="24">
        <v>0.25</v>
      </c>
      <c r="W31" s="24"/>
      <c r="X31" s="24"/>
      <c r="Y31" s="24">
        <v>0.5</v>
      </c>
      <c r="Z31" s="24" t="s">
        <v>229</v>
      </c>
      <c r="AA31" s="24"/>
      <c r="AB31" s="24"/>
      <c r="AC31" s="24"/>
      <c r="AD31" s="24"/>
      <c r="AE31" s="24">
        <f t="shared" si="1"/>
        <v>0.5</v>
      </c>
      <c r="AF31" s="21"/>
      <c r="AG31" s="21">
        <v>44761</v>
      </c>
      <c r="AH31" s="21"/>
      <c r="AI31" s="21"/>
      <c r="AJ31" s="22">
        <f t="shared" si="2"/>
        <v>0.5</v>
      </c>
      <c r="AK31" s="22">
        <f t="shared" si="3"/>
        <v>0</v>
      </c>
      <c r="AL31" s="22">
        <f t="shared" si="4"/>
        <v>1</v>
      </c>
      <c r="AM31" s="22">
        <f t="shared" si="5"/>
        <v>0</v>
      </c>
      <c r="AN31" s="22">
        <f t="shared" si="6"/>
        <v>0</v>
      </c>
      <c r="AO31" s="20"/>
      <c r="AP31" s="20" t="s">
        <v>4</v>
      </c>
      <c r="AQ31" s="20"/>
      <c r="AR31" s="20"/>
      <c r="AS31" s="20"/>
      <c r="AT31" s="20" t="s">
        <v>224</v>
      </c>
      <c r="AU31" s="20"/>
      <c r="AV31" s="20"/>
      <c r="AW31" s="20"/>
      <c r="AX31" t="s">
        <v>4</v>
      </c>
      <c r="BB31" t="s">
        <v>230</v>
      </c>
    </row>
    <row r="32" spans="1:56" ht="15" customHeight="1" x14ac:dyDescent="0.25">
      <c r="A32" s="20">
        <v>6</v>
      </c>
      <c r="B32" s="20" t="s">
        <v>12</v>
      </c>
      <c r="C32" s="20" t="s">
        <v>127</v>
      </c>
      <c r="D32" s="20" t="s">
        <v>88</v>
      </c>
      <c r="E32" s="20" t="s">
        <v>89</v>
      </c>
      <c r="F32" s="20" t="s">
        <v>118</v>
      </c>
      <c r="G32" s="20" t="s">
        <v>91</v>
      </c>
      <c r="H32" s="20" t="s">
        <v>92</v>
      </c>
      <c r="I32" t="s">
        <v>128</v>
      </c>
      <c r="J32" s="21">
        <v>44562</v>
      </c>
      <c r="K32" s="21">
        <v>44926</v>
      </c>
      <c r="L32" s="20" t="s">
        <v>120</v>
      </c>
      <c r="M32" s="20" t="str">
        <f t="shared" si="11"/>
        <v>Caldas</v>
      </c>
      <c r="N32" s="20" t="s">
        <v>121</v>
      </c>
      <c r="O32" s="20" t="s">
        <v>122</v>
      </c>
      <c r="P32" s="20" t="s">
        <v>123</v>
      </c>
      <c r="Q32" s="22">
        <f t="shared" si="12"/>
        <v>0.1111111111111111</v>
      </c>
      <c r="R32" s="24">
        <f t="shared" si="0"/>
        <v>1</v>
      </c>
      <c r="S32" s="24">
        <v>0.25</v>
      </c>
      <c r="T32" s="24">
        <v>0.25</v>
      </c>
      <c r="U32" s="24">
        <v>0.25</v>
      </c>
      <c r="V32" s="24">
        <v>0.25</v>
      </c>
      <c r="W32" s="24"/>
      <c r="X32" s="24"/>
      <c r="Y32" s="24">
        <v>0.5</v>
      </c>
      <c r="Z32" s="24" t="s">
        <v>231</v>
      </c>
      <c r="AA32" s="24"/>
      <c r="AB32" s="24"/>
      <c r="AC32" s="24"/>
      <c r="AD32" s="24"/>
      <c r="AE32" s="24">
        <f t="shared" si="1"/>
        <v>0.5</v>
      </c>
      <c r="AF32" s="21"/>
      <c r="AG32" s="21">
        <v>44761</v>
      </c>
      <c r="AH32" s="21"/>
      <c r="AI32" s="21"/>
      <c r="AJ32" s="22">
        <f t="shared" si="2"/>
        <v>0.5</v>
      </c>
      <c r="AK32" s="22">
        <f t="shared" si="3"/>
        <v>0</v>
      </c>
      <c r="AL32" s="22">
        <f t="shared" si="4"/>
        <v>1</v>
      </c>
      <c r="AM32" s="22">
        <f t="shared" si="5"/>
        <v>0</v>
      </c>
      <c r="AN32" s="22">
        <f t="shared" si="6"/>
        <v>0</v>
      </c>
      <c r="AO32" s="20"/>
      <c r="AP32" s="20" t="s">
        <v>4</v>
      </c>
      <c r="AQ32" s="20"/>
      <c r="AR32" s="20"/>
      <c r="AS32" s="20"/>
      <c r="AT32" s="20" t="s">
        <v>224</v>
      </c>
      <c r="AU32" s="20"/>
      <c r="AV32" s="20"/>
      <c r="AW32" s="20"/>
      <c r="AX32" t="s">
        <v>4</v>
      </c>
      <c r="BB32" t="s">
        <v>232</v>
      </c>
    </row>
    <row r="33" spans="1:54" ht="15" customHeight="1" x14ac:dyDescent="0.25">
      <c r="A33" s="20">
        <v>7</v>
      </c>
      <c r="B33" s="20" t="s">
        <v>12</v>
      </c>
      <c r="C33" s="20" t="s">
        <v>132</v>
      </c>
      <c r="D33" s="20" t="s">
        <v>133</v>
      </c>
      <c r="E33" s="20" t="s">
        <v>134</v>
      </c>
      <c r="F33" s="20" t="s">
        <v>135</v>
      </c>
      <c r="G33" s="20" t="s">
        <v>91</v>
      </c>
      <c r="H33" s="20" t="s">
        <v>136</v>
      </c>
      <c r="I33" t="s">
        <v>137</v>
      </c>
      <c r="J33" s="21">
        <v>44562</v>
      </c>
      <c r="K33" s="21">
        <v>44926</v>
      </c>
      <c r="L33" s="20" t="s">
        <v>138</v>
      </c>
      <c r="M33" s="20" t="str">
        <f t="shared" si="11"/>
        <v>Caldas</v>
      </c>
      <c r="N33" s="20" t="s">
        <v>121</v>
      </c>
      <c r="O33" s="20" t="s">
        <v>122</v>
      </c>
      <c r="P33" s="20" t="s">
        <v>123</v>
      </c>
      <c r="Q33" s="22">
        <f t="shared" si="12"/>
        <v>0.1111111111111111</v>
      </c>
      <c r="R33" s="24">
        <f t="shared" si="0"/>
        <v>1</v>
      </c>
      <c r="S33" s="24">
        <v>0.25</v>
      </c>
      <c r="T33" s="24">
        <v>0.25</v>
      </c>
      <c r="U33" s="24">
        <v>0.25</v>
      </c>
      <c r="V33" s="24">
        <v>0.25</v>
      </c>
      <c r="W33" s="24"/>
      <c r="X33" s="24"/>
      <c r="Y33" s="24">
        <v>0.45</v>
      </c>
      <c r="Z33" s="24" t="s">
        <v>233</v>
      </c>
      <c r="AA33" s="24"/>
      <c r="AB33" s="24"/>
      <c r="AC33" s="24"/>
      <c r="AD33" s="24"/>
      <c r="AE33" s="24">
        <f t="shared" si="1"/>
        <v>0.45</v>
      </c>
      <c r="AF33" s="21"/>
      <c r="AG33" s="21">
        <v>44761</v>
      </c>
      <c r="AH33" s="21"/>
      <c r="AI33" s="21"/>
      <c r="AJ33" s="22">
        <f t="shared" si="2"/>
        <v>0.45</v>
      </c>
      <c r="AK33" s="22">
        <f t="shared" si="3"/>
        <v>0</v>
      </c>
      <c r="AL33" s="22">
        <f t="shared" si="4"/>
        <v>1</v>
      </c>
      <c r="AM33" s="22">
        <f t="shared" si="5"/>
        <v>0</v>
      </c>
      <c r="AN33" s="22">
        <f t="shared" si="6"/>
        <v>0</v>
      </c>
      <c r="AO33" s="20"/>
      <c r="AP33" s="20" t="s">
        <v>4</v>
      </c>
      <c r="AQ33" s="20"/>
      <c r="AR33" s="20"/>
      <c r="AS33" s="20"/>
      <c r="AT33" s="20" t="s">
        <v>224</v>
      </c>
      <c r="AU33" s="20"/>
      <c r="AV33" s="20"/>
      <c r="AW33" s="20"/>
      <c r="AX33" t="s">
        <v>5</v>
      </c>
      <c r="BB33" s="20" t="s">
        <v>234</v>
      </c>
    </row>
    <row r="34" spans="1:54" ht="15" customHeight="1" x14ac:dyDescent="0.25">
      <c r="A34" s="20">
        <v>8</v>
      </c>
      <c r="B34" s="20" t="s">
        <v>12</v>
      </c>
      <c r="C34" s="20" t="s">
        <v>142</v>
      </c>
      <c r="D34" s="20" t="s">
        <v>143</v>
      </c>
      <c r="E34" s="20" t="s">
        <v>144</v>
      </c>
      <c r="F34" s="20" t="s">
        <v>145</v>
      </c>
      <c r="G34" s="20" t="s">
        <v>146</v>
      </c>
      <c r="H34" s="20" t="s">
        <v>146</v>
      </c>
      <c r="I34" s="20" t="s">
        <v>147</v>
      </c>
      <c r="J34" s="21">
        <v>44562</v>
      </c>
      <c r="K34" s="21">
        <v>44926</v>
      </c>
      <c r="L34" s="20" t="s">
        <v>148</v>
      </c>
      <c r="M34" s="20" t="str">
        <f t="shared" si="11"/>
        <v>Caldas</v>
      </c>
      <c r="N34" s="20" t="s">
        <v>121</v>
      </c>
      <c r="O34" s="20" t="s">
        <v>149</v>
      </c>
      <c r="P34" s="20" t="s">
        <v>123</v>
      </c>
      <c r="Q34" s="22">
        <f t="shared" si="12"/>
        <v>0.1111111111111111</v>
      </c>
      <c r="R34" s="24">
        <f t="shared" si="0"/>
        <v>1</v>
      </c>
      <c r="S34" s="24">
        <v>0.25</v>
      </c>
      <c r="T34" s="24">
        <v>0.25</v>
      </c>
      <c r="U34" s="24">
        <v>0.25</v>
      </c>
      <c r="V34" s="24">
        <v>0.25</v>
      </c>
      <c r="W34" s="24"/>
      <c r="X34" s="24"/>
      <c r="Y34" s="24">
        <v>0.5</v>
      </c>
      <c r="Z34" s="24" t="s">
        <v>235</v>
      </c>
      <c r="AA34" s="24"/>
      <c r="AB34" s="24"/>
      <c r="AC34" s="24"/>
      <c r="AD34" s="24"/>
      <c r="AE34" s="24">
        <f t="shared" si="1"/>
        <v>0.5</v>
      </c>
      <c r="AF34" s="21"/>
      <c r="AG34" s="21">
        <v>44761</v>
      </c>
      <c r="AH34" s="21"/>
      <c r="AI34" s="21"/>
      <c r="AJ34" s="22">
        <f t="shared" si="2"/>
        <v>0.5</v>
      </c>
      <c r="AK34" s="22">
        <f t="shared" si="3"/>
        <v>0</v>
      </c>
      <c r="AL34" s="22">
        <f t="shared" si="4"/>
        <v>1</v>
      </c>
      <c r="AM34" s="22">
        <f t="shared" si="5"/>
        <v>0</v>
      </c>
      <c r="AN34" s="22">
        <f t="shared" si="6"/>
        <v>0</v>
      </c>
      <c r="AO34" s="20"/>
      <c r="AP34" s="20" t="s">
        <v>4</v>
      </c>
      <c r="AQ34" s="20"/>
      <c r="AR34" s="20"/>
      <c r="AS34" s="20"/>
      <c r="AT34" s="20" t="s">
        <v>224</v>
      </c>
      <c r="AU34" s="20"/>
      <c r="AV34" s="20"/>
      <c r="AW34" s="20"/>
      <c r="AX34" t="s">
        <v>4</v>
      </c>
      <c r="BB34" t="s">
        <v>236</v>
      </c>
    </row>
    <row r="35" spans="1:54" ht="15" customHeight="1" x14ac:dyDescent="0.25">
      <c r="A35" s="20">
        <v>9</v>
      </c>
      <c r="B35" s="20" t="s">
        <v>12</v>
      </c>
      <c r="C35" s="20" t="s">
        <v>142</v>
      </c>
      <c r="D35" s="20" t="s">
        <v>143</v>
      </c>
      <c r="E35" t="s">
        <v>144</v>
      </c>
      <c r="F35" s="20" t="s">
        <v>145</v>
      </c>
      <c r="G35" s="20" t="s">
        <v>146</v>
      </c>
      <c r="H35" s="20" t="s">
        <v>146</v>
      </c>
      <c r="I35" t="s">
        <v>153</v>
      </c>
      <c r="J35" s="26">
        <v>44562</v>
      </c>
      <c r="K35" s="26">
        <v>44926</v>
      </c>
      <c r="L35" s="20" t="s">
        <v>154</v>
      </c>
      <c r="M35" s="20" t="str">
        <f t="shared" si="11"/>
        <v>Caldas</v>
      </c>
      <c r="N35" s="20" t="s">
        <v>121</v>
      </c>
      <c r="O35" t="s">
        <v>155</v>
      </c>
      <c r="P35" s="20" t="s">
        <v>123</v>
      </c>
      <c r="Q35" s="22">
        <f t="shared" si="12"/>
        <v>0.1111111111111111</v>
      </c>
      <c r="R35" s="24">
        <f t="shared" si="0"/>
        <v>1</v>
      </c>
      <c r="S35" s="24">
        <v>0.25</v>
      </c>
      <c r="T35" s="24">
        <v>0.25</v>
      </c>
      <c r="U35" s="24">
        <v>0.25</v>
      </c>
      <c r="V35" s="24">
        <v>0.25</v>
      </c>
      <c r="W35" s="24"/>
      <c r="X35" s="24"/>
      <c r="Y35" s="24">
        <v>0.5</v>
      </c>
      <c r="Z35" s="24" t="s">
        <v>237</v>
      </c>
      <c r="AA35" s="24"/>
      <c r="AB35" s="24"/>
      <c r="AC35" s="24"/>
      <c r="AD35" s="24"/>
      <c r="AE35" s="24">
        <f t="shared" si="1"/>
        <v>0.5</v>
      </c>
      <c r="AF35" s="21"/>
      <c r="AG35" s="21">
        <v>44761</v>
      </c>
      <c r="AH35" s="21"/>
      <c r="AI35" s="21"/>
      <c r="AJ35" s="22">
        <f t="shared" si="2"/>
        <v>0.5</v>
      </c>
      <c r="AK35" s="22">
        <f t="shared" si="3"/>
        <v>0</v>
      </c>
      <c r="AL35" s="22">
        <f t="shared" si="4"/>
        <v>1</v>
      </c>
      <c r="AM35" s="22">
        <f t="shared" si="5"/>
        <v>0</v>
      </c>
      <c r="AN35" s="22">
        <f t="shared" si="6"/>
        <v>0</v>
      </c>
      <c r="AP35" t="s">
        <v>4</v>
      </c>
      <c r="AT35" t="s">
        <v>224</v>
      </c>
      <c r="AX35" t="s">
        <v>4</v>
      </c>
      <c r="BB35" t="s">
        <v>238</v>
      </c>
    </row>
    <row r="36" spans="1:54" ht="15" customHeight="1" x14ac:dyDescent="0.25">
      <c r="A36" s="20">
        <v>1</v>
      </c>
      <c r="B36" s="20" t="s">
        <v>13</v>
      </c>
      <c r="C36" s="20" t="s">
        <v>87</v>
      </c>
      <c r="D36" s="20" t="s">
        <v>88</v>
      </c>
      <c r="E36" s="20" t="s">
        <v>89</v>
      </c>
      <c r="F36" s="20" t="s">
        <v>90</v>
      </c>
      <c r="G36" s="20" t="s">
        <v>91</v>
      </c>
      <c r="H36" s="20" t="s">
        <v>92</v>
      </c>
      <c r="I36" s="20" t="s">
        <v>93</v>
      </c>
      <c r="J36" s="21">
        <v>44562</v>
      </c>
      <c r="K36" s="21">
        <v>44926</v>
      </c>
      <c r="L36" s="20" t="s">
        <v>94</v>
      </c>
      <c r="M36" s="20" t="str">
        <f>B36</f>
        <v>Caquetá</v>
      </c>
      <c r="N36" s="20" t="s">
        <v>96</v>
      </c>
      <c r="O36" s="20" t="s">
        <v>97</v>
      </c>
      <c r="P36" s="20" t="s">
        <v>33</v>
      </c>
      <c r="Q36" s="22">
        <f>1/8</f>
        <v>0.125</v>
      </c>
      <c r="R36" s="23">
        <f t="shared" si="0"/>
        <v>4583</v>
      </c>
      <c r="S36" s="23">
        <v>1146</v>
      </c>
      <c r="T36" s="23">
        <v>1145</v>
      </c>
      <c r="U36" s="23">
        <v>1147</v>
      </c>
      <c r="V36" s="23">
        <v>1145</v>
      </c>
      <c r="W36" s="23"/>
      <c r="X36" s="23"/>
      <c r="Y36" s="23">
        <v>3061</v>
      </c>
      <c r="Z36" s="23" t="s">
        <v>239</v>
      </c>
      <c r="AA36" s="23"/>
      <c r="AB36" s="23"/>
      <c r="AC36" s="23"/>
      <c r="AD36" s="23"/>
      <c r="AE36" s="23">
        <f t="shared" si="1"/>
        <v>3061</v>
      </c>
      <c r="AF36" s="21"/>
      <c r="AG36" s="21">
        <v>44757</v>
      </c>
      <c r="AH36" s="21"/>
      <c r="AI36" s="21"/>
      <c r="AJ36" s="22">
        <f t="shared" si="2"/>
        <v>0.66790312022692555</v>
      </c>
      <c r="AK36" s="22">
        <f t="shared" si="3"/>
        <v>0</v>
      </c>
      <c r="AL36" s="22">
        <f t="shared" si="4"/>
        <v>1</v>
      </c>
      <c r="AM36" s="22">
        <f t="shared" si="5"/>
        <v>0</v>
      </c>
      <c r="AN36" s="22">
        <f t="shared" si="6"/>
        <v>0</v>
      </c>
      <c r="AO36" s="20"/>
      <c r="AP36" s="20" t="s">
        <v>4</v>
      </c>
      <c r="AQ36" s="20"/>
      <c r="AR36" s="20"/>
      <c r="AS36" s="20"/>
      <c r="AT36" s="20" t="s">
        <v>240</v>
      </c>
      <c r="AU36" s="20"/>
      <c r="AV36" s="20"/>
      <c r="AW36" s="20"/>
      <c r="AX36" s="20" t="s">
        <v>4</v>
      </c>
      <c r="AY36" s="20"/>
      <c r="AZ36" s="20"/>
      <c r="BA36" s="20"/>
      <c r="BB36" s="20" t="s">
        <v>241</v>
      </c>
    </row>
    <row r="37" spans="1:54" ht="15" customHeight="1" x14ac:dyDescent="0.25">
      <c r="A37" s="20">
        <v>2</v>
      </c>
      <c r="B37" s="20" t="s">
        <v>13</v>
      </c>
      <c r="C37" s="20" t="s">
        <v>87</v>
      </c>
      <c r="D37" s="20" t="s">
        <v>88</v>
      </c>
      <c r="E37" s="20" t="s">
        <v>89</v>
      </c>
      <c r="F37" s="20" t="s">
        <v>90</v>
      </c>
      <c r="G37" s="20" t="s">
        <v>91</v>
      </c>
      <c r="H37" s="20" t="s">
        <v>92</v>
      </c>
      <c r="I37" s="20" t="s">
        <v>101</v>
      </c>
      <c r="J37" s="21">
        <v>44562</v>
      </c>
      <c r="K37" s="21">
        <v>44926</v>
      </c>
      <c r="L37" s="20" t="s">
        <v>94</v>
      </c>
      <c r="M37" s="20" t="str">
        <f t="shared" ref="M37:M43" si="13">B37</f>
        <v>Caquetá</v>
      </c>
      <c r="N37" s="20" t="s">
        <v>96</v>
      </c>
      <c r="O37" s="20" t="s">
        <v>102</v>
      </c>
      <c r="P37" s="20" t="s">
        <v>33</v>
      </c>
      <c r="Q37" s="22">
        <f t="shared" ref="Q37:Q43" si="14">1/8</f>
        <v>0.125</v>
      </c>
      <c r="R37" s="23">
        <f t="shared" si="0"/>
        <v>2759</v>
      </c>
      <c r="S37" s="23">
        <v>500</v>
      </c>
      <c r="T37" s="23">
        <v>754</v>
      </c>
      <c r="U37" s="23">
        <v>780</v>
      </c>
      <c r="V37" s="23">
        <v>725</v>
      </c>
      <c r="W37" s="23"/>
      <c r="X37" s="23"/>
      <c r="Y37" s="23">
        <v>753</v>
      </c>
      <c r="Z37" s="23" t="s">
        <v>242</v>
      </c>
      <c r="AA37" s="23"/>
      <c r="AB37" s="23"/>
      <c r="AC37" s="23"/>
      <c r="AD37" s="23"/>
      <c r="AE37" s="23">
        <f t="shared" si="1"/>
        <v>753</v>
      </c>
      <c r="AF37" s="21"/>
      <c r="AG37" s="21">
        <v>44757</v>
      </c>
      <c r="AH37" s="21"/>
      <c r="AI37" s="21"/>
      <c r="AJ37" s="22">
        <f t="shared" si="2"/>
        <v>0.27292497281623779</v>
      </c>
      <c r="AK37" s="22">
        <f t="shared" si="3"/>
        <v>0</v>
      </c>
      <c r="AL37" s="22">
        <f t="shared" si="4"/>
        <v>0.99867374005305043</v>
      </c>
      <c r="AM37" s="22">
        <f t="shared" si="5"/>
        <v>0</v>
      </c>
      <c r="AN37" s="22">
        <f t="shared" si="6"/>
        <v>0</v>
      </c>
      <c r="AO37" s="20"/>
      <c r="AP37" s="20" t="s">
        <v>4</v>
      </c>
      <c r="AQ37" s="20"/>
      <c r="AR37" s="20"/>
      <c r="AS37" s="20"/>
      <c r="AT37" s="20" t="s">
        <v>243</v>
      </c>
      <c r="AU37" s="20"/>
      <c r="AV37" s="20"/>
      <c r="AW37" s="20"/>
      <c r="AX37" t="s">
        <v>5</v>
      </c>
      <c r="BB37" t="s">
        <v>244</v>
      </c>
    </row>
    <row r="38" spans="1:54" ht="15" customHeight="1" x14ac:dyDescent="0.25">
      <c r="A38" s="20">
        <v>3</v>
      </c>
      <c r="B38" s="20" t="s">
        <v>13</v>
      </c>
      <c r="C38" s="20" t="s">
        <v>106</v>
      </c>
      <c r="D38" s="20" t="s">
        <v>88</v>
      </c>
      <c r="E38" s="20" t="s">
        <v>166</v>
      </c>
      <c r="F38" s="20" t="s">
        <v>108</v>
      </c>
      <c r="G38" s="20" t="s">
        <v>109</v>
      </c>
      <c r="H38" s="20" t="s">
        <v>110</v>
      </c>
      <c r="I38" t="s">
        <v>111</v>
      </c>
      <c r="J38" s="21">
        <v>44562</v>
      </c>
      <c r="K38" s="21">
        <v>44926</v>
      </c>
      <c r="L38" s="20" t="s">
        <v>112</v>
      </c>
      <c r="M38" s="20" t="str">
        <f t="shared" si="13"/>
        <v>Caquetá</v>
      </c>
      <c r="N38" s="20" t="s">
        <v>96</v>
      </c>
      <c r="O38" s="20" t="s">
        <v>113</v>
      </c>
      <c r="P38" s="20" t="s">
        <v>33</v>
      </c>
      <c r="Q38" s="22">
        <f t="shared" si="14"/>
        <v>0.125</v>
      </c>
      <c r="R38" s="23">
        <f t="shared" si="0"/>
        <v>141000000</v>
      </c>
      <c r="S38" s="23">
        <v>20000000</v>
      </c>
      <c r="T38" s="23">
        <v>37000000</v>
      </c>
      <c r="U38" s="23">
        <v>37000000</v>
      </c>
      <c r="V38" s="23">
        <v>47000000</v>
      </c>
      <c r="W38" s="23"/>
      <c r="X38" s="23"/>
      <c r="Y38" s="23">
        <v>41488219</v>
      </c>
      <c r="Z38" s="23" t="s">
        <v>245</v>
      </c>
      <c r="AA38" s="23"/>
      <c r="AB38" s="23"/>
      <c r="AC38" s="23"/>
      <c r="AD38" s="23"/>
      <c r="AE38" s="23">
        <f t="shared" si="1"/>
        <v>41488219</v>
      </c>
      <c r="AF38" s="21"/>
      <c r="AG38" s="21">
        <v>44757</v>
      </c>
      <c r="AH38" s="21"/>
      <c r="AI38" s="21"/>
      <c r="AJ38" s="22">
        <f t="shared" si="2"/>
        <v>0.29424268794326242</v>
      </c>
      <c r="AK38" s="22">
        <f t="shared" si="3"/>
        <v>0</v>
      </c>
      <c r="AL38" s="22">
        <f t="shared" si="4"/>
        <v>1</v>
      </c>
      <c r="AM38" s="22">
        <f t="shared" si="5"/>
        <v>0</v>
      </c>
      <c r="AN38" s="22">
        <f t="shared" si="6"/>
        <v>0</v>
      </c>
      <c r="AO38" s="20"/>
      <c r="AP38" s="20" t="s">
        <v>4</v>
      </c>
      <c r="AQ38" s="20"/>
      <c r="AR38" s="20"/>
      <c r="AS38" s="20"/>
      <c r="AT38" s="20" t="s">
        <v>246</v>
      </c>
      <c r="AU38" s="20"/>
      <c r="AV38" s="20"/>
      <c r="AW38" s="20"/>
      <c r="AX38" t="s">
        <v>5</v>
      </c>
      <c r="BB38" t="s">
        <v>247</v>
      </c>
    </row>
    <row r="39" spans="1:54" ht="15" customHeight="1" x14ac:dyDescent="0.25">
      <c r="A39" s="20">
        <v>4</v>
      </c>
      <c r="B39" s="20" t="s">
        <v>13</v>
      </c>
      <c r="C39" s="20" t="s">
        <v>117</v>
      </c>
      <c r="D39" s="20" t="s">
        <v>88</v>
      </c>
      <c r="E39" s="20" t="s">
        <v>89</v>
      </c>
      <c r="F39" s="20" t="s">
        <v>118</v>
      </c>
      <c r="G39" s="20" t="s">
        <v>91</v>
      </c>
      <c r="H39" s="20" t="s">
        <v>92</v>
      </c>
      <c r="I39" t="s">
        <v>119</v>
      </c>
      <c r="J39" s="21">
        <v>44562</v>
      </c>
      <c r="K39" s="21">
        <v>44926</v>
      </c>
      <c r="L39" s="20" t="s">
        <v>120</v>
      </c>
      <c r="M39" s="20" t="str">
        <f t="shared" si="13"/>
        <v>Caquetá</v>
      </c>
      <c r="N39" s="20" t="s">
        <v>121</v>
      </c>
      <c r="O39" s="20" t="s">
        <v>122</v>
      </c>
      <c r="P39" s="20" t="s">
        <v>123</v>
      </c>
      <c r="Q39" s="22">
        <f t="shared" si="14"/>
        <v>0.125</v>
      </c>
      <c r="R39" s="24">
        <f t="shared" si="0"/>
        <v>1</v>
      </c>
      <c r="S39" s="24">
        <v>0.25</v>
      </c>
      <c r="T39" s="24">
        <v>0.25</v>
      </c>
      <c r="U39" s="24">
        <v>0.25</v>
      </c>
      <c r="V39" s="24">
        <v>0.25</v>
      </c>
      <c r="W39" s="24"/>
      <c r="X39" s="24"/>
      <c r="Y39" s="24">
        <v>0.5</v>
      </c>
      <c r="Z39" s="24" t="s">
        <v>248</v>
      </c>
      <c r="AA39" s="24"/>
      <c r="AB39" s="24"/>
      <c r="AC39" s="24"/>
      <c r="AD39" s="24"/>
      <c r="AE39" s="24">
        <f t="shared" si="1"/>
        <v>0.5</v>
      </c>
      <c r="AF39" s="21"/>
      <c r="AG39" s="21">
        <v>44757</v>
      </c>
      <c r="AH39" s="21"/>
      <c r="AI39" s="21"/>
      <c r="AJ39" s="22">
        <f t="shared" si="2"/>
        <v>0.5</v>
      </c>
      <c r="AK39" s="22">
        <f t="shared" si="3"/>
        <v>0</v>
      </c>
      <c r="AL39" s="22">
        <f t="shared" si="4"/>
        <v>1</v>
      </c>
      <c r="AM39" s="22">
        <f t="shared" si="5"/>
        <v>0</v>
      </c>
      <c r="AN39" s="22">
        <f t="shared" si="6"/>
        <v>0</v>
      </c>
      <c r="AO39" s="20"/>
      <c r="AP39" s="20" t="s">
        <v>4</v>
      </c>
      <c r="AQ39" s="20"/>
      <c r="AR39" s="20"/>
      <c r="AS39" s="20"/>
      <c r="AT39" s="20" t="s">
        <v>249</v>
      </c>
      <c r="AU39" s="20"/>
      <c r="AV39" s="20"/>
      <c r="AW39" s="20"/>
      <c r="AX39" t="s">
        <v>4</v>
      </c>
      <c r="BB39" t="s">
        <v>250</v>
      </c>
    </row>
    <row r="40" spans="1:54" ht="15" customHeight="1" x14ac:dyDescent="0.25">
      <c r="A40" s="20">
        <v>5</v>
      </c>
      <c r="B40" s="20" t="s">
        <v>13</v>
      </c>
      <c r="C40" s="20" t="s">
        <v>127</v>
      </c>
      <c r="D40" s="20" t="s">
        <v>88</v>
      </c>
      <c r="E40" s="20" t="s">
        <v>89</v>
      </c>
      <c r="F40" s="20" t="s">
        <v>118</v>
      </c>
      <c r="G40" s="20" t="s">
        <v>91</v>
      </c>
      <c r="H40" s="20" t="s">
        <v>92</v>
      </c>
      <c r="I40" t="s">
        <v>128</v>
      </c>
      <c r="J40" s="21">
        <v>44562</v>
      </c>
      <c r="K40" s="21">
        <v>44926</v>
      </c>
      <c r="L40" s="20" t="s">
        <v>120</v>
      </c>
      <c r="M40" s="20" t="str">
        <f t="shared" si="13"/>
        <v>Caquetá</v>
      </c>
      <c r="N40" s="20" t="s">
        <v>121</v>
      </c>
      <c r="O40" s="20" t="s">
        <v>122</v>
      </c>
      <c r="P40" s="20" t="s">
        <v>123</v>
      </c>
      <c r="Q40" s="22">
        <f t="shared" si="14"/>
        <v>0.125</v>
      </c>
      <c r="R40" s="24">
        <f t="shared" si="0"/>
        <v>1</v>
      </c>
      <c r="S40" s="24">
        <v>0.25</v>
      </c>
      <c r="T40" s="24">
        <v>0.25</v>
      </c>
      <c r="U40" s="24">
        <v>0.25</v>
      </c>
      <c r="V40" s="24">
        <v>0.25</v>
      </c>
      <c r="W40" s="24"/>
      <c r="X40" s="24"/>
      <c r="Y40" s="24">
        <v>0.5</v>
      </c>
      <c r="Z40" s="24" t="s">
        <v>251</v>
      </c>
      <c r="AA40" s="24"/>
      <c r="AB40" s="24"/>
      <c r="AC40" s="24"/>
      <c r="AD40" s="24"/>
      <c r="AE40" s="24">
        <f t="shared" si="1"/>
        <v>0.5</v>
      </c>
      <c r="AF40" s="21"/>
      <c r="AG40" s="21">
        <v>44757</v>
      </c>
      <c r="AH40" s="21"/>
      <c r="AI40" s="21"/>
      <c r="AJ40" s="22">
        <f t="shared" si="2"/>
        <v>0.5</v>
      </c>
      <c r="AK40" s="22">
        <f t="shared" si="3"/>
        <v>0</v>
      </c>
      <c r="AL40" s="22">
        <f t="shared" si="4"/>
        <v>1</v>
      </c>
      <c r="AM40" s="22">
        <f t="shared" si="5"/>
        <v>0</v>
      </c>
      <c r="AN40" s="22">
        <f t="shared" si="6"/>
        <v>0</v>
      </c>
      <c r="AO40" s="20"/>
      <c r="AP40" s="20" t="s">
        <v>4</v>
      </c>
      <c r="AQ40" s="20"/>
      <c r="AR40" s="20"/>
      <c r="AS40" s="20"/>
      <c r="AT40" s="20" t="s">
        <v>252</v>
      </c>
      <c r="AU40" s="20"/>
      <c r="AV40" s="20"/>
      <c r="AW40" s="20"/>
      <c r="AX40" t="s">
        <v>4</v>
      </c>
      <c r="BB40" t="s">
        <v>253</v>
      </c>
    </row>
    <row r="41" spans="1:54" ht="15" customHeight="1" x14ac:dyDescent="0.25">
      <c r="A41" s="20">
        <v>6</v>
      </c>
      <c r="B41" s="20" t="s">
        <v>13</v>
      </c>
      <c r="C41" s="20" t="s">
        <v>132</v>
      </c>
      <c r="D41" s="20" t="s">
        <v>133</v>
      </c>
      <c r="E41" s="20" t="s">
        <v>134</v>
      </c>
      <c r="F41" s="20" t="s">
        <v>135</v>
      </c>
      <c r="G41" s="20" t="s">
        <v>91</v>
      </c>
      <c r="H41" s="20" t="s">
        <v>136</v>
      </c>
      <c r="I41" t="s">
        <v>137</v>
      </c>
      <c r="J41" s="21">
        <v>44562</v>
      </c>
      <c r="K41" s="21">
        <v>44926</v>
      </c>
      <c r="L41" s="20" t="s">
        <v>138</v>
      </c>
      <c r="M41" s="20" t="str">
        <f t="shared" si="13"/>
        <v>Caquetá</v>
      </c>
      <c r="N41" s="20" t="s">
        <v>121</v>
      </c>
      <c r="O41" s="20" t="s">
        <v>122</v>
      </c>
      <c r="P41" s="20" t="s">
        <v>123</v>
      </c>
      <c r="Q41" s="22">
        <f t="shared" si="14"/>
        <v>0.125</v>
      </c>
      <c r="R41" s="24">
        <f t="shared" si="0"/>
        <v>1</v>
      </c>
      <c r="S41" s="24">
        <v>0.25</v>
      </c>
      <c r="T41" s="24">
        <v>0.25</v>
      </c>
      <c r="U41" s="24">
        <v>0.25</v>
      </c>
      <c r="V41" s="24">
        <v>0.25</v>
      </c>
      <c r="W41" s="24"/>
      <c r="X41" s="24"/>
      <c r="Y41" s="24">
        <v>0.5</v>
      </c>
      <c r="Z41" s="24" t="s">
        <v>254</v>
      </c>
      <c r="AA41" s="24"/>
      <c r="AB41" s="24"/>
      <c r="AC41" s="24"/>
      <c r="AD41" s="24"/>
      <c r="AE41" s="24">
        <f t="shared" si="1"/>
        <v>0.5</v>
      </c>
      <c r="AF41" s="21"/>
      <c r="AG41" s="21">
        <v>44757</v>
      </c>
      <c r="AH41" s="21"/>
      <c r="AI41" s="21"/>
      <c r="AJ41" s="22">
        <f t="shared" si="2"/>
        <v>0.5</v>
      </c>
      <c r="AK41" s="22">
        <f t="shared" si="3"/>
        <v>0</v>
      </c>
      <c r="AL41" s="22">
        <f t="shared" si="4"/>
        <v>1</v>
      </c>
      <c r="AM41" s="22">
        <f t="shared" si="5"/>
        <v>0</v>
      </c>
      <c r="AN41" s="22">
        <f t="shared" si="6"/>
        <v>0</v>
      </c>
      <c r="AO41" s="20"/>
      <c r="AP41" s="20" t="s">
        <v>5</v>
      </c>
      <c r="AQ41" s="20"/>
      <c r="AR41" s="20"/>
      <c r="AS41" s="20"/>
      <c r="AT41" s="20" t="s">
        <v>255</v>
      </c>
      <c r="AU41" s="20"/>
      <c r="AV41" s="20"/>
      <c r="AW41" s="20"/>
      <c r="AX41" t="s">
        <v>5</v>
      </c>
      <c r="BB41" t="s">
        <v>256</v>
      </c>
    </row>
    <row r="42" spans="1:54" ht="15" customHeight="1" x14ac:dyDescent="0.25">
      <c r="A42" s="20">
        <v>7</v>
      </c>
      <c r="B42" s="20" t="s">
        <v>13</v>
      </c>
      <c r="C42" s="20" t="s">
        <v>142</v>
      </c>
      <c r="D42" s="20" t="s">
        <v>143</v>
      </c>
      <c r="E42" s="20" t="s">
        <v>144</v>
      </c>
      <c r="F42" s="20" t="s">
        <v>145</v>
      </c>
      <c r="G42" s="20" t="s">
        <v>146</v>
      </c>
      <c r="H42" s="20" t="s">
        <v>146</v>
      </c>
      <c r="I42" s="20" t="s">
        <v>147</v>
      </c>
      <c r="J42" s="21">
        <v>44562</v>
      </c>
      <c r="K42" s="21">
        <v>44926</v>
      </c>
      <c r="L42" s="20" t="s">
        <v>148</v>
      </c>
      <c r="M42" s="20" t="str">
        <f t="shared" si="13"/>
        <v>Caquetá</v>
      </c>
      <c r="N42" s="20" t="s">
        <v>121</v>
      </c>
      <c r="O42" s="20" t="s">
        <v>149</v>
      </c>
      <c r="P42" s="20" t="s">
        <v>123</v>
      </c>
      <c r="Q42" s="22">
        <f t="shared" si="14"/>
        <v>0.125</v>
      </c>
      <c r="R42" s="24">
        <f t="shared" si="0"/>
        <v>1</v>
      </c>
      <c r="S42" s="24">
        <v>0.25</v>
      </c>
      <c r="T42" s="24">
        <v>0.25</v>
      </c>
      <c r="U42" s="24">
        <v>0.25</v>
      </c>
      <c r="V42" s="24">
        <v>0.25</v>
      </c>
      <c r="W42" s="24"/>
      <c r="X42" s="24"/>
      <c r="Y42" s="24">
        <v>0.5</v>
      </c>
      <c r="Z42" s="24" t="s">
        <v>257</v>
      </c>
      <c r="AA42" s="24"/>
      <c r="AB42" s="24"/>
      <c r="AC42" s="24"/>
      <c r="AD42" s="24"/>
      <c r="AE42" s="24">
        <f t="shared" si="1"/>
        <v>0.5</v>
      </c>
      <c r="AF42" s="21"/>
      <c r="AG42" s="21">
        <v>44757</v>
      </c>
      <c r="AH42" s="21"/>
      <c r="AI42" s="21"/>
      <c r="AJ42" s="22">
        <f t="shared" si="2"/>
        <v>0.5</v>
      </c>
      <c r="AK42" s="22">
        <f t="shared" si="3"/>
        <v>0</v>
      </c>
      <c r="AL42" s="22">
        <f t="shared" si="4"/>
        <v>1</v>
      </c>
      <c r="AM42" s="22">
        <f t="shared" si="5"/>
        <v>0</v>
      </c>
      <c r="AN42" s="22">
        <f t="shared" si="6"/>
        <v>0</v>
      </c>
      <c r="AO42" s="20"/>
      <c r="AP42" s="20" t="s">
        <v>4</v>
      </c>
      <c r="AQ42" s="20"/>
      <c r="AR42" s="20"/>
      <c r="AS42" s="20"/>
      <c r="AT42" s="20" t="s">
        <v>258</v>
      </c>
      <c r="AU42" s="20"/>
      <c r="AV42" s="20"/>
      <c r="AW42" s="20"/>
      <c r="AX42" t="s">
        <v>4</v>
      </c>
      <c r="BB42" t="s">
        <v>259</v>
      </c>
    </row>
    <row r="43" spans="1:54" ht="15" customHeight="1" x14ac:dyDescent="0.25">
      <c r="A43" s="20">
        <v>8</v>
      </c>
      <c r="B43" s="20" t="s">
        <v>13</v>
      </c>
      <c r="C43" s="20" t="s">
        <v>142</v>
      </c>
      <c r="D43" s="20" t="s">
        <v>143</v>
      </c>
      <c r="E43" t="s">
        <v>144</v>
      </c>
      <c r="F43" s="20" t="s">
        <v>145</v>
      </c>
      <c r="G43" s="20" t="s">
        <v>146</v>
      </c>
      <c r="H43" s="20" t="s">
        <v>146</v>
      </c>
      <c r="I43" t="s">
        <v>153</v>
      </c>
      <c r="J43" s="26">
        <v>44562</v>
      </c>
      <c r="K43" s="26">
        <v>44926</v>
      </c>
      <c r="L43" s="20" t="s">
        <v>154</v>
      </c>
      <c r="M43" s="20" t="str">
        <f t="shared" si="13"/>
        <v>Caquetá</v>
      </c>
      <c r="N43" s="20" t="s">
        <v>121</v>
      </c>
      <c r="O43" t="s">
        <v>155</v>
      </c>
      <c r="P43" s="20" t="s">
        <v>123</v>
      </c>
      <c r="Q43" s="22">
        <f t="shared" si="14"/>
        <v>0.125</v>
      </c>
      <c r="R43" s="24">
        <f t="shared" si="0"/>
        <v>1</v>
      </c>
      <c r="S43" s="24">
        <v>0.25</v>
      </c>
      <c r="T43" s="24">
        <v>0.25</v>
      </c>
      <c r="U43" s="24">
        <v>0.25</v>
      </c>
      <c r="V43" s="24">
        <v>0.25</v>
      </c>
      <c r="W43" s="24"/>
      <c r="X43" s="24"/>
      <c r="Y43" s="24">
        <v>0.5</v>
      </c>
      <c r="Z43" s="24" t="s">
        <v>260</v>
      </c>
      <c r="AA43" s="24"/>
      <c r="AB43" s="24"/>
      <c r="AC43" s="24"/>
      <c r="AD43" s="24"/>
      <c r="AE43" s="24">
        <f t="shared" si="1"/>
        <v>0.5</v>
      </c>
      <c r="AF43" s="21"/>
      <c r="AG43" s="21">
        <v>44757</v>
      </c>
      <c r="AH43" s="21"/>
      <c r="AI43" s="21"/>
      <c r="AJ43" s="22">
        <f t="shared" si="2"/>
        <v>0.5</v>
      </c>
      <c r="AK43" s="22">
        <f t="shared" si="3"/>
        <v>0</v>
      </c>
      <c r="AL43" s="22">
        <f t="shared" si="4"/>
        <v>1</v>
      </c>
      <c r="AM43" s="22">
        <f t="shared" si="5"/>
        <v>0</v>
      </c>
      <c r="AN43" s="22">
        <f t="shared" si="6"/>
        <v>0</v>
      </c>
      <c r="AP43" t="s">
        <v>4</v>
      </c>
      <c r="AT43" t="s">
        <v>261</v>
      </c>
      <c r="AX43" t="s">
        <v>4</v>
      </c>
      <c r="BB43" t="s">
        <v>262</v>
      </c>
    </row>
    <row r="44" spans="1:54" ht="15" customHeight="1" x14ac:dyDescent="0.25">
      <c r="A44" s="20">
        <v>1</v>
      </c>
      <c r="B44" s="20" t="s">
        <v>14</v>
      </c>
      <c r="C44" s="20" t="s">
        <v>87</v>
      </c>
      <c r="D44" s="20" t="s">
        <v>88</v>
      </c>
      <c r="E44" s="20" t="s">
        <v>89</v>
      </c>
      <c r="F44" s="20" t="s">
        <v>90</v>
      </c>
      <c r="G44" s="20" t="s">
        <v>91</v>
      </c>
      <c r="H44" s="20" t="s">
        <v>92</v>
      </c>
      <c r="I44" s="20" t="s">
        <v>93</v>
      </c>
      <c r="J44" s="21">
        <v>44562</v>
      </c>
      <c r="K44" s="21">
        <v>44926</v>
      </c>
      <c r="L44" s="20" t="s">
        <v>94</v>
      </c>
      <c r="M44" s="20" t="str">
        <f>B44</f>
        <v>Casanare</v>
      </c>
      <c r="N44" s="20" t="s">
        <v>96</v>
      </c>
      <c r="O44" s="20" t="s">
        <v>97</v>
      </c>
      <c r="P44" s="20" t="s">
        <v>33</v>
      </c>
      <c r="Q44" s="22">
        <f>1/8</f>
        <v>0.125</v>
      </c>
      <c r="R44" s="23">
        <f t="shared" si="0"/>
        <v>2835</v>
      </c>
      <c r="S44" s="23">
        <v>270</v>
      </c>
      <c r="T44" s="23">
        <v>810</v>
      </c>
      <c r="U44" s="23">
        <v>944.99999999999989</v>
      </c>
      <c r="V44" s="23">
        <v>810</v>
      </c>
      <c r="W44" s="23"/>
      <c r="X44" s="23"/>
      <c r="Y44" s="23">
        <v>2014</v>
      </c>
      <c r="Z44" s="23" t="s">
        <v>263</v>
      </c>
      <c r="AA44" s="23"/>
      <c r="AB44" s="23"/>
      <c r="AC44" s="23"/>
      <c r="AD44" s="23"/>
      <c r="AE44" s="23">
        <f t="shared" si="1"/>
        <v>2014</v>
      </c>
      <c r="AF44" s="21"/>
      <c r="AG44" s="21">
        <v>44760</v>
      </c>
      <c r="AH44" s="21"/>
      <c r="AI44" s="21"/>
      <c r="AJ44" s="22">
        <f t="shared" si="2"/>
        <v>0.71040564373897708</v>
      </c>
      <c r="AK44" s="22">
        <f t="shared" si="3"/>
        <v>0</v>
      </c>
      <c r="AL44" s="22">
        <f t="shared" si="4"/>
        <v>1</v>
      </c>
      <c r="AM44" s="22">
        <f t="shared" si="5"/>
        <v>0</v>
      </c>
      <c r="AN44" s="22">
        <f t="shared" si="6"/>
        <v>0</v>
      </c>
      <c r="AO44" s="20"/>
      <c r="AP44" s="20" t="s">
        <v>4</v>
      </c>
      <c r="AQ44" s="20"/>
      <c r="AR44" s="20"/>
      <c r="AS44" s="20"/>
      <c r="AT44" s="20" t="s">
        <v>264</v>
      </c>
      <c r="AU44" s="20"/>
      <c r="AV44" s="20"/>
      <c r="AW44" s="20"/>
      <c r="AX44" s="20" t="s">
        <v>4</v>
      </c>
      <c r="AY44" s="20"/>
      <c r="AZ44" s="20"/>
      <c r="BA44" s="20"/>
      <c r="BB44" s="20" t="s">
        <v>265</v>
      </c>
    </row>
    <row r="45" spans="1:54" ht="15" customHeight="1" x14ac:dyDescent="0.25">
      <c r="A45" s="20">
        <v>2</v>
      </c>
      <c r="B45" s="20" t="s">
        <v>14</v>
      </c>
      <c r="C45" s="20" t="s">
        <v>87</v>
      </c>
      <c r="D45" s="20" t="s">
        <v>88</v>
      </c>
      <c r="E45" s="20" t="s">
        <v>89</v>
      </c>
      <c r="F45" s="20" t="s">
        <v>90</v>
      </c>
      <c r="G45" s="20" t="s">
        <v>91</v>
      </c>
      <c r="H45" s="20" t="s">
        <v>92</v>
      </c>
      <c r="I45" s="20" t="s">
        <v>101</v>
      </c>
      <c r="J45" s="21">
        <v>44562</v>
      </c>
      <c r="K45" s="21">
        <v>44926</v>
      </c>
      <c r="L45" s="20" t="s">
        <v>94</v>
      </c>
      <c r="M45" s="20" t="str">
        <f t="shared" ref="M45:M51" si="15">B45</f>
        <v>Casanare</v>
      </c>
      <c r="N45" s="20" t="s">
        <v>96</v>
      </c>
      <c r="O45" s="20" t="s">
        <v>102</v>
      </c>
      <c r="P45" s="20" t="s">
        <v>33</v>
      </c>
      <c r="Q45" s="22">
        <f t="shared" ref="Q45:Q51" si="16">1/8</f>
        <v>0.125</v>
      </c>
      <c r="R45" s="23">
        <f t="shared" si="0"/>
        <v>4788</v>
      </c>
      <c r="S45" s="23">
        <v>456</v>
      </c>
      <c r="T45" s="23">
        <v>1368</v>
      </c>
      <c r="U45" s="23">
        <v>1596</v>
      </c>
      <c r="V45" s="23">
        <v>1368</v>
      </c>
      <c r="W45" s="23"/>
      <c r="X45" s="23"/>
      <c r="Y45" s="23">
        <v>170</v>
      </c>
      <c r="Z45" s="23" t="s">
        <v>266</v>
      </c>
      <c r="AA45" s="23"/>
      <c r="AB45" s="23"/>
      <c r="AC45" s="23"/>
      <c r="AD45" s="23"/>
      <c r="AE45" s="23">
        <f t="shared" si="1"/>
        <v>170</v>
      </c>
      <c r="AF45" s="21"/>
      <c r="AG45" s="21">
        <v>44760</v>
      </c>
      <c r="AH45" s="21"/>
      <c r="AI45" s="21"/>
      <c r="AJ45" s="22">
        <f t="shared" si="2"/>
        <v>3.5505430242272346E-2</v>
      </c>
      <c r="AK45" s="22">
        <f t="shared" si="3"/>
        <v>0</v>
      </c>
      <c r="AL45" s="22">
        <f t="shared" si="4"/>
        <v>0.12426900584795321</v>
      </c>
      <c r="AM45" s="22">
        <f t="shared" si="5"/>
        <v>0</v>
      </c>
      <c r="AN45" s="22">
        <f t="shared" si="6"/>
        <v>0</v>
      </c>
      <c r="AO45" s="20"/>
      <c r="AP45" s="20" t="s">
        <v>5</v>
      </c>
      <c r="AQ45" s="20"/>
      <c r="AR45" s="20"/>
      <c r="AS45" s="20"/>
      <c r="AT45" s="20" t="s">
        <v>267</v>
      </c>
      <c r="AU45" s="20"/>
      <c r="AV45" s="20"/>
      <c r="AW45" s="20"/>
      <c r="AX45" t="s">
        <v>5</v>
      </c>
      <c r="BB45" t="s">
        <v>268</v>
      </c>
    </row>
    <row r="46" spans="1:54" ht="15" customHeight="1" x14ac:dyDescent="0.25">
      <c r="A46" s="20">
        <v>3</v>
      </c>
      <c r="B46" s="20" t="s">
        <v>14</v>
      </c>
      <c r="C46" s="20" t="s">
        <v>106</v>
      </c>
      <c r="D46" s="20" t="s">
        <v>88</v>
      </c>
      <c r="E46" s="20" t="s">
        <v>166</v>
      </c>
      <c r="F46" s="20" t="s">
        <v>108</v>
      </c>
      <c r="G46" s="20" t="s">
        <v>109</v>
      </c>
      <c r="H46" s="20" t="s">
        <v>110</v>
      </c>
      <c r="I46" t="s">
        <v>111</v>
      </c>
      <c r="J46" s="21">
        <v>44562</v>
      </c>
      <c r="K46" s="21">
        <v>44926</v>
      </c>
      <c r="L46" s="20" t="s">
        <v>112</v>
      </c>
      <c r="M46" s="20" t="str">
        <f t="shared" si="15"/>
        <v>Casanare</v>
      </c>
      <c r="N46" s="20" t="s">
        <v>96</v>
      </c>
      <c r="O46" s="20" t="s">
        <v>113</v>
      </c>
      <c r="P46" s="20" t="s">
        <v>33</v>
      </c>
      <c r="Q46" s="22">
        <f t="shared" si="16"/>
        <v>0.125</v>
      </c>
      <c r="R46" s="23">
        <f t="shared" si="0"/>
        <v>70036753</v>
      </c>
      <c r="S46" s="23">
        <v>10505512.949999999</v>
      </c>
      <c r="T46" s="23">
        <v>24512863.549999997</v>
      </c>
      <c r="U46" s="23">
        <v>21011025.899999999</v>
      </c>
      <c r="V46" s="23">
        <v>14007350.600000001</v>
      </c>
      <c r="W46" s="23"/>
      <c r="X46" s="23"/>
      <c r="Y46" s="23">
        <v>31979652</v>
      </c>
      <c r="Z46" s="23" t="s">
        <v>269</v>
      </c>
      <c r="AA46" s="23"/>
      <c r="AB46" s="23"/>
      <c r="AC46" s="23"/>
      <c r="AD46" s="23"/>
      <c r="AE46" s="23">
        <f t="shared" si="1"/>
        <v>31979652</v>
      </c>
      <c r="AF46" s="21"/>
      <c r="AG46" s="21">
        <v>44761</v>
      </c>
      <c r="AH46" s="21"/>
      <c r="AI46" s="21"/>
      <c r="AJ46" s="22">
        <f t="shared" si="2"/>
        <v>0.45661243033354215</v>
      </c>
      <c r="AK46" s="22">
        <f t="shared" si="3"/>
        <v>0</v>
      </c>
      <c r="AL46" s="22">
        <f t="shared" si="4"/>
        <v>1</v>
      </c>
      <c r="AM46" s="22">
        <f t="shared" si="5"/>
        <v>0</v>
      </c>
      <c r="AN46" s="22">
        <f t="shared" si="6"/>
        <v>0</v>
      </c>
      <c r="AO46" s="20"/>
      <c r="AP46" s="20" t="s">
        <v>5</v>
      </c>
      <c r="AQ46" s="20"/>
      <c r="AR46" s="20"/>
      <c r="AS46" s="20"/>
      <c r="AT46" s="20" t="s">
        <v>270</v>
      </c>
      <c r="AU46" s="20"/>
      <c r="AV46" s="20"/>
      <c r="AW46" s="20"/>
      <c r="AX46" t="s">
        <v>5</v>
      </c>
      <c r="BB46" t="s">
        <v>271</v>
      </c>
    </row>
    <row r="47" spans="1:54" ht="15" customHeight="1" x14ac:dyDescent="0.25">
      <c r="A47" s="20">
        <v>4</v>
      </c>
      <c r="B47" s="20" t="s">
        <v>14</v>
      </c>
      <c r="C47" s="20" t="s">
        <v>117</v>
      </c>
      <c r="D47" s="20" t="s">
        <v>88</v>
      </c>
      <c r="E47" s="20" t="s">
        <v>89</v>
      </c>
      <c r="F47" s="20" t="s">
        <v>118</v>
      </c>
      <c r="G47" s="20" t="s">
        <v>91</v>
      </c>
      <c r="H47" s="20" t="s">
        <v>92</v>
      </c>
      <c r="I47" t="s">
        <v>119</v>
      </c>
      <c r="J47" s="21">
        <v>44562</v>
      </c>
      <c r="K47" s="21">
        <v>44926</v>
      </c>
      <c r="L47" s="20" t="s">
        <v>120</v>
      </c>
      <c r="M47" s="20" t="str">
        <f t="shared" si="15"/>
        <v>Casanare</v>
      </c>
      <c r="N47" s="20" t="s">
        <v>121</v>
      </c>
      <c r="O47" s="20" t="s">
        <v>122</v>
      </c>
      <c r="P47" s="20" t="s">
        <v>123</v>
      </c>
      <c r="Q47" s="22">
        <f t="shared" si="16"/>
        <v>0.125</v>
      </c>
      <c r="R47" s="24">
        <f t="shared" si="0"/>
        <v>1</v>
      </c>
      <c r="S47" s="24">
        <v>0.25</v>
      </c>
      <c r="T47" s="24">
        <v>0.25</v>
      </c>
      <c r="U47" s="24">
        <v>0.25</v>
      </c>
      <c r="V47" s="24">
        <v>0.25</v>
      </c>
      <c r="W47" s="24"/>
      <c r="X47" s="24"/>
      <c r="Y47" s="24">
        <v>0.5</v>
      </c>
      <c r="Z47" s="24" t="s">
        <v>272</v>
      </c>
      <c r="AA47" s="24"/>
      <c r="AB47" s="24"/>
      <c r="AC47" s="24"/>
      <c r="AD47" s="24"/>
      <c r="AE47" s="24">
        <f t="shared" si="1"/>
        <v>0.5</v>
      </c>
      <c r="AF47" s="21"/>
      <c r="AG47" s="21">
        <v>44760</v>
      </c>
      <c r="AH47" s="21"/>
      <c r="AI47" s="21"/>
      <c r="AJ47" s="22">
        <f t="shared" si="2"/>
        <v>0.5</v>
      </c>
      <c r="AK47" s="22">
        <f t="shared" si="3"/>
        <v>0</v>
      </c>
      <c r="AL47" s="22">
        <f t="shared" si="4"/>
        <v>1</v>
      </c>
      <c r="AM47" s="22">
        <f t="shared" si="5"/>
        <v>0</v>
      </c>
      <c r="AN47" s="22">
        <f t="shared" si="6"/>
        <v>0</v>
      </c>
      <c r="AO47" s="20"/>
      <c r="AP47" s="20" t="s">
        <v>4</v>
      </c>
      <c r="AQ47" s="20"/>
      <c r="AR47" s="20"/>
      <c r="AS47" s="20"/>
      <c r="AT47" s="20" t="s">
        <v>273</v>
      </c>
      <c r="AU47" s="20"/>
      <c r="AV47" s="20"/>
      <c r="AW47" s="20"/>
      <c r="AX47" t="s">
        <v>4</v>
      </c>
      <c r="BB47" t="s">
        <v>274</v>
      </c>
    </row>
    <row r="48" spans="1:54" ht="15" customHeight="1" x14ac:dyDescent="0.25">
      <c r="A48" s="20">
        <v>5</v>
      </c>
      <c r="B48" s="20" t="s">
        <v>14</v>
      </c>
      <c r="C48" s="20" t="s">
        <v>127</v>
      </c>
      <c r="D48" s="20" t="s">
        <v>88</v>
      </c>
      <c r="E48" s="20" t="s">
        <v>89</v>
      </c>
      <c r="F48" s="20" t="s">
        <v>118</v>
      </c>
      <c r="G48" s="20" t="s">
        <v>91</v>
      </c>
      <c r="H48" s="20" t="s">
        <v>92</v>
      </c>
      <c r="I48" t="s">
        <v>128</v>
      </c>
      <c r="J48" s="21">
        <v>44562</v>
      </c>
      <c r="K48" s="21">
        <v>44926</v>
      </c>
      <c r="L48" s="20" t="s">
        <v>120</v>
      </c>
      <c r="M48" s="20" t="str">
        <f t="shared" si="15"/>
        <v>Casanare</v>
      </c>
      <c r="N48" s="20" t="s">
        <v>121</v>
      </c>
      <c r="O48" s="20" t="s">
        <v>122</v>
      </c>
      <c r="P48" s="20" t="s">
        <v>123</v>
      </c>
      <c r="Q48" s="22">
        <f t="shared" si="16"/>
        <v>0.125</v>
      </c>
      <c r="R48" s="24">
        <f t="shared" si="0"/>
        <v>1</v>
      </c>
      <c r="S48" s="24">
        <v>0.25</v>
      </c>
      <c r="T48" s="24">
        <v>0.25</v>
      </c>
      <c r="U48" s="24">
        <v>0.25</v>
      </c>
      <c r="V48" s="24">
        <v>0.25</v>
      </c>
      <c r="W48" s="24"/>
      <c r="X48" s="24"/>
      <c r="Y48" s="24">
        <v>0.46</v>
      </c>
      <c r="Z48" s="24" t="s">
        <v>275</v>
      </c>
      <c r="AA48" s="24"/>
      <c r="AB48" s="24"/>
      <c r="AC48" s="24"/>
      <c r="AD48" s="24"/>
      <c r="AE48" s="24">
        <f t="shared" si="1"/>
        <v>0.46</v>
      </c>
      <c r="AF48" s="21"/>
      <c r="AG48" s="21">
        <v>44760</v>
      </c>
      <c r="AH48" s="21"/>
      <c r="AI48" s="21"/>
      <c r="AJ48" s="22">
        <f t="shared" si="2"/>
        <v>0.46</v>
      </c>
      <c r="AK48" s="22">
        <f t="shared" si="3"/>
        <v>0</v>
      </c>
      <c r="AL48" s="22">
        <f t="shared" si="4"/>
        <v>1</v>
      </c>
      <c r="AM48" s="22">
        <f t="shared" si="5"/>
        <v>0</v>
      </c>
      <c r="AN48" s="22">
        <f t="shared" si="6"/>
        <v>0</v>
      </c>
      <c r="AO48" s="20"/>
      <c r="AP48" s="20" t="s">
        <v>5</v>
      </c>
      <c r="AQ48" s="20"/>
      <c r="AR48" s="20"/>
      <c r="AS48" s="20"/>
      <c r="AT48" s="20" t="s">
        <v>276</v>
      </c>
      <c r="AU48" s="20"/>
      <c r="AV48" s="20"/>
      <c r="AW48" s="20"/>
      <c r="AX48" t="s">
        <v>5</v>
      </c>
      <c r="BB48" t="s">
        <v>277</v>
      </c>
    </row>
    <row r="49" spans="1:54" ht="15" customHeight="1" x14ac:dyDescent="0.25">
      <c r="A49" s="20">
        <v>6</v>
      </c>
      <c r="B49" s="20" t="s">
        <v>14</v>
      </c>
      <c r="C49" s="20" t="s">
        <v>132</v>
      </c>
      <c r="D49" s="20" t="s">
        <v>133</v>
      </c>
      <c r="E49" s="20" t="s">
        <v>134</v>
      </c>
      <c r="F49" s="20" t="s">
        <v>135</v>
      </c>
      <c r="G49" s="20" t="s">
        <v>91</v>
      </c>
      <c r="H49" s="20" t="s">
        <v>136</v>
      </c>
      <c r="I49" t="s">
        <v>137</v>
      </c>
      <c r="J49" s="21">
        <v>44562</v>
      </c>
      <c r="K49" s="21">
        <v>44926</v>
      </c>
      <c r="L49" s="20" t="s">
        <v>138</v>
      </c>
      <c r="M49" s="20" t="str">
        <f t="shared" si="15"/>
        <v>Casanare</v>
      </c>
      <c r="N49" s="20" t="s">
        <v>121</v>
      </c>
      <c r="O49" s="20" t="s">
        <v>122</v>
      </c>
      <c r="P49" s="20" t="s">
        <v>123</v>
      </c>
      <c r="Q49" s="22">
        <f t="shared" si="16"/>
        <v>0.125</v>
      </c>
      <c r="R49" s="24">
        <f t="shared" si="0"/>
        <v>1</v>
      </c>
      <c r="S49" s="24">
        <v>0.25</v>
      </c>
      <c r="T49" s="24">
        <v>0.25</v>
      </c>
      <c r="U49" s="24">
        <v>0.25</v>
      </c>
      <c r="V49" s="24">
        <v>0.25</v>
      </c>
      <c r="W49" s="24"/>
      <c r="X49" s="24"/>
      <c r="Y49" s="24">
        <v>0.35</v>
      </c>
      <c r="Z49" s="24" t="s">
        <v>278</v>
      </c>
      <c r="AA49" s="24"/>
      <c r="AB49" s="24"/>
      <c r="AC49" s="24"/>
      <c r="AD49" s="24"/>
      <c r="AE49" s="24">
        <f t="shared" si="1"/>
        <v>0.35</v>
      </c>
      <c r="AF49" s="21"/>
      <c r="AG49" s="21">
        <v>44760</v>
      </c>
      <c r="AH49" s="21"/>
      <c r="AI49" s="21"/>
      <c r="AJ49" s="22">
        <f t="shared" si="2"/>
        <v>0.35</v>
      </c>
      <c r="AK49" s="22">
        <f t="shared" si="3"/>
        <v>0</v>
      </c>
      <c r="AL49" s="22">
        <f t="shared" si="4"/>
        <v>1</v>
      </c>
      <c r="AM49" s="22">
        <f t="shared" si="5"/>
        <v>0</v>
      </c>
      <c r="AN49" s="22">
        <f t="shared" si="6"/>
        <v>0</v>
      </c>
      <c r="AO49" s="20"/>
      <c r="AP49" s="20" t="s">
        <v>5</v>
      </c>
      <c r="AQ49" s="20"/>
      <c r="AR49" s="20"/>
      <c r="AS49" s="20"/>
      <c r="AT49" s="20" t="s">
        <v>279</v>
      </c>
      <c r="AU49" s="20"/>
      <c r="AV49" s="20"/>
      <c r="AW49" s="20"/>
      <c r="AX49" t="s">
        <v>5</v>
      </c>
      <c r="BB49" t="s">
        <v>280</v>
      </c>
    </row>
    <row r="50" spans="1:54" ht="15" customHeight="1" x14ac:dyDescent="0.25">
      <c r="A50" s="20">
        <v>7</v>
      </c>
      <c r="B50" s="20" t="s">
        <v>14</v>
      </c>
      <c r="C50" s="20" t="s">
        <v>142</v>
      </c>
      <c r="D50" s="20" t="s">
        <v>143</v>
      </c>
      <c r="E50" s="20" t="s">
        <v>144</v>
      </c>
      <c r="F50" s="20" t="s">
        <v>145</v>
      </c>
      <c r="G50" s="20" t="s">
        <v>146</v>
      </c>
      <c r="H50" s="20" t="s">
        <v>146</v>
      </c>
      <c r="I50" t="s">
        <v>147</v>
      </c>
      <c r="J50" s="21">
        <v>44562</v>
      </c>
      <c r="K50" s="21">
        <v>44926</v>
      </c>
      <c r="L50" s="20" t="s">
        <v>148</v>
      </c>
      <c r="M50" s="20" t="str">
        <f t="shared" si="15"/>
        <v>Casanare</v>
      </c>
      <c r="N50" s="20" t="s">
        <v>121</v>
      </c>
      <c r="O50" s="20" t="s">
        <v>149</v>
      </c>
      <c r="P50" s="20" t="s">
        <v>123</v>
      </c>
      <c r="Q50" s="22">
        <f t="shared" si="16"/>
        <v>0.125</v>
      </c>
      <c r="R50" s="24">
        <f t="shared" si="0"/>
        <v>1</v>
      </c>
      <c r="S50" s="24">
        <v>0.25</v>
      </c>
      <c r="T50" s="24">
        <v>0.25</v>
      </c>
      <c r="U50" s="24">
        <v>0.25</v>
      </c>
      <c r="V50" s="24">
        <v>0.25</v>
      </c>
      <c r="W50" s="24"/>
      <c r="X50" s="24"/>
      <c r="Y50" s="24">
        <v>0.5</v>
      </c>
      <c r="Z50" s="24" t="s">
        <v>281</v>
      </c>
      <c r="AA50" s="24"/>
      <c r="AB50" s="24"/>
      <c r="AC50" s="24"/>
      <c r="AD50" s="24"/>
      <c r="AE50" s="24">
        <f t="shared" si="1"/>
        <v>0.5</v>
      </c>
      <c r="AF50" s="21"/>
      <c r="AG50" s="21">
        <v>44760</v>
      </c>
      <c r="AH50" s="21"/>
      <c r="AI50" s="21"/>
      <c r="AJ50" s="22">
        <f t="shared" si="2"/>
        <v>0.5</v>
      </c>
      <c r="AK50" s="22">
        <f t="shared" si="3"/>
        <v>0</v>
      </c>
      <c r="AL50" s="22">
        <f t="shared" si="4"/>
        <v>1</v>
      </c>
      <c r="AM50" s="22">
        <f t="shared" si="5"/>
        <v>0</v>
      </c>
      <c r="AN50" s="22">
        <f t="shared" si="6"/>
        <v>0</v>
      </c>
      <c r="AO50" s="20"/>
      <c r="AP50" s="20" t="s">
        <v>5</v>
      </c>
      <c r="AQ50" s="20"/>
      <c r="AR50" s="20"/>
      <c r="AS50" s="20"/>
      <c r="AT50" s="20" t="s">
        <v>282</v>
      </c>
      <c r="AU50" s="20"/>
      <c r="AV50" s="20"/>
      <c r="AW50" s="20"/>
      <c r="AX50" t="s">
        <v>4</v>
      </c>
      <c r="BB50" t="s">
        <v>283</v>
      </c>
    </row>
    <row r="51" spans="1:54" ht="15" customHeight="1" x14ac:dyDescent="0.25">
      <c r="A51" s="20">
        <v>8</v>
      </c>
      <c r="B51" s="20" t="s">
        <v>14</v>
      </c>
      <c r="C51" s="20" t="s">
        <v>142</v>
      </c>
      <c r="D51" s="20" t="s">
        <v>143</v>
      </c>
      <c r="E51" s="20" t="s">
        <v>144</v>
      </c>
      <c r="F51" s="20" t="s">
        <v>145</v>
      </c>
      <c r="G51" s="20" t="s">
        <v>146</v>
      </c>
      <c r="H51" s="20" t="s">
        <v>146</v>
      </c>
      <c r="I51" s="20" t="s">
        <v>153</v>
      </c>
      <c r="J51" s="21">
        <v>44562</v>
      </c>
      <c r="K51" s="21">
        <v>44926</v>
      </c>
      <c r="L51" s="20" t="s">
        <v>154</v>
      </c>
      <c r="M51" s="20" t="str">
        <f t="shared" si="15"/>
        <v>Casanare</v>
      </c>
      <c r="N51" s="20" t="s">
        <v>121</v>
      </c>
      <c r="O51" s="20" t="s">
        <v>155</v>
      </c>
      <c r="P51" s="20" t="s">
        <v>123</v>
      </c>
      <c r="Q51" s="22">
        <f t="shared" si="16"/>
        <v>0.125</v>
      </c>
      <c r="R51" s="24">
        <f t="shared" si="0"/>
        <v>1</v>
      </c>
      <c r="S51" s="24">
        <v>0.25</v>
      </c>
      <c r="T51" s="24">
        <v>0.25</v>
      </c>
      <c r="U51" s="24">
        <v>0.25</v>
      </c>
      <c r="V51" s="24">
        <v>0.25</v>
      </c>
      <c r="W51" s="24"/>
      <c r="X51" s="24"/>
      <c r="Y51" s="24">
        <v>0.5</v>
      </c>
      <c r="Z51" s="24" t="s">
        <v>284</v>
      </c>
      <c r="AA51" s="24"/>
      <c r="AB51" s="24"/>
      <c r="AC51" s="24"/>
      <c r="AD51" s="24"/>
      <c r="AE51" s="24">
        <f t="shared" si="1"/>
        <v>0.5</v>
      </c>
      <c r="AF51" s="21"/>
      <c r="AG51" s="21">
        <v>44760</v>
      </c>
      <c r="AH51" s="21"/>
      <c r="AI51" s="21"/>
      <c r="AJ51" s="22">
        <f t="shared" si="2"/>
        <v>0.5</v>
      </c>
      <c r="AK51" s="22">
        <f t="shared" si="3"/>
        <v>0</v>
      </c>
      <c r="AL51" s="22">
        <f t="shared" si="4"/>
        <v>1</v>
      </c>
      <c r="AM51" s="22">
        <f t="shared" si="5"/>
        <v>0</v>
      </c>
      <c r="AN51" s="22">
        <f t="shared" si="6"/>
        <v>0</v>
      </c>
      <c r="AO51" s="20"/>
      <c r="AP51" s="20" t="s">
        <v>4</v>
      </c>
      <c r="AQ51" s="20"/>
      <c r="AR51" s="20"/>
      <c r="AS51" s="20"/>
      <c r="AT51" s="20" t="s">
        <v>285</v>
      </c>
      <c r="AU51" s="20"/>
      <c r="AV51" s="20"/>
      <c r="AW51" s="20"/>
      <c r="AX51" t="s">
        <v>4</v>
      </c>
      <c r="BB51" t="s">
        <v>286</v>
      </c>
    </row>
    <row r="52" spans="1:54" ht="15" customHeight="1" x14ac:dyDescent="0.25">
      <c r="A52" s="20">
        <v>1</v>
      </c>
      <c r="B52" s="20" t="s">
        <v>15</v>
      </c>
      <c r="C52" s="20" t="s">
        <v>87</v>
      </c>
      <c r="D52" s="20" t="s">
        <v>88</v>
      </c>
      <c r="E52" s="20" t="s">
        <v>89</v>
      </c>
      <c r="F52" s="20" t="s">
        <v>90</v>
      </c>
      <c r="G52" s="20" t="s">
        <v>91</v>
      </c>
      <c r="H52" s="20" t="s">
        <v>92</v>
      </c>
      <c r="I52" s="20" t="s">
        <v>93</v>
      </c>
      <c r="J52" s="21">
        <v>44562</v>
      </c>
      <c r="K52" s="21">
        <v>44926</v>
      </c>
      <c r="L52" s="20" t="s">
        <v>94</v>
      </c>
      <c r="M52" s="20" t="str">
        <f>B52</f>
        <v>Cauca</v>
      </c>
      <c r="N52" s="20" t="s">
        <v>96</v>
      </c>
      <c r="O52" s="20" t="s">
        <v>97</v>
      </c>
      <c r="P52" s="20" t="s">
        <v>33</v>
      </c>
      <c r="Q52" s="22">
        <f>1/9</f>
        <v>0.1111111111111111</v>
      </c>
      <c r="R52" s="23">
        <f t="shared" si="0"/>
        <v>8223</v>
      </c>
      <c r="S52" s="23">
        <v>1500</v>
      </c>
      <c r="T52" s="23">
        <v>2241</v>
      </c>
      <c r="U52" s="23">
        <v>2241</v>
      </c>
      <c r="V52" s="23">
        <v>2241</v>
      </c>
      <c r="W52" s="23"/>
      <c r="X52" s="23"/>
      <c r="Y52" s="23">
        <v>2883</v>
      </c>
      <c r="Z52" s="23" t="s">
        <v>287</v>
      </c>
      <c r="AA52" s="23"/>
      <c r="AB52" s="23"/>
      <c r="AC52" s="23"/>
      <c r="AD52" s="23"/>
      <c r="AE52" s="23">
        <f t="shared" si="1"/>
        <v>2883</v>
      </c>
      <c r="AF52" s="21"/>
      <c r="AG52" s="21">
        <v>44759</v>
      </c>
      <c r="AH52" s="21"/>
      <c r="AI52" s="21"/>
      <c r="AJ52" s="22">
        <f t="shared" si="2"/>
        <v>0.35060197008391097</v>
      </c>
      <c r="AK52" s="22">
        <f t="shared" si="3"/>
        <v>0</v>
      </c>
      <c r="AL52" s="22">
        <f t="shared" si="4"/>
        <v>1</v>
      </c>
      <c r="AM52" s="22">
        <f t="shared" si="5"/>
        <v>0</v>
      </c>
      <c r="AN52" s="22">
        <f t="shared" si="6"/>
        <v>0</v>
      </c>
      <c r="AO52" s="20"/>
      <c r="AP52" s="20" t="s">
        <v>5</v>
      </c>
      <c r="AQ52" s="20"/>
      <c r="AR52" s="20"/>
      <c r="AS52" s="20"/>
      <c r="AT52" s="20" t="s">
        <v>288</v>
      </c>
      <c r="AU52" s="20"/>
      <c r="AV52" s="20"/>
      <c r="AW52" s="20"/>
      <c r="AX52" s="20" t="s">
        <v>5</v>
      </c>
      <c r="AY52" s="20"/>
      <c r="AZ52" s="20"/>
      <c r="BA52" s="20"/>
      <c r="BB52" s="20" t="s">
        <v>289</v>
      </c>
    </row>
    <row r="53" spans="1:54" ht="15" customHeight="1" x14ac:dyDescent="0.25">
      <c r="A53" s="20">
        <v>2</v>
      </c>
      <c r="B53" s="20" t="s">
        <v>15</v>
      </c>
      <c r="C53" s="20" t="s">
        <v>87</v>
      </c>
      <c r="D53" s="20" t="s">
        <v>88</v>
      </c>
      <c r="E53" s="20" t="s">
        <v>89</v>
      </c>
      <c r="F53" s="20" t="s">
        <v>90</v>
      </c>
      <c r="G53" s="20" t="s">
        <v>91</v>
      </c>
      <c r="H53" s="20" t="s">
        <v>92</v>
      </c>
      <c r="I53" s="20" t="s">
        <v>101</v>
      </c>
      <c r="J53" s="21">
        <v>44562</v>
      </c>
      <c r="K53" s="21">
        <v>44926</v>
      </c>
      <c r="L53" s="20" t="s">
        <v>94</v>
      </c>
      <c r="M53" s="20" t="str">
        <f t="shared" ref="M53:M60" si="17">B53</f>
        <v>Cauca</v>
      </c>
      <c r="N53" s="20" t="s">
        <v>96</v>
      </c>
      <c r="O53" s="20" t="s">
        <v>102</v>
      </c>
      <c r="P53" s="20" t="s">
        <v>33</v>
      </c>
      <c r="Q53" s="22">
        <f t="shared" ref="Q53:Q60" si="18">1/9</f>
        <v>0.1111111111111111</v>
      </c>
      <c r="R53" s="23">
        <f t="shared" si="0"/>
        <v>2568</v>
      </c>
      <c r="S53" s="23">
        <v>501</v>
      </c>
      <c r="T53" s="23">
        <v>689</v>
      </c>
      <c r="U53" s="23">
        <v>689</v>
      </c>
      <c r="V53" s="23">
        <v>689</v>
      </c>
      <c r="W53" s="23"/>
      <c r="X53" s="23"/>
      <c r="Y53" s="23">
        <v>346</v>
      </c>
      <c r="Z53" s="23" t="s">
        <v>290</v>
      </c>
      <c r="AA53" s="23"/>
      <c r="AB53" s="23"/>
      <c r="AC53" s="23"/>
      <c r="AD53" s="23"/>
      <c r="AE53" s="23">
        <f t="shared" si="1"/>
        <v>346</v>
      </c>
      <c r="AF53" s="21"/>
      <c r="AG53" s="21">
        <v>44759</v>
      </c>
      <c r="AH53" s="21"/>
      <c r="AI53" s="21"/>
      <c r="AJ53" s="22">
        <f t="shared" si="2"/>
        <v>0.13473520249221183</v>
      </c>
      <c r="AK53" s="22">
        <f t="shared" si="3"/>
        <v>0</v>
      </c>
      <c r="AL53" s="22">
        <f t="shared" si="4"/>
        <v>0.50217706821480401</v>
      </c>
      <c r="AM53" s="22">
        <f t="shared" si="5"/>
        <v>0</v>
      </c>
      <c r="AN53" s="22">
        <f t="shared" si="6"/>
        <v>0</v>
      </c>
      <c r="AO53" s="20"/>
      <c r="AP53" s="20" t="s">
        <v>5</v>
      </c>
      <c r="AQ53" s="20"/>
      <c r="AR53" s="20"/>
      <c r="AS53" s="20"/>
      <c r="AT53" s="20" t="s">
        <v>288</v>
      </c>
      <c r="AU53" s="20"/>
      <c r="AV53" s="20"/>
      <c r="AW53" s="20"/>
      <c r="AX53" t="s">
        <v>5</v>
      </c>
      <c r="BB53" t="s">
        <v>291</v>
      </c>
    </row>
    <row r="54" spans="1:54" ht="15" customHeight="1" x14ac:dyDescent="0.25">
      <c r="A54" s="20">
        <v>3</v>
      </c>
      <c r="B54" s="20" t="s">
        <v>15</v>
      </c>
      <c r="C54" s="20" t="s">
        <v>165</v>
      </c>
      <c r="D54" s="20" t="s">
        <v>88</v>
      </c>
      <c r="E54" s="20" t="s">
        <v>166</v>
      </c>
      <c r="F54" s="20" t="s">
        <v>167</v>
      </c>
      <c r="G54" s="20" t="s">
        <v>91</v>
      </c>
      <c r="H54" s="20" t="s">
        <v>92</v>
      </c>
      <c r="I54" t="s">
        <v>168</v>
      </c>
      <c r="J54" s="21">
        <v>44562</v>
      </c>
      <c r="K54" s="21">
        <v>44926</v>
      </c>
      <c r="L54" s="20" t="s">
        <v>169</v>
      </c>
      <c r="M54" s="20" t="str">
        <f t="shared" si="17"/>
        <v>Cauca</v>
      </c>
      <c r="N54" s="20" t="s">
        <v>96</v>
      </c>
      <c r="O54" s="20" t="s">
        <v>222</v>
      </c>
      <c r="P54" s="20" t="s">
        <v>33</v>
      </c>
      <c r="Q54" s="22">
        <f t="shared" si="18"/>
        <v>0.1111111111111111</v>
      </c>
      <c r="R54" s="23">
        <f t="shared" si="0"/>
        <v>19</v>
      </c>
      <c r="S54" s="23">
        <v>8</v>
      </c>
      <c r="T54" s="23">
        <v>11</v>
      </c>
      <c r="U54" s="23">
        <v>0</v>
      </c>
      <c r="V54" s="23">
        <v>0</v>
      </c>
      <c r="W54" s="23"/>
      <c r="X54" s="23"/>
      <c r="Y54" s="23">
        <v>34</v>
      </c>
      <c r="Z54" s="23" t="s">
        <v>292</v>
      </c>
      <c r="AA54" s="23"/>
      <c r="AB54" s="23"/>
      <c r="AC54" s="23"/>
      <c r="AD54" s="23"/>
      <c r="AE54" s="23">
        <f t="shared" si="1"/>
        <v>34</v>
      </c>
      <c r="AF54" s="21"/>
      <c r="AG54" s="21">
        <v>44759</v>
      </c>
      <c r="AH54" s="21"/>
      <c r="AI54" s="21"/>
      <c r="AJ54" s="22">
        <f t="shared" si="2"/>
        <v>1</v>
      </c>
      <c r="AK54" s="22">
        <f t="shared" si="3"/>
        <v>0</v>
      </c>
      <c r="AL54" s="22">
        <f t="shared" si="4"/>
        <v>1</v>
      </c>
      <c r="AM54" s="22" t="str">
        <f t="shared" si="5"/>
        <v/>
      </c>
      <c r="AN54" s="22" t="str">
        <f t="shared" si="6"/>
        <v/>
      </c>
      <c r="AO54" s="20"/>
      <c r="AP54" s="20" t="s">
        <v>5</v>
      </c>
      <c r="AQ54" s="20"/>
      <c r="AR54" s="20"/>
      <c r="AS54" s="20"/>
      <c r="AT54" s="20" t="s">
        <v>293</v>
      </c>
      <c r="AU54" s="20"/>
      <c r="AV54" s="20"/>
      <c r="AW54" s="20"/>
      <c r="AX54" t="s">
        <v>4</v>
      </c>
      <c r="BB54" t="s">
        <v>294</v>
      </c>
    </row>
    <row r="55" spans="1:54" ht="15" customHeight="1" x14ac:dyDescent="0.25">
      <c r="A55" s="20">
        <v>4</v>
      </c>
      <c r="B55" s="20" t="s">
        <v>15</v>
      </c>
      <c r="C55" s="20" t="s">
        <v>106</v>
      </c>
      <c r="D55" s="20" t="s">
        <v>88</v>
      </c>
      <c r="E55" s="20" t="s">
        <v>166</v>
      </c>
      <c r="F55" s="20" t="s">
        <v>108</v>
      </c>
      <c r="G55" s="20" t="s">
        <v>109</v>
      </c>
      <c r="H55" s="20" t="s">
        <v>110</v>
      </c>
      <c r="I55" t="s">
        <v>111</v>
      </c>
      <c r="J55" s="21">
        <v>44562</v>
      </c>
      <c r="K55" s="21">
        <v>44926</v>
      </c>
      <c r="L55" s="20" t="s">
        <v>112</v>
      </c>
      <c r="M55" s="20" t="str">
        <f t="shared" si="17"/>
        <v>Cauca</v>
      </c>
      <c r="N55" s="20" t="s">
        <v>96</v>
      </c>
      <c r="O55" s="20" t="s">
        <v>113</v>
      </c>
      <c r="P55" s="20" t="s">
        <v>33</v>
      </c>
      <c r="Q55" s="22">
        <f t="shared" si="18"/>
        <v>0.1111111111111111</v>
      </c>
      <c r="R55" s="23">
        <f t="shared" si="0"/>
        <v>214495714</v>
      </c>
      <c r="S55" s="23">
        <v>40000000</v>
      </c>
      <c r="T55" s="23">
        <v>58165238</v>
      </c>
      <c r="U55" s="23">
        <v>58165238</v>
      </c>
      <c r="V55" s="23">
        <v>58165238</v>
      </c>
      <c r="W55" s="23"/>
      <c r="X55" s="23"/>
      <c r="Y55" s="23">
        <v>65745173</v>
      </c>
      <c r="Z55" s="23" t="s">
        <v>295</v>
      </c>
      <c r="AA55" s="23"/>
      <c r="AB55" s="23"/>
      <c r="AC55" s="23"/>
      <c r="AD55" s="23"/>
      <c r="AE55" s="23">
        <f t="shared" si="1"/>
        <v>65745173</v>
      </c>
      <c r="AF55" s="21"/>
      <c r="AG55" s="21">
        <v>44761</v>
      </c>
      <c r="AH55" s="21"/>
      <c r="AI55" s="21"/>
      <c r="AJ55" s="22">
        <f t="shared" si="2"/>
        <v>0.30651042752304131</v>
      </c>
      <c r="AK55" s="22">
        <f t="shared" si="3"/>
        <v>0</v>
      </c>
      <c r="AL55" s="22">
        <f t="shared" si="4"/>
        <v>1</v>
      </c>
      <c r="AM55" s="22">
        <f t="shared" si="5"/>
        <v>0</v>
      </c>
      <c r="AN55" s="22">
        <f t="shared" si="6"/>
        <v>0</v>
      </c>
      <c r="AO55" s="20"/>
      <c r="AP55" s="20" t="s">
        <v>5</v>
      </c>
      <c r="AQ55" s="20"/>
      <c r="AR55" s="20"/>
      <c r="AS55" s="20"/>
      <c r="AT55" s="20" t="s">
        <v>288</v>
      </c>
      <c r="AU55" s="20"/>
      <c r="AV55" s="20"/>
      <c r="AW55" s="20"/>
      <c r="AX55" t="s">
        <v>5</v>
      </c>
      <c r="BB55" t="s">
        <v>296</v>
      </c>
    </row>
    <row r="56" spans="1:54" ht="15" customHeight="1" x14ac:dyDescent="0.25">
      <c r="A56" s="20">
        <v>5</v>
      </c>
      <c r="B56" s="20" t="s">
        <v>15</v>
      </c>
      <c r="C56" s="20" t="s">
        <v>117</v>
      </c>
      <c r="D56" s="20" t="s">
        <v>88</v>
      </c>
      <c r="E56" s="20" t="s">
        <v>89</v>
      </c>
      <c r="F56" s="20" t="s">
        <v>118</v>
      </c>
      <c r="G56" s="20" t="s">
        <v>91</v>
      </c>
      <c r="H56" s="20" t="s">
        <v>92</v>
      </c>
      <c r="I56" t="s">
        <v>119</v>
      </c>
      <c r="J56" s="21">
        <v>44562</v>
      </c>
      <c r="K56" s="21">
        <v>44926</v>
      </c>
      <c r="L56" s="20" t="s">
        <v>120</v>
      </c>
      <c r="M56" s="20" t="str">
        <f t="shared" si="17"/>
        <v>Cauca</v>
      </c>
      <c r="N56" s="20" t="s">
        <v>121</v>
      </c>
      <c r="O56" s="20" t="s">
        <v>122</v>
      </c>
      <c r="P56" s="20" t="s">
        <v>123</v>
      </c>
      <c r="Q56" s="22">
        <f t="shared" si="18"/>
        <v>0.1111111111111111</v>
      </c>
      <c r="R56" s="24">
        <f t="shared" si="0"/>
        <v>1</v>
      </c>
      <c r="S56" s="24">
        <v>0.25</v>
      </c>
      <c r="T56" s="24">
        <v>0.25</v>
      </c>
      <c r="U56" s="24">
        <v>0.25</v>
      </c>
      <c r="V56" s="24">
        <v>0.25</v>
      </c>
      <c r="W56" s="24"/>
      <c r="X56" s="24"/>
      <c r="Y56" s="24">
        <v>0.5</v>
      </c>
      <c r="Z56" s="24" t="s">
        <v>297</v>
      </c>
      <c r="AA56" s="24"/>
      <c r="AB56" s="24"/>
      <c r="AC56" s="24"/>
      <c r="AD56" s="24"/>
      <c r="AE56" s="24">
        <f t="shared" si="1"/>
        <v>0.5</v>
      </c>
      <c r="AF56" s="21"/>
      <c r="AG56" s="21">
        <v>44761</v>
      </c>
      <c r="AH56" s="21"/>
      <c r="AI56" s="21"/>
      <c r="AJ56" s="22">
        <f t="shared" si="2"/>
        <v>0.5</v>
      </c>
      <c r="AK56" s="22">
        <f t="shared" si="3"/>
        <v>0</v>
      </c>
      <c r="AL56" s="22">
        <f t="shared" si="4"/>
        <v>1</v>
      </c>
      <c r="AM56" s="22">
        <f t="shared" si="5"/>
        <v>0</v>
      </c>
      <c r="AN56" s="22">
        <f t="shared" si="6"/>
        <v>0</v>
      </c>
      <c r="AO56" s="20"/>
      <c r="AP56" s="20" t="s">
        <v>5</v>
      </c>
      <c r="AQ56" s="20"/>
      <c r="AR56" s="20"/>
      <c r="AS56" s="20"/>
      <c r="AT56" s="20" t="s">
        <v>298</v>
      </c>
      <c r="AU56" s="20"/>
      <c r="AV56" s="20"/>
      <c r="AW56" s="20"/>
      <c r="AX56" t="s">
        <v>5</v>
      </c>
      <c r="BB56" t="s">
        <v>299</v>
      </c>
    </row>
    <row r="57" spans="1:54" ht="15" customHeight="1" x14ac:dyDescent="0.25">
      <c r="A57" s="20">
        <v>6</v>
      </c>
      <c r="B57" s="20" t="s">
        <v>15</v>
      </c>
      <c r="C57" s="20" t="s">
        <v>127</v>
      </c>
      <c r="D57" s="20" t="s">
        <v>88</v>
      </c>
      <c r="E57" s="20" t="s">
        <v>89</v>
      </c>
      <c r="F57" s="20" t="s">
        <v>118</v>
      </c>
      <c r="G57" s="20" t="s">
        <v>91</v>
      </c>
      <c r="H57" s="20" t="s">
        <v>92</v>
      </c>
      <c r="I57" t="s">
        <v>128</v>
      </c>
      <c r="J57" s="21">
        <v>44562</v>
      </c>
      <c r="K57" s="21">
        <v>44926</v>
      </c>
      <c r="L57" s="20" t="s">
        <v>120</v>
      </c>
      <c r="M57" s="20" t="str">
        <f t="shared" si="17"/>
        <v>Cauca</v>
      </c>
      <c r="N57" s="20" t="s">
        <v>121</v>
      </c>
      <c r="O57" s="20" t="s">
        <v>122</v>
      </c>
      <c r="P57" s="20" t="s">
        <v>123</v>
      </c>
      <c r="Q57" s="22">
        <f t="shared" si="18"/>
        <v>0.1111111111111111</v>
      </c>
      <c r="R57" s="24">
        <f t="shared" si="0"/>
        <v>1</v>
      </c>
      <c r="S57" s="24">
        <v>0.25</v>
      </c>
      <c r="T57" s="24">
        <v>0.25</v>
      </c>
      <c r="U57" s="24">
        <v>0.25</v>
      </c>
      <c r="V57" s="24">
        <v>0.25</v>
      </c>
      <c r="W57" s="24"/>
      <c r="X57" s="24"/>
      <c r="Y57" s="24">
        <v>0.5</v>
      </c>
      <c r="Z57" s="24" t="s">
        <v>300</v>
      </c>
      <c r="AA57" s="24"/>
      <c r="AB57" s="24"/>
      <c r="AC57" s="24"/>
      <c r="AD57" s="24"/>
      <c r="AE57" s="24">
        <f t="shared" si="1"/>
        <v>0.5</v>
      </c>
      <c r="AF57" s="21"/>
      <c r="AG57" s="21">
        <v>44761</v>
      </c>
      <c r="AH57" s="21"/>
      <c r="AI57" s="21"/>
      <c r="AJ57" s="22">
        <f t="shared" si="2"/>
        <v>0.5</v>
      </c>
      <c r="AK57" s="22">
        <f t="shared" si="3"/>
        <v>0</v>
      </c>
      <c r="AL57" s="22">
        <f t="shared" si="4"/>
        <v>1</v>
      </c>
      <c r="AM57" s="22">
        <f t="shared" si="5"/>
        <v>0</v>
      </c>
      <c r="AN57" s="22">
        <f t="shared" si="6"/>
        <v>0</v>
      </c>
      <c r="AO57" s="20"/>
      <c r="AP57" s="20" t="s">
        <v>4</v>
      </c>
      <c r="AQ57" s="20"/>
      <c r="AR57" s="20"/>
      <c r="AS57" s="20"/>
      <c r="AT57" s="20" t="s">
        <v>301</v>
      </c>
      <c r="AU57" s="20"/>
      <c r="AV57" s="20"/>
      <c r="AW57" s="20"/>
      <c r="AX57" t="s">
        <v>4</v>
      </c>
      <c r="BB57" t="s">
        <v>302</v>
      </c>
    </row>
    <row r="58" spans="1:54" ht="15" customHeight="1" x14ac:dyDescent="0.25">
      <c r="A58" s="20">
        <v>7</v>
      </c>
      <c r="B58" s="20" t="s">
        <v>15</v>
      </c>
      <c r="C58" s="20" t="s">
        <v>132</v>
      </c>
      <c r="D58" s="20" t="s">
        <v>133</v>
      </c>
      <c r="E58" s="20" t="s">
        <v>134</v>
      </c>
      <c r="F58" s="20" t="s">
        <v>135</v>
      </c>
      <c r="G58" s="20" t="s">
        <v>91</v>
      </c>
      <c r="H58" s="20" t="s">
        <v>136</v>
      </c>
      <c r="I58" t="s">
        <v>137</v>
      </c>
      <c r="J58" s="21">
        <v>44562</v>
      </c>
      <c r="K58" s="21">
        <v>44926</v>
      </c>
      <c r="L58" s="20" t="s">
        <v>138</v>
      </c>
      <c r="M58" s="20" t="str">
        <f t="shared" si="17"/>
        <v>Cauca</v>
      </c>
      <c r="N58" s="20" t="s">
        <v>121</v>
      </c>
      <c r="O58" s="20" t="s">
        <v>122</v>
      </c>
      <c r="P58" s="20" t="s">
        <v>123</v>
      </c>
      <c r="Q58" s="22">
        <f t="shared" si="18"/>
        <v>0.1111111111111111</v>
      </c>
      <c r="R58" s="24">
        <f t="shared" si="0"/>
        <v>1</v>
      </c>
      <c r="S58" s="24">
        <v>0.2</v>
      </c>
      <c r="T58" s="24">
        <v>0.25</v>
      </c>
      <c r="U58" s="24">
        <v>0.3</v>
      </c>
      <c r="V58" s="24">
        <v>0.25</v>
      </c>
      <c r="W58" s="24"/>
      <c r="X58" s="24"/>
      <c r="Y58" s="24">
        <v>0.27</v>
      </c>
      <c r="Z58" s="24" t="s">
        <v>303</v>
      </c>
      <c r="AA58" s="24"/>
      <c r="AB58" s="24"/>
      <c r="AC58" s="24"/>
      <c r="AD58" s="24"/>
      <c r="AE58" s="24">
        <f t="shared" si="1"/>
        <v>0.27</v>
      </c>
      <c r="AF58" s="21"/>
      <c r="AG58" s="21">
        <v>44761</v>
      </c>
      <c r="AH58" s="21"/>
      <c r="AI58" s="21"/>
      <c r="AJ58" s="22">
        <f t="shared" si="2"/>
        <v>0.27</v>
      </c>
      <c r="AK58" s="22">
        <f t="shared" si="3"/>
        <v>0</v>
      </c>
      <c r="AL58" s="22">
        <f t="shared" si="4"/>
        <v>1</v>
      </c>
      <c r="AM58" s="22">
        <f t="shared" si="5"/>
        <v>0</v>
      </c>
      <c r="AN58" s="22">
        <f t="shared" si="6"/>
        <v>0</v>
      </c>
      <c r="AO58" s="20"/>
      <c r="AP58" s="20" t="s">
        <v>5</v>
      </c>
      <c r="AQ58" s="20"/>
      <c r="AR58" s="20"/>
      <c r="AS58" s="20"/>
      <c r="AT58" s="20" t="s">
        <v>304</v>
      </c>
      <c r="AU58" s="20"/>
      <c r="AV58" s="20"/>
      <c r="AW58" s="20"/>
      <c r="AX58" t="s">
        <v>5</v>
      </c>
      <c r="BB58" t="s">
        <v>305</v>
      </c>
    </row>
    <row r="59" spans="1:54" ht="15" customHeight="1" x14ac:dyDescent="0.25">
      <c r="A59" s="20">
        <v>8</v>
      </c>
      <c r="B59" s="20" t="s">
        <v>15</v>
      </c>
      <c r="C59" s="20" t="s">
        <v>142</v>
      </c>
      <c r="D59" s="20" t="s">
        <v>143</v>
      </c>
      <c r="E59" s="20" t="s">
        <v>144</v>
      </c>
      <c r="F59" s="20" t="s">
        <v>145</v>
      </c>
      <c r="G59" s="20" t="s">
        <v>146</v>
      </c>
      <c r="H59" s="20" t="s">
        <v>146</v>
      </c>
      <c r="I59" s="20" t="s">
        <v>147</v>
      </c>
      <c r="J59" s="21">
        <v>44562</v>
      </c>
      <c r="K59" s="21">
        <v>44926</v>
      </c>
      <c r="L59" s="20" t="s">
        <v>148</v>
      </c>
      <c r="M59" s="20" t="str">
        <f t="shared" si="17"/>
        <v>Cauca</v>
      </c>
      <c r="N59" s="20" t="s">
        <v>121</v>
      </c>
      <c r="O59" s="20" t="s">
        <v>149</v>
      </c>
      <c r="P59" s="20" t="s">
        <v>123</v>
      </c>
      <c r="Q59" s="22">
        <f t="shared" si="18"/>
        <v>0.1111111111111111</v>
      </c>
      <c r="R59" s="24">
        <f t="shared" si="0"/>
        <v>1</v>
      </c>
      <c r="S59" s="24">
        <v>0.25</v>
      </c>
      <c r="T59" s="24">
        <v>0.25</v>
      </c>
      <c r="U59" s="24">
        <v>0.25</v>
      </c>
      <c r="V59" s="24">
        <v>0.25</v>
      </c>
      <c r="W59" s="24"/>
      <c r="X59" s="24"/>
      <c r="Y59" s="24">
        <v>0.5</v>
      </c>
      <c r="Z59" s="24" t="s">
        <v>306</v>
      </c>
      <c r="AA59" s="24"/>
      <c r="AB59" s="24"/>
      <c r="AC59" s="24"/>
      <c r="AD59" s="24"/>
      <c r="AE59" s="24">
        <f t="shared" si="1"/>
        <v>0.5</v>
      </c>
      <c r="AF59" s="21"/>
      <c r="AG59" s="21">
        <v>44761</v>
      </c>
      <c r="AH59" s="21"/>
      <c r="AI59" s="21"/>
      <c r="AJ59" s="22">
        <f t="shared" si="2"/>
        <v>0.5</v>
      </c>
      <c r="AK59" s="22">
        <f t="shared" si="3"/>
        <v>0</v>
      </c>
      <c r="AL59" s="22">
        <f t="shared" si="4"/>
        <v>1</v>
      </c>
      <c r="AM59" s="22">
        <f t="shared" si="5"/>
        <v>0</v>
      </c>
      <c r="AN59" s="22">
        <f t="shared" si="6"/>
        <v>0</v>
      </c>
      <c r="AO59" s="20"/>
      <c r="AP59" s="20" t="s">
        <v>4</v>
      </c>
      <c r="AQ59" s="20"/>
      <c r="AR59" s="20"/>
      <c r="AS59" s="20"/>
      <c r="AT59" s="20" t="s">
        <v>307</v>
      </c>
      <c r="AU59" s="20"/>
      <c r="AV59" s="20"/>
      <c r="AW59" s="20"/>
      <c r="AX59" t="s">
        <v>4</v>
      </c>
      <c r="BB59" t="s">
        <v>308</v>
      </c>
    </row>
    <row r="60" spans="1:54" ht="15" customHeight="1" x14ac:dyDescent="0.25">
      <c r="A60" s="20">
        <v>9</v>
      </c>
      <c r="B60" s="20" t="s">
        <v>15</v>
      </c>
      <c r="C60" s="20" t="s">
        <v>142</v>
      </c>
      <c r="D60" s="20" t="s">
        <v>143</v>
      </c>
      <c r="E60" t="s">
        <v>144</v>
      </c>
      <c r="F60" s="20" t="s">
        <v>145</v>
      </c>
      <c r="G60" s="20" t="s">
        <v>146</v>
      </c>
      <c r="H60" s="20" t="s">
        <v>146</v>
      </c>
      <c r="I60" t="s">
        <v>153</v>
      </c>
      <c r="J60" s="26">
        <v>44562</v>
      </c>
      <c r="K60" s="26">
        <v>44926</v>
      </c>
      <c r="L60" s="20" t="s">
        <v>154</v>
      </c>
      <c r="M60" s="20" t="str">
        <f t="shared" si="17"/>
        <v>Cauca</v>
      </c>
      <c r="N60" s="20" t="s">
        <v>121</v>
      </c>
      <c r="O60" t="s">
        <v>155</v>
      </c>
      <c r="P60" t="s">
        <v>123</v>
      </c>
      <c r="Q60" s="22">
        <f t="shared" si="18"/>
        <v>0.1111111111111111</v>
      </c>
      <c r="R60" s="24">
        <f t="shared" si="0"/>
        <v>1</v>
      </c>
      <c r="S60" s="24">
        <v>0.25</v>
      </c>
      <c r="T60" s="24">
        <v>0.25</v>
      </c>
      <c r="U60" s="24">
        <v>0.25</v>
      </c>
      <c r="V60" s="24">
        <v>0.25</v>
      </c>
      <c r="W60" s="24"/>
      <c r="X60" s="24"/>
      <c r="Y60" s="24">
        <v>0.5</v>
      </c>
      <c r="Z60" s="24" t="s">
        <v>309</v>
      </c>
      <c r="AA60" s="24"/>
      <c r="AB60" s="24"/>
      <c r="AC60" s="24"/>
      <c r="AD60" s="24"/>
      <c r="AE60" s="24">
        <f t="shared" si="1"/>
        <v>0.5</v>
      </c>
      <c r="AF60" s="21"/>
      <c r="AG60" s="21">
        <v>44759</v>
      </c>
      <c r="AH60" s="21"/>
      <c r="AI60" s="21"/>
      <c r="AJ60" s="22">
        <f t="shared" si="2"/>
        <v>0.5</v>
      </c>
      <c r="AK60" s="22">
        <f t="shared" si="3"/>
        <v>0</v>
      </c>
      <c r="AL60" s="22">
        <f t="shared" si="4"/>
        <v>1</v>
      </c>
      <c r="AM60" s="22">
        <f t="shared" si="5"/>
        <v>0</v>
      </c>
      <c r="AN60" s="22">
        <f t="shared" si="6"/>
        <v>0</v>
      </c>
      <c r="AP60" t="s">
        <v>4</v>
      </c>
      <c r="AT60" t="s">
        <v>310</v>
      </c>
      <c r="AX60" t="s">
        <v>4</v>
      </c>
      <c r="BB60" t="s">
        <v>311</v>
      </c>
    </row>
    <row r="61" spans="1:54" ht="15" customHeight="1" x14ac:dyDescent="0.25">
      <c r="A61" s="20">
        <v>1</v>
      </c>
      <c r="B61" s="20" t="s">
        <v>16</v>
      </c>
      <c r="C61" s="20" t="s">
        <v>87</v>
      </c>
      <c r="D61" s="20" t="s">
        <v>88</v>
      </c>
      <c r="E61" s="20" t="s">
        <v>89</v>
      </c>
      <c r="F61" s="20" t="s">
        <v>90</v>
      </c>
      <c r="G61" s="20" t="s">
        <v>91</v>
      </c>
      <c r="H61" s="20" t="s">
        <v>92</v>
      </c>
      <c r="I61" s="20" t="s">
        <v>93</v>
      </c>
      <c r="J61" s="21">
        <v>44562</v>
      </c>
      <c r="K61" s="21">
        <v>44926</v>
      </c>
      <c r="L61" s="20" t="s">
        <v>94</v>
      </c>
      <c r="M61" s="20" t="str">
        <f>B61</f>
        <v>Cesar</v>
      </c>
      <c r="N61" s="20" t="s">
        <v>96</v>
      </c>
      <c r="O61" s="20" t="s">
        <v>97</v>
      </c>
      <c r="P61" s="20" t="s">
        <v>33</v>
      </c>
      <c r="Q61" s="22">
        <f>1/9</f>
        <v>0.1111111111111111</v>
      </c>
      <c r="R61" s="23">
        <f t="shared" si="0"/>
        <v>5500</v>
      </c>
      <c r="S61" s="23">
        <v>2000</v>
      </c>
      <c r="T61" s="23">
        <v>1250</v>
      </c>
      <c r="U61" s="23">
        <v>1250</v>
      </c>
      <c r="V61" s="23">
        <v>1000</v>
      </c>
      <c r="W61" s="23"/>
      <c r="X61" s="23"/>
      <c r="Y61" s="23">
        <v>3061</v>
      </c>
      <c r="Z61" s="23" t="s">
        <v>312</v>
      </c>
      <c r="AA61" s="23"/>
      <c r="AB61" s="23"/>
      <c r="AC61" s="23"/>
      <c r="AD61" s="23"/>
      <c r="AE61" s="23">
        <f t="shared" si="1"/>
        <v>3061</v>
      </c>
      <c r="AF61" s="21"/>
      <c r="AG61" s="21">
        <v>44758</v>
      </c>
      <c r="AH61" s="21"/>
      <c r="AI61" s="21"/>
      <c r="AJ61" s="22">
        <f t="shared" si="2"/>
        <v>0.55654545454545457</v>
      </c>
      <c r="AK61" s="22">
        <f t="shared" si="3"/>
        <v>0</v>
      </c>
      <c r="AL61" s="22">
        <f t="shared" si="4"/>
        <v>1</v>
      </c>
      <c r="AM61" s="22">
        <f t="shared" si="5"/>
        <v>0</v>
      </c>
      <c r="AN61" s="22">
        <f t="shared" si="6"/>
        <v>0</v>
      </c>
      <c r="AO61" s="20"/>
      <c r="AP61" s="20" t="s">
        <v>5</v>
      </c>
      <c r="AQ61" s="20"/>
      <c r="AR61" s="20"/>
      <c r="AS61" s="20"/>
      <c r="AT61" s="20" t="s">
        <v>313</v>
      </c>
      <c r="AU61" s="20"/>
      <c r="AV61" s="20"/>
      <c r="AW61" s="20"/>
      <c r="AX61" s="20" t="s">
        <v>5</v>
      </c>
      <c r="AY61" s="20"/>
      <c r="AZ61" s="20"/>
      <c r="BA61" s="20"/>
      <c r="BB61" s="20" t="s">
        <v>314</v>
      </c>
    </row>
    <row r="62" spans="1:54" ht="15" customHeight="1" x14ac:dyDescent="0.25">
      <c r="A62" s="20">
        <v>2</v>
      </c>
      <c r="B62" s="20" t="s">
        <v>16</v>
      </c>
      <c r="C62" s="20" t="s">
        <v>87</v>
      </c>
      <c r="D62" s="20" t="s">
        <v>88</v>
      </c>
      <c r="E62" s="20" t="s">
        <v>89</v>
      </c>
      <c r="F62" s="20" t="s">
        <v>90</v>
      </c>
      <c r="G62" s="20" t="s">
        <v>91</v>
      </c>
      <c r="H62" s="20" t="s">
        <v>92</v>
      </c>
      <c r="I62" s="20" t="s">
        <v>101</v>
      </c>
      <c r="J62" s="21">
        <v>44562</v>
      </c>
      <c r="K62" s="21">
        <v>44926</v>
      </c>
      <c r="L62" s="20" t="s">
        <v>94</v>
      </c>
      <c r="M62" s="20" t="str">
        <f t="shared" ref="M62:M69" si="19">B62</f>
        <v>Cesar</v>
      </c>
      <c r="N62" s="20" t="s">
        <v>96</v>
      </c>
      <c r="O62" s="20" t="s">
        <v>102</v>
      </c>
      <c r="P62" s="20" t="s">
        <v>33</v>
      </c>
      <c r="Q62" s="22">
        <f t="shared" ref="Q62:Q69" si="20">1/9</f>
        <v>0.1111111111111111</v>
      </c>
      <c r="R62" s="23">
        <f t="shared" si="0"/>
        <v>4400</v>
      </c>
      <c r="S62" s="23">
        <v>800</v>
      </c>
      <c r="T62" s="23">
        <v>1000</v>
      </c>
      <c r="U62" s="23">
        <v>1300</v>
      </c>
      <c r="V62" s="23">
        <v>1300</v>
      </c>
      <c r="W62" s="23"/>
      <c r="X62" s="23"/>
      <c r="Y62" s="23">
        <v>1151</v>
      </c>
      <c r="Z62" s="23" t="s">
        <v>315</v>
      </c>
      <c r="AA62" s="23"/>
      <c r="AB62" s="23"/>
      <c r="AC62" s="23"/>
      <c r="AD62" s="23"/>
      <c r="AE62" s="23">
        <f t="shared" si="1"/>
        <v>1151</v>
      </c>
      <c r="AF62" s="21"/>
      <c r="AG62" s="21">
        <v>44758</v>
      </c>
      <c r="AH62" s="21"/>
      <c r="AI62" s="21"/>
      <c r="AJ62" s="22">
        <f t="shared" si="2"/>
        <v>0.2615909090909091</v>
      </c>
      <c r="AK62" s="22">
        <f t="shared" si="3"/>
        <v>0</v>
      </c>
      <c r="AL62" s="22">
        <f t="shared" si="4"/>
        <v>1</v>
      </c>
      <c r="AM62" s="22">
        <f t="shared" si="5"/>
        <v>0</v>
      </c>
      <c r="AN62" s="22">
        <f t="shared" si="6"/>
        <v>0</v>
      </c>
      <c r="AO62" s="20"/>
      <c r="AP62" s="20" t="s">
        <v>5</v>
      </c>
      <c r="AQ62" s="20"/>
      <c r="AR62" s="20"/>
      <c r="AS62" s="20"/>
      <c r="AT62" s="20" t="s">
        <v>316</v>
      </c>
      <c r="AU62" s="20"/>
      <c r="AV62" s="20"/>
      <c r="AW62" s="20"/>
      <c r="AX62" t="s">
        <v>5</v>
      </c>
      <c r="BB62" t="s">
        <v>317</v>
      </c>
    </row>
    <row r="63" spans="1:54" ht="15" customHeight="1" x14ac:dyDescent="0.25">
      <c r="A63" s="20">
        <v>3</v>
      </c>
      <c r="B63" s="20" t="s">
        <v>16</v>
      </c>
      <c r="C63" s="20" t="s">
        <v>165</v>
      </c>
      <c r="D63" s="20" t="s">
        <v>88</v>
      </c>
      <c r="E63" s="20" t="s">
        <v>166</v>
      </c>
      <c r="F63" s="20" t="s">
        <v>167</v>
      </c>
      <c r="G63" s="20" t="s">
        <v>91</v>
      </c>
      <c r="H63" s="20" t="s">
        <v>92</v>
      </c>
      <c r="I63" t="s">
        <v>318</v>
      </c>
      <c r="J63" s="21">
        <v>44562</v>
      </c>
      <c r="K63" s="21">
        <v>44926</v>
      </c>
      <c r="L63" s="20" t="s">
        <v>169</v>
      </c>
      <c r="M63" s="20" t="str">
        <f t="shared" si="19"/>
        <v>Cesar</v>
      </c>
      <c r="N63" s="20" t="s">
        <v>96</v>
      </c>
      <c r="O63" s="20" t="s">
        <v>222</v>
      </c>
      <c r="P63" s="20" t="s">
        <v>33</v>
      </c>
      <c r="Q63" s="22">
        <f t="shared" si="20"/>
        <v>0.1111111111111111</v>
      </c>
      <c r="R63" s="23">
        <f t="shared" si="0"/>
        <v>80</v>
      </c>
      <c r="S63" s="23">
        <v>10</v>
      </c>
      <c r="T63" s="23">
        <v>25</v>
      </c>
      <c r="U63" s="23">
        <v>25</v>
      </c>
      <c r="V63" s="23">
        <v>20</v>
      </c>
      <c r="W63" s="23"/>
      <c r="X63" s="23"/>
      <c r="Y63" s="23">
        <v>18</v>
      </c>
      <c r="Z63" s="23" t="s">
        <v>319</v>
      </c>
      <c r="AA63" s="23"/>
      <c r="AB63" s="23"/>
      <c r="AC63" s="23"/>
      <c r="AD63" s="23"/>
      <c r="AE63" s="23">
        <f t="shared" si="1"/>
        <v>18</v>
      </c>
      <c r="AF63" s="21"/>
      <c r="AG63" s="21">
        <v>44758</v>
      </c>
      <c r="AH63" s="21"/>
      <c r="AI63" s="21"/>
      <c r="AJ63" s="22">
        <f t="shared" si="2"/>
        <v>0.22500000000000001</v>
      </c>
      <c r="AK63" s="22">
        <f t="shared" si="3"/>
        <v>0</v>
      </c>
      <c r="AL63" s="22">
        <f t="shared" si="4"/>
        <v>0.72</v>
      </c>
      <c r="AM63" s="22">
        <f t="shared" si="5"/>
        <v>0</v>
      </c>
      <c r="AN63" s="22">
        <f t="shared" si="6"/>
        <v>0</v>
      </c>
      <c r="AO63" s="20"/>
      <c r="AP63" s="20" t="s">
        <v>5</v>
      </c>
      <c r="AQ63" s="20"/>
      <c r="AR63" s="20"/>
      <c r="AS63" s="20"/>
      <c r="AT63" s="20" t="s">
        <v>320</v>
      </c>
      <c r="AU63" s="20"/>
      <c r="AV63" s="20"/>
      <c r="AW63" s="20"/>
      <c r="AX63" t="s">
        <v>5</v>
      </c>
      <c r="BB63" t="s">
        <v>321</v>
      </c>
    </row>
    <row r="64" spans="1:54" ht="15" customHeight="1" x14ac:dyDescent="0.25">
      <c r="A64" s="20">
        <v>4</v>
      </c>
      <c r="B64" s="20" t="s">
        <v>16</v>
      </c>
      <c r="C64" s="20" t="s">
        <v>106</v>
      </c>
      <c r="D64" s="20" t="s">
        <v>88</v>
      </c>
      <c r="E64" s="20" t="s">
        <v>166</v>
      </c>
      <c r="F64" s="20" t="s">
        <v>108</v>
      </c>
      <c r="G64" s="20" t="s">
        <v>109</v>
      </c>
      <c r="H64" s="20" t="s">
        <v>110</v>
      </c>
      <c r="I64" t="s">
        <v>111</v>
      </c>
      <c r="J64" s="21">
        <v>44562</v>
      </c>
      <c r="K64" s="21">
        <v>44926</v>
      </c>
      <c r="L64" s="20" t="s">
        <v>112</v>
      </c>
      <c r="M64" s="20" t="str">
        <f t="shared" si="19"/>
        <v>Cesar</v>
      </c>
      <c r="N64" s="20" t="s">
        <v>96</v>
      </c>
      <c r="O64" s="20" t="s">
        <v>113</v>
      </c>
      <c r="P64" s="20" t="s">
        <v>33</v>
      </c>
      <c r="Q64" s="22">
        <f t="shared" si="20"/>
        <v>0.1111111111111111</v>
      </c>
      <c r="R64" s="23">
        <f t="shared" si="0"/>
        <v>325182112</v>
      </c>
      <c r="S64" s="23">
        <v>15182112</v>
      </c>
      <c r="T64" s="23">
        <v>85000000</v>
      </c>
      <c r="U64" s="23">
        <v>135000000</v>
      </c>
      <c r="V64" s="23">
        <v>90000000</v>
      </c>
      <c r="W64" s="23"/>
      <c r="X64" s="23"/>
      <c r="Y64" s="23">
        <v>32095394</v>
      </c>
      <c r="Z64" s="23" t="s">
        <v>322</v>
      </c>
      <c r="AA64" s="23"/>
      <c r="AB64" s="23"/>
      <c r="AC64" s="23"/>
      <c r="AD64" s="23"/>
      <c r="AE64" s="23">
        <f t="shared" si="1"/>
        <v>32095394</v>
      </c>
      <c r="AF64" s="21"/>
      <c r="AG64" s="21">
        <v>44758</v>
      </c>
      <c r="AH64" s="21"/>
      <c r="AI64" s="21"/>
      <c r="AJ64" s="22">
        <f t="shared" si="2"/>
        <v>9.8699752586636741E-2</v>
      </c>
      <c r="AK64" s="22">
        <f t="shared" si="3"/>
        <v>0</v>
      </c>
      <c r="AL64" s="22">
        <f t="shared" si="4"/>
        <v>0.37759287058823532</v>
      </c>
      <c r="AM64" s="22">
        <f t="shared" si="5"/>
        <v>0</v>
      </c>
      <c r="AN64" s="22">
        <f t="shared" si="6"/>
        <v>0</v>
      </c>
      <c r="AO64" s="20"/>
      <c r="AP64" s="20" t="s">
        <v>5</v>
      </c>
      <c r="AQ64" s="20"/>
      <c r="AR64" s="20"/>
      <c r="AS64" s="20"/>
      <c r="AT64" s="20" t="s">
        <v>323</v>
      </c>
      <c r="AU64" s="20"/>
      <c r="AV64" s="20"/>
      <c r="AW64" s="20"/>
      <c r="AX64" t="s">
        <v>5</v>
      </c>
      <c r="BB64" t="s">
        <v>324</v>
      </c>
    </row>
    <row r="65" spans="1:54" ht="15" customHeight="1" x14ac:dyDescent="0.25">
      <c r="A65" s="20">
        <v>5</v>
      </c>
      <c r="B65" s="20" t="s">
        <v>16</v>
      </c>
      <c r="C65" s="20" t="s">
        <v>117</v>
      </c>
      <c r="D65" s="20" t="s">
        <v>88</v>
      </c>
      <c r="E65" s="20" t="s">
        <v>89</v>
      </c>
      <c r="F65" s="20" t="s">
        <v>118</v>
      </c>
      <c r="G65" s="20" t="s">
        <v>91</v>
      </c>
      <c r="H65" s="20" t="s">
        <v>92</v>
      </c>
      <c r="I65" t="s">
        <v>119</v>
      </c>
      <c r="J65" s="21">
        <v>44562</v>
      </c>
      <c r="K65" s="21">
        <v>44926</v>
      </c>
      <c r="L65" s="20" t="s">
        <v>120</v>
      </c>
      <c r="M65" s="20" t="str">
        <f t="shared" si="19"/>
        <v>Cesar</v>
      </c>
      <c r="N65" s="20" t="s">
        <v>121</v>
      </c>
      <c r="O65" s="20" t="s">
        <v>122</v>
      </c>
      <c r="P65" s="20" t="s">
        <v>123</v>
      </c>
      <c r="Q65" s="22">
        <f t="shared" si="20"/>
        <v>0.1111111111111111</v>
      </c>
      <c r="R65" s="24">
        <f t="shared" si="0"/>
        <v>1</v>
      </c>
      <c r="S65" s="24">
        <v>0.25</v>
      </c>
      <c r="T65" s="24">
        <v>0.25</v>
      </c>
      <c r="U65" s="24">
        <v>0.25</v>
      </c>
      <c r="V65" s="24">
        <v>0.25</v>
      </c>
      <c r="W65" s="24"/>
      <c r="X65" s="24"/>
      <c r="Y65" s="24">
        <v>0.5</v>
      </c>
      <c r="Z65" s="24" t="s">
        <v>325</v>
      </c>
      <c r="AA65" s="24"/>
      <c r="AB65" s="24"/>
      <c r="AC65" s="24"/>
      <c r="AD65" s="24"/>
      <c r="AE65" s="24">
        <f t="shared" si="1"/>
        <v>0.5</v>
      </c>
      <c r="AF65" s="21"/>
      <c r="AG65" s="21">
        <v>44758</v>
      </c>
      <c r="AH65" s="21"/>
      <c r="AI65" s="21"/>
      <c r="AJ65" s="22">
        <f t="shared" si="2"/>
        <v>0.5</v>
      </c>
      <c r="AK65" s="22">
        <f t="shared" si="3"/>
        <v>0</v>
      </c>
      <c r="AL65" s="22">
        <f t="shared" si="4"/>
        <v>1</v>
      </c>
      <c r="AM65" s="22">
        <f t="shared" si="5"/>
        <v>0</v>
      </c>
      <c r="AN65" s="22">
        <f t="shared" si="6"/>
        <v>0</v>
      </c>
      <c r="AO65" s="20"/>
      <c r="AP65" s="20" t="s">
        <v>4</v>
      </c>
      <c r="AQ65" s="20"/>
      <c r="AR65" s="20"/>
      <c r="AS65" s="20"/>
      <c r="AT65" s="20" t="s">
        <v>326</v>
      </c>
      <c r="AU65" s="20"/>
      <c r="AV65" s="20"/>
      <c r="AW65" s="20"/>
      <c r="AX65" t="s">
        <v>4</v>
      </c>
      <c r="BB65" t="s">
        <v>327</v>
      </c>
    </row>
    <row r="66" spans="1:54" ht="15" customHeight="1" x14ac:dyDescent="0.25">
      <c r="A66" s="20">
        <v>6</v>
      </c>
      <c r="B66" s="20" t="s">
        <v>16</v>
      </c>
      <c r="C66" s="20" t="s">
        <v>127</v>
      </c>
      <c r="D66" s="20" t="s">
        <v>88</v>
      </c>
      <c r="E66" s="20" t="s">
        <v>89</v>
      </c>
      <c r="F66" s="20" t="s">
        <v>118</v>
      </c>
      <c r="G66" s="20" t="s">
        <v>91</v>
      </c>
      <c r="H66" s="20" t="s">
        <v>92</v>
      </c>
      <c r="I66" t="s">
        <v>128</v>
      </c>
      <c r="J66" s="21">
        <v>44562</v>
      </c>
      <c r="K66" s="21">
        <v>44926</v>
      </c>
      <c r="L66" s="20" t="s">
        <v>120</v>
      </c>
      <c r="M66" s="20" t="str">
        <f t="shared" si="19"/>
        <v>Cesar</v>
      </c>
      <c r="N66" s="20" t="s">
        <v>121</v>
      </c>
      <c r="O66" s="20" t="s">
        <v>122</v>
      </c>
      <c r="P66" s="20" t="s">
        <v>123</v>
      </c>
      <c r="Q66" s="22">
        <f t="shared" si="20"/>
        <v>0.1111111111111111</v>
      </c>
      <c r="R66" s="24">
        <f t="shared" ref="R66:R129" si="21">SUM(S66:V66)</f>
        <v>1</v>
      </c>
      <c r="S66" s="24">
        <v>0.25</v>
      </c>
      <c r="T66" s="24">
        <v>0.25</v>
      </c>
      <c r="U66" s="24">
        <v>0.25</v>
      </c>
      <c r="V66" s="24">
        <v>0.25</v>
      </c>
      <c r="W66" s="24"/>
      <c r="X66" s="24"/>
      <c r="Y66" s="24">
        <v>0.47</v>
      </c>
      <c r="Z66" s="24" t="s">
        <v>328</v>
      </c>
      <c r="AA66" s="24"/>
      <c r="AB66" s="24"/>
      <c r="AC66" s="24"/>
      <c r="AD66" s="24"/>
      <c r="AE66" s="24">
        <f t="shared" ref="AE66:AE129" si="22">AC66+AA66+Y66+W66</f>
        <v>0.47</v>
      </c>
      <c r="AF66" s="21"/>
      <c r="AG66" s="21">
        <v>44758</v>
      </c>
      <c r="AH66" s="21"/>
      <c r="AI66" s="21"/>
      <c r="AJ66" s="22">
        <f t="shared" ref="AJ66:AJ129" si="23">IFERROR(IF((W66+Y66+AA66+AC66)/R66&gt;1,1,(W66+Y66+AA66+AC66)/R66),0)</f>
        <v>0.47</v>
      </c>
      <c r="AK66" s="22">
        <f t="shared" ref="AK66:AK129" si="24">IFERROR(IF(S66=0,"",IF((W66/S66)&gt;1,1,(W66/S66))),"")</f>
        <v>0</v>
      </c>
      <c r="AL66" s="22">
        <f t="shared" ref="AL66:AL129" si="25">IFERROR(IF(T66=0,"",IF((Y66/T66)&gt;1,1,(Y66/T66))),"")</f>
        <v>1</v>
      </c>
      <c r="AM66" s="22">
        <f t="shared" ref="AM66:AM129" si="26">IFERROR(IF(U66=0,"",IF((AA66/U66)&gt;1,1,(AA66/U66))),"")</f>
        <v>0</v>
      </c>
      <c r="AN66" s="22">
        <f t="shared" ref="AN66:AN129" si="27">IFERROR(IF(V66=0,"",IF((AC66/V66)&gt;1,1,(AC66/V66))),"")</f>
        <v>0</v>
      </c>
      <c r="AO66" s="20"/>
      <c r="AP66" s="20" t="s">
        <v>5</v>
      </c>
      <c r="AQ66" s="20"/>
      <c r="AR66" s="20"/>
      <c r="AS66" s="20"/>
      <c r="AT66" s="20" t="s">
        <v>329</v>
      </c>
      <c r="AU66" s="20"/>
      <c r="AV66" s="20"/>
      <c r="AW66" s="20"/>
      <c r="AX66" t="s">
        <v>4</v>
      </c>
      <c r="BB66" t="s">
        <v>330</v>
      </c>
    </row>
    <row r="67" spans="1:54" ht="15" customHeight="1" x14ac:dyDescent="0.25">
      <c r="A67" s="20">
        <v>7</v>
      </c>
      <c r="B67" s="20" t="s">
        <v>16</v>
      </c>
      <c r="C67" s="20" t="s">
        <v>132</v>
      </c>
      <c r="D67" s="20" t="s">
        <v>133</v>
      </c>
      <c r="E67" s="20" t="s">
        <v>134</v>
      </c>
      <c r="F67" s="20" t="s">
        <v>135</v>
      </c>
      <c r="G67" s="20" t="s">
        <v>91</v>
      </c>
      <c r="H67" s="20" t="s">
        <v>136</v>
      </c>
      <c r="I67" t="s">
        <v>137</v>
      </c>
      <c r="J67" s="21">
        <v>44562</v>
      </c>
      <c r="K67" s="21">
        <v>44926</v>
      </c>
      <c r="L67" s="20" t="s">
        <v>138</v>
      </c>
      <c r="M67" s="20" t="str">
        <f t="shared" si="19"/>
        <v>Cesar</v>
      </c>
      <c r="N67" s="20" t="s">
        <v>121</v>
      </c>
      <c r="O67" s="20" t="s">
        <v>122</v>
      </c>
      <c r="P67" s="20" t="s">
        <v>123</v>
      </c>
      <c r="Q67" s="22">
        <f t="shared" si="20"/>
        <v>0.1111111111111111</v>
      </c>
      <c r="R67" s="24">
        <f t="shared" si="21"/>
        <v>1</v>
      </c>
      <c r="S67" s="24">
        <v>0.25</v>
      </c>
      <c r="T67" s="24">
        <v>0.25</v>
      </c>
      <c r="U67" s="24">
        <v>0.25</v>
      </c>
      <c r="V67" s="24">
        <v>0.25</v>
      </c>
      <c r="W67" s="24"/>
      <c r="X67" s="24"/>
      <c r="Y67" s="24">
        <v>0.5</v>
      </c>
      <c r="Z67" s="24" t="s">
        <v>331</v>
      </c>
      <c r="AA67" s="24"/>
      <c r="AB67" s="24"/>
      <c r="AC67" s="24"/>
      <c r="AD67" s="24"/>
      <c r="AE67" s="24">
        <f t="shared" si="22"/>
        <v>0.5</v>
      </c>
      <c r="AF67" s="21"/>
      <c r="AG67" s="21">
        <v>44758</v>
      </c>
      <c r="AH67" s="21"/>
      <c r="AI67" s="21"/>
      <c r="AJ67" s="22">
        <f t="shared" si="23"/>
        <v>0.5</v>
      </c>
      <c r="AK67" s="22">
        <f t="shared" si="24"/>
        <v>0</v>
      </c>
      <c r="AL67" s="22">
        <f t="shared" si="25"/>
        <v>1</v>
      </c>
      <c r="AM67" s="22">
        <f t="shared" si="26"/>
        <v>0</v>
      </c>
      <c r="AN67" s="22">
        <f t="shared" si="27"/>
        <v>0</v>
      </c>
      <c r="AO67" s="20"/>
      <c r="AP67" s="20" t="s">
        <v>5</v>
      </c>
      <c r="AQ67" s="20"/>
      <c r="AR67" s="20"/>
      <c r="AS67" s="20"/>
      <c r="AT67" s="20" t="s">
        <v>332</v>
      </c>
      <c r="AU67" s="20"/>
      <c r="AV67" s="20"/>
      <c r="AW67" s="20"/>
      <c r="AX67" t="s">
        <v>5</v>
      </c>
      <c r="BB67" t="s">
        <v>333</v>
      </c>
    </row>
    <row r="68" spans="1:54" ht="15" customHeight="1" x14ac:dyDescent="0.25">
      <c r="A68" s="20">
        <v>8</v>
      </c>
      <c r="B68" s="20" t="s">
        <v>16</v>
      </c>
      <c r="C68" s="20" t="s">
        <v>142</v>
      </c>
      <c r="D68" s="20" t="s">
        <v>143</v>
      </c>
      <c r="E68" s="20" t="s">
        <v>144</v>
      </c>
      <c r="F68" s="20" t="s">
        <v>145</v>
      </c>
      <c r="G68" s="20" t="s">
        <v>146</v>
      </c>
      <c r="H68" s="20" t="s">
        <v>146</v>
      </c>
      <c r="I68" s="20" t="s">
        <v>147</v>
      </c>
      <c r="J68" s="21">
        <v>44562</v>
      </c>
      <c r="K68" s="21">
        <v>44926</v>
      </c>
      <c r="L68" s="20" t="s">
        <v>148</v>
      </c>
      <c r="M68" s="20" t="str">
        <f t="shared" si="19"/>
        <v>Cesar</v>
      </c>
      <c r="N68" s="20" t="s">
        <v>121</v>
      </c>
      <c r="O68" s="20" t="s">
        <v>149</v>
      </c>
      <c r="P68" s="20" t="s">
        <v>123</v>
      </c>
      <c r="Q68" s="22">
        <f t="shared" si="20"/>
        <v>0.1111111111111111</v>
      </c>
      <c r="R68" s="24">
        <f t="shared" si="21"/>
        <v>1</v>
      </c>
      <c r="S68" s="24">
        <v>0.25</v>
      </c>
      <c r="T68" s="24">
        <v>0.25</v>
      </c>
      <c r="U68" s="24">
        <v>0.25</v>
      </c>
      <c r="V68" s="24">
        <v>0.25</v>
      </c>
      <c r="W68" s="24"/>
      <c r="X68" s="24"/>
      <c r="Y68" s="24">
        <v>0.5</v>
      </c>
      <c r="Z68" s="24" t="s">
        <v>334</v>
      </c>
      <c r="AA68" s="24"/>
      <c r="AB68" s="24"/>
      <c r="AC68" s="24"/>
      <c r="AD68" s="24"/>
      <c r="AE68" s="24">
        <f t="shared" si="22"/>
        <v>0.5</v>
      </c>
      <c r="AF68" s="21"/>
      <c r="AG68" s="21">
        <v>44758</v>
      </c>
      <c r="AH68" s="21"/>
      <c r="AI68" s="21"/>
      <c r="AJ68" s="22">
        <f t="shared" si="23"/>
        <v>0.5</v>
      </c>
      <c r="AK68" s="22">
        <f t="shared" si="24"/>
        <v>0</v>
      </c>
      <c r="AL68" s="22">
        <f t="shared" si="25"/>
        <v>1</v>
      </c>
      <c r="AM68" s="22">
        <f t="shared" si="26"/>
        <v>0</v>
      </c>
      <c r="AN68" s="22">
        <f t="shared" si="27"/>
        <v>0</v>
      </c>
      <c r="AO68" s="20"/>
      <c r="AP68" s="20" t="s">
        <v>4</v>
      </c>
      <c r="AQ68" s="20"/>
      <c r="AR68" s="20"/>
      <c r="AS68" s="20"/>
      <c r="AT68" s="20" t="s">
        <v>335</v>
      </c>
      <c r="AU68" s="20"/>
      <c r="AV68" s="20"/>
      <c r="AW68" s="20"/>
      <c r="AX68" t="s">
        <v>4</v>
      </c>
      <c r="BB68" t="s">
        <v>336</v>
      </c>
    </row>
    <row r="69" spans="1:54" ht="15" customHeight="1" x14ac:dyDescent="0.25">
      <c r="A69" s="20">
        <v>9</v>
      </c>
      <c r="B69" s="20" t="s">
        <v>16</v>
      </c>
      <c r="C69" s="20" t="s">
        <v>142</v>
      </c>
      <c r="D69" s="20" t="s">
        <v>143</v>
      </c>
      <c r="E69" s="20" t="s">
        <v>144</v>
      </c>
      <c r="F69" s="20" t="s">
        <v>145</v>
      </c>
      <c r="G69" s="20" t="s">
        <v>146</v>
      </c>
      <c r="H69" s="20" t="s">
        <v>146</v>
      </c>
      <c r="I69" t="s">
        <v>153</v>
      </c>
      <c r="J69" s="26">
        <v>44562</v>
      </c>
      <c r="K69" s="26">
        <v>44926</v>
      </c>
      <c r="L69" s="20" t="s">
        <v>154</v>
      </c>
      <c r="M69" s="20" t="str">
        <f t="shared" si="19"/>
        <v>Cesar</v>
      </c>
      <c r="N69" s="20" t="s">
        <v>121</v>
      </c>
      <c r="O69" t="s">
        <v>155</v>
      </c>
      <c r="P69" t="s">
        <v>123</v>
      </c>
      <c r="Q69" s="22">
        <f t="shared" si="20"/>
        <v>0.1111111111111111</v>
      </c>
      <c r="R69" s="24">
        <f t="shared" si="21"/>
        <v>1</v>
      </c>
      <c r="S69" s="24">
        <v>0.25</v>
      </c>
      <c r="T69" s="24">
        <v>0.25</v>
      </c>
      <c r="U69" s="24">
        <v>0.25</v>
      </c>
      <c r="V69" s="24">
        <v>0.25</v>
      </c>
      <c r="W69" s="24"/>
      <c r="X69" s="24"/>
      <c r="Y69" s="24">
        <v>0.5</v>
      </c>
      <c r="Z69" s="24" t="s">
        <v>337</v>
      </c>
      <c r="AA69" s="24"/>
      <c r="AB69" s="24"/>
      <c r="AC69" s="24"/>
      <c r="AD69" s="24"/>
      <c r="AE69" s="24">
        <f t="shared" si="22"/>
        <v>0.5</v>
      </c>
      <c r="AF69" s="21"/>
      <c r="AG69" s="21">
        <v>44758</v>
      </c>
      <c r="AH69" s="21"/>
      <c r="AI69" s="21"/>
      <c r="AJ69" s="22">
        <f t="shared" si="23"/>
        <v>0.5</v>
      </c>
      <c r="AK69" s="22">
        <f t="shared" si="24"/>
        <v>0</v>
      </c>
      <c r="AL69" s="22">
        <f t="shared" si="25"/>
        <v>1</v>
      </c>
      <c r="AM69" s="22">
        <f t="shared" si="26"/>
        <v>0</v>
      </c>
      <c r="AN69" s="22">
        <f t="shared" si="27"/>
        <v>0</v>
      </c>
      <c r="AP69" t="s">
        <v>5</v>
      </c>
      <c r="AT69" t="s">
        <v>338</v>
      </c>
      <c r="AX69" t="s">
        <v>4</v>
      </c>
      <c r="BB69" t="s">
        <v>339</v>
      </c>
    </row>
    <row r="70" spans="1:54" ht="15" customHeight="1" x14ac:dyDescent="0.25">
      <c r="A70" s="20">
        <v>1</v>
      </c>
      <c r="B70" s="20" t="s">
        <v>17</v>
      </c>
      <c r="C70" s="20" t="s">
        <v>87</v>
      </c>
      <c r="D70" s="20" t="s">
        <v>88</v>
      </c>
      <c r="E70" s="20" t="s">
        <v>89</v>
      </c>
      <c r="F70" s="20" t="s">
        <v>90</v>
      </c>
      <c r="G70" s="20" t="s">
        <v>91</v>
      </c>
      <c r="H70" s="20" t="s">
        <v>92</v>
      </c>
      <c r="I70" s="20" t="s">
        <v>93</v>
      </c>
      <c r="J70" s="21">
        <v>44562</v>
      </c>
      <c r="K70" s="21">
        <v>44926</v>
      </c>
      <c r="L70" s="20" t="s">
        <v>94</v>
      </c>
      <c r="M70" s="20" t="s">
        <v>17</v>
      </c>
      <c r="N70" s="20" t="s">
        <v>96</v>
      </c>
      <c r="O70" s="20" t="s">
        <v>97</v>
      </c>
      <c r="P70" s="20" t="s">
        <v>33</v>
      </c>
      <c r="Q70" s="22">
        <f>1/9</f>
        <v>0.1111111111111111</v>
      </c>
      <c r="R70" s="23">
        <f t="shared" si="21"/>
        <v>6945</v>
      </c>
      <c r="S70" s="23">
        <v>1350</v>
      </c>
      <c r="T70" s="23">
        <v>1816</v>
      </c>
      <c r="U70" s="23">
        <v>1890</v>
      </c>
      <c r="V70" s="23">
        <v>1889</v>
      </c>
      <c r="W70" s="23"/>
      <c r="X70" s="23"/>
      <c r="Y70" s="23">
        <v>3461</v>
      </c>
      <c r="Z70" s="23" t="s">
        <v>340</v>
      </c>
      <c r="AA70" s="23"/>
      <c r="AB70" s="23"/>
      <c r="AC70" s="23"/>
      <c r="AD70" s="23"/>
      <c r="AE70" s="23">
        <f t="shared" si="22"/>
        <v>3461</v>
      </c>
      <c r="AF70" s="21"/>
      <c r="AG70" s="21">
        <v>44760</v>
      </c>
      <c r="AH70" s="21"/>
      <c r="AI70" s="21"/>
      <c r="AJ70" s="22">
        <f t="shared" si="23"/>
        <v>0.49834413246940246</v>
      </c>
      <c r="AK70" s="22">
        <f t="shared" si="24"/>
        <v>0</v>
      </c>
      <c r="AL70" s="22">
        <f t="shared" si="25"/>
        <v>1</v>
      </c>
      <c r="AM70" s="22">
        <f t="shared" si="26"/>
        <v>0</v>
      </c>
      <c r="AN70" s="22">
        <f t="shared" si="27"/>
        <v>0</v>
      </c>
      <c r="AO70" s="20"/>
      <c r="AP70" s="20" t="s">
        <v>4</v>
      </c>
      <c r="AQ70" s="20"/>
      <c r="AR70" s="20"/>
      <c r="AS70" s="20"/>
      <c r="AT70" s="20" t="s">
        <v>341</v>
      </c>
      <c r="AU70" s="20"/>
      <c r="AV70" s="20"/>
      <c r="AW70" s="20"/>
      <c r="AX70" s="20" t="s">
        <v>4</v>
      </c>
      <c r="AY70" s="20"/>
      <c r="AZ70" s="20"/>
      <c r="BA70" s="20"/>
      <c r="BB70" s="20" t="s">
        <v>342</v>
      </c>
    </row>
    <row r="71" spans="1:54" ht="15" customHeight="1" x14ac:dyDescent="0.25">
      <c r="A71" s="20">
        <v>2</v>
      </c>
      <c r="B71" s="20" t="s">
        <v>17</v>
      </c>
      <c r="C71" s="20" t="s">
        <v>87</v>
      </c>
      <c r="D71" s="20" t="s">
        <v>88</v>
      </c>
      <c r="E71" s="20" t="s">
        <v>89</v>
      </c>
      <c r="F71" s="20" t="s">
        <v>90</v>
      </c>
      <c r="G71" s="20" t="s">
        <v>91</v>
      </c>
      <c r="H71" s="20" t="s">
        <v>92</v>
      </c>
      <c r="I71" s="20" t="s">
        <v>101</v>
      </c>
      <c r="J71" s="21">
        <v>44562</v>
      </c>
      <c r="K71" s="21">
        <v>44926</v>
      </c>
      <c r="L71" s="20" t="s">
        <v>94</v>
      </c>
      <c r="M71" s="20" t="s">
        <v>17</v>
      </c>
      <c r="N71" s="20" t="s">
        <v>96</v>
      </c>
      <c r="O71" s="20" t="s">
        <v>102</v>
      </c>
      <c r="P71" s="20" t="s">
        <v>33</v>
      </c>
      <c r="Q71" s="22">
        <f t="shared" ref="Q71:Q78" si="28">1/9</f>
        <v>0.1111111111111111</v>
      </c>
      <c r="R71" s="23">
        <f t="shared" si="21"/>
        <v>6760</v>
      </c>
      <c r="S71" s="23">
        <v>1350</v>
      </c>
      <c r="T71" s="23">
        <v>1803</v>
      </c>
      <c r="U71" s="23">
        <v>1803</v>
      </c>
      <c r="V71" s="23">
        <v>1804</v>
      </c>
      <c r="W71" s="23"/>
      <c r="X71" s="23"/>
      <c r="Y71" s="23">
        <v>1751</v>
      </c>
      <c r="Z71" s="23" t="s">
        <v>343</v>
      </c>
      <c r="AA71" s="23"/>
      <c r="AB71" s="23"/>
      <c r="AC71" s="23"/>
      <c r="AD71" s="23"/>
      <c r="AE71" s="23">
        <f t="shared" si="22"/>
        <v>1751</v>
      </c>
      <c r="AF71" s="21"/>
      <c r="AG71" s="21">
        <v>44760</v>
      </c>
      <c r="AH71" s="21"/>
      <c r="AI71" s="21"/>
      <c r="AJ71" s="22">
        <f t="shared" si="23"/>
        <v>0.25902366863905324</v>
      </c>
      <c r="AK71" s="22">
        <f t="shared" si="24"/>
        <v>0</v>
      </c>
      <c r="AL71" s="22">
        <f t="shared" si="25"/>
        <v>0.97115917914586802</v>
      </c>
      <c r="AM71" s="22">
        <f t="shared" si="26"/>
        <v>0</v>
      </c>
      <c r="AN71" s="22">
        <f t="shared" si="27"/>
        <v>0</v>
      </c>
      <c r="AO71" s="20"/>
      <c r="AP71" s="20" t="s">
        <v>4</v>
      </c>
      <c r="AQ71" s="20"/>
      <c r="AR71" s="20"/>
      <c r="AS71" s="20"/>
      <c r="AT71" s="20" t="s">
        <v>344</v>
      </c>
      <c r="AU71" s="20"/>
      <c r="AV71" s="20"/>
      <c r="AW71" s="20"/>
      <c r="AX71" t="s">
        <v>4</v>
      </c>
      <c r="BB71" t="s">
        <v>345</v>
      </c>
    </row>
    <row r="72" spans="1:54" ht="15" customHeight="1" x14ac:dyDescent="0.25">
      <c r="A72" s="20">
        <v>3</v>
      </c>
      <c r="B72" s="20" t="s">
        <v>17</v>
      </c>
      <c r="C72" s="20" t="s">
        <v>165</v>
      </c>
      <c r="D72" s="20" t="s">
        <v>88</v>
      </c>
      <c r="E72" s="20" t="s">
        <v>107</v>
      </c>
      <c r="F72" s="20" t="s">
        <v>167</v>
      </c>
      <c r="G72" s="20" t="s">
        <v>91</v>
      </c>
      <c r="H72" s="20" t="s">
        <v>92</v>
      </c>
      <c r="I72" t="s">
        <v>168</v>
      </c>
      <c r="J72" s="21">
        <v>44562</v>
      </c>
      <c r="K72" s="21">
        <v>44926</v>
      </c>
      <c r="L72" s="20" t="s">
        <v>169</v>
      </c>
      <c r="M72" s="20" t="s">
        <v>17</v>
      </c>
      <c r="N72" s="20" t="s">
        <v>96</v>
      </c>
      <c r="O72" s="20" t="s">
        <v>222</v>
      </c>
      <c r="P72" s="20" t="s">
        <v>33</v>
      </c>
      <c r="Q72" s="22">
        <f t="shared" si="28"/>
        <v>0.1111111111111111</v>
      </c>
      <c r="R72" s="23">
        <f t="shared" si="21"/>
        <v>18</v>
      </c>
      <c r="S72" s="23">
        <v>5</v>
      </c>
      <c r="T72" s="23">
        <v>5</v>
      </c>
      <c r="U72" s="23">
        <v>4</v>
      </c>
      <c r="V72" s="23">
        <v>4</v>
      </c>
      <c r="W72" s="23"/>
      <c r="X72" s="23"/>
      <c r="Y72" s="23">
        <v>15</v>
      </c>
      <c r="Z72" s="23" t="s">
        <v>346</v>
      </c>
      <c r="AA72" s="23"/>
      <c r="AB72" s="23"/>
      <c r="AC72" s="23"/>
      <c r="AD72" s="23"/>
      <c r="AE72" s="23">
        <f t="shared" si="22"/>
        <v>15</v>
      </c>
      <c r="AF72" s="21"/>
      <c r="AG72" s="21">
        <v>44761</v>
      </c>
      <c r="AH72" s="21"/>
      <c r="AI72" s="21"/>
      <c r="AJ72" s="22">
        <f t="shared" si="23"/>
        <v>0.83333333333333337</v>
      </c>
      <c r="AK72" s="22">
        <f t="shared" si="24"/>
        <v>0</v>
      </c>
      <c r="AL72" s="22">
        <f t="shared" si="25"/>
        <v>1</v>
      </c>
      <c r="AM72" s="22">
        <f t="shared" si="26"/>
        <v>0</v>
      </c>
      <c r="AN72" s="22">
        <f t="shared" si="27"/>
        <v>0</v>
      </c>
      <c r="AO72" s="20"/>
      <c r="AP72" s="20" t="s">
        <v>4</v>
      </c>
      <c r="AQ72" s="20"/>
      <c r="AR72" s="20"/>
      <c r="AS72" s="20"/>
      <c r="AT72" s="20" t="s">
        <v>347</v>
      </c>
      <c r="AU72" s="20"/>
      <c r="AV72" s="20"/>
      <c r="AW72" s="20"/>
      <c r="AX72" t="s">
        <v>4</v>
      </c>
      <c r="BB72" t="s">
        <v>348</v>
      </c>
    </row>
    <row r="73" spans="1:54" ht="15" customHeight="1" x14ac:dyDescent="0.25">
      <c r="A73" s="20">
        <v>4</v>
      </c>
      <c r="B73" s="20" t="s">
        <v>17</v>
      </c>
      <c r="C73" s="20" t="s">
        <v>106</v>
      </c>
      <c r="D73" s="20" t="s">
        <v>88</v>
      </c>
      <c r="E73" s="20" t="s">
        <v>107</v>
      </c>
      <c r="F73" s="20" t="s">
        <v>108</v>
      </c>
      <c r="G73" s="20" t="s">
        <v>109</v>
      </c>
      <c r="H73" s="20" t="s">
        <v>110</v>
      </c>
      <c r="I73" t="s">
        <v>111</v>
      </c>
      <c r="J73" s="21">
        <v>44562</v>
      </c>
      <c r="K73" s="21">
        <v>44926</v>
      </c>
      <c r="L73" s="20" t="s">
        <v>112</v>
      </c>
      <c r="M73" s="20" t="s">
        <v>17</v>
      </c>
      <c r="N73" s="20" t="s">
        <v>96</v>
      </c>
      <c r="O73" s="20" t="s">
        <v>113</v>
      </c>
      <c r="P73" s="20" t="s">
        <v>33</v>
      </c>
      <c r="Q73" s="22">
        <f t="shared" si="28"/>
        <v>0.1111111111111111</v>
      </c>
      <c r="R73" s="23">
        <f t="shared" si="21"/>
        <v>341789698</v>
      </c>
      <c r="S73" s="23">
        <v>85447424.5</v>
      </c>
      <c r="T73" s="23">
        <v>85447424.5</v>
      </c>
      <c r="U73" s="23">
        <v>85447424.5</v>
      </c>
      <c r="V73" s="23">
        <v>85447424.5</v>
      </c>
      <c r="W73" s="23"/>
      <c r="X73" s="23"/>
      <c r="Y73" s="23">
        <v>118317532</v>
      </c>
      <c r="Z73" s="23" t="s">
        <v>349</v>
      </c>
      <c r="AA73" s="23"/>
      <c r="AB73" s="23"/>
      <c r="AC73" s="23"/>
      <c r="AD73" s="23"/>
      <c r="AE73" s="23">
        <f t="shared" si="22"/>
        <v>118317532</v>
      </c>
      <c r="AF73" s="21"/>
      <c r="AG73" s="21">
        <v>44761</v>
      </c>
      <c r="AH73" s="21"/>
      <c r="AI73" s="21"/>
      <c r="AJ73" s="22">
        <f t="shared" si="23"/>
        <v>0.34617056246089667</v>
      </c>
      <c r="AK73" s="22">
        <f t="shared" si="24"/>
        <v>0</v>
      </c>
      <c r="AL73" s="22">
        <f t="shared" si="25"/>
        <v>1</v>
      </c>
      <c r="AM73" s="22">
        <f t="shared" si="26"/>
        <v>0</v>
      </c>
      <c r="AN73" s="22">
        <f t="shared" si="27"/>
        <v>0</v>
      </c>
      <c r="AO73" s="20"/>
      <c r="AP73" s="20" t="s">
        <v>5</v>
      </c>
      <c r="AQ73" s="20"/>
      <c r="AR73" s="20"/>
      <c r="AS73" s="20"/>
      <c r="AT73" s="20" t="s">
        <v>350</v>
      </c>
      <c r="AU73" s="20"/>
      <c r="AV73" s="20"/>
      <c r="AW73" s="20"/>
      <c r="AX73" t="s">
        <v>5</v>
      </c>
      <c r="BB73" t="s">
        <v>351</v>
      </c>
    </row>
    <row r="74" spans="1:54" ht="15" customHeight="1" x14ac:dyDescent="0.25">
      <c r="A74" s="20">
        <v>5</v>
      </c>
      <c r="B74" s="20" t="s">
        <v>17</v>
      </c>
      <c r="C74" s="20" t="s">
        <v>117</v>
      </c>
      <c r="D74" s="20" t="s">
        <v>88</v>
      </c>
      <c r="E74" s="20" t="s">
        <v>89</v>
      </c>
      <c r="F74" s="20" t="s">
        <v>118</v>
      </c>
      <c r="G74" s="20" t="s">
        <v>91</v>
      </c>
      <c r="H74" s="20" t="s">
        <v>92</v>
      </c>
      <c r="I74" t="s">
        <v>119</v>
      </c>
      <c r="J74" s="21">
        <v>44562</v>
      </c>
      <c r="K74" s="21">
        <v>44926</v>
      </c>
      <c r="L74" s="20" t="s">
        <v>120</v>
      </c>
      <c r="M74" s="20" t="s">
        <v>17</v>
      </c>
      <c r="N74" s="20" t="s">
        <v>121</v>
      </c>
      <c r="O74" s="20" t="s">
        <v>122</v>
      </c>
      <c r="P74" s="20" t="s">
        <v>123</v>
      </c>
      <c r="Q74" s="22">
        <f t="shared" si="28"/>
        <v>0.1111111111111111</v>
      </c>
      <c r="R74" s="24">
        <f t="shared" si="21"/>
        <v>1</v>
      </c>
      <c r="S74" s="24">
        <v>0.25</v>
      </c>
      <c r="T74" s="24">
        <v>0.25</v>
      </c>
      <c r="U74" s="24">
        <v>0.25</v>
      </c>
      <c r="V74" s="24">
        <v>0.25</v>
      </c>
      <c r="W74" s="24"/>
      <c r="X74" s="24"/>
      <c r="Y74" s="24">
        <v>0.5</v>
      </c>
      <c r="Z74" s="24" t="s">
        <v>352</v>
      </c>
      <c r="AA74" s="24"/>
      <c r="AB74" s="24"/>
      <c r="AC74" s="24"/>
      <c r="AD74" s="24"/>
      <c r="AE74" s="24">
        <f t="shared" si="22"/>
        <v>0.5</v>
      </c>
      <c r="AF74" s="21"/>
      <c r="AG74" s="21">
        <v>44760</v>
      </c>
      <c r="AH74" s="21"/>
      <c r="AI74" s="21"/>
      <c r="AJ74" s="22">
        <f t="shared" si="23"/>
        <v>0.5</v>
      </c>
      <c r="AK74" s="22">
        <f t="shared" si="24"/>
        <v>0</v>
      </c>
      <c r="AL74" s="22">
        <f t="shared" si="25"/>
        <v>1</v>
      </c>
      <c r="AM74" s="22">
        <f t="shared" si="26"/>
        <v>0</v>
      </c>
      <c r="AN74" s="22">
        <f t="shared" si="27"/>
        <v>0</v>
      </c>
      <c r="AO74" s="20"/>
      <c r="AP74" s="20" t="s">
        <v>4</v>
      </c>
      <c r="AQ74" s="20"/>
      <c r="AR74" s="20"/>
      <c r="AS74" s="20"/>
      <c r="AT74" s="20" t="s">
        <v>353</v>
      </c>
      <c r="AU74" s="20"/>
      <c r="AV74" s="20"/>
      <c r="AW74" s="20"/>
      <c r="AX74" t="s">
        <v>4</v>
      </c>
      <c r="BB74" t="s">
        <v>354</v>
      </c>
    </row>
    <row r="75" spans="1:54" ht="15" customHeight="1" x14ac:dyDescent="0.25">
      <c r="A75" s="20">
        <v>6</v>
      </c>
      <c r="B75" s="20" t="s">
        <v>17</v>
      </c>
      <c r="C75" s="20" t="s">
        <v>127</v>
      </c>
      <c r="D75" s="20" t="s">
        <v>88</v>
      </c>
      <c r="E75" s="20" t="s">
        <v>89</v>
      </c>
      <c r="F75" s="20" t="s">
        <v>118</v>
      </c>
      <c r="G75" s="20" t="s">
        <v>91</v>
      </c>
      <c r="H75" s="20" t="s">
        <v>92</v>
      </c>
      <c r="I75" t="s">
        <v>128</v>
      </c>
      <c r="J75" s="21">
        <v>44562</v>
      </c>
      <c r="K75" s="21">
        <v>44926</v>
      </c>
      <c r="L75" s="20" t="s">
        <v>120</v>
      </c>
      <c r="M75" s="20" t="s">
        <v>17</v>
      </c>
      <c r="N75" s="20" t="s">
        <v>121</v>
      </c>
      <c r="O75" s="20" t="s">
        <v>122</v>
      </c>
      <c r="P75" s="20" t="s">
        <v>123</v>
      </c>
      <c r="Q75" s="22">
        <f t="shared" si="28"/>
        <v>0.1111111111111111</v>
      </c>
      <c r="R75" s="24">
        <f t="shared" si="21"/>
        <v>1</v>
      </c>
      <c r="S75" s="24">
        <v>0.25</v>
      </c>
      <c r="T75" s="24">
        <v>0.25</v>
      </c>
      <c r="U75" s="24">
        <v>0.25</v>
      </c>
      <c r="V75" s="24">
        <v>0.25</v>
      </c>
      <c r="W75" s="24"/>
      <c r="X75" s="24"/>
      <c r="Y75" s="24">
        <v>0.5</v>
      </c>
      <c r="Z75" s="24" t="s">
        <v>355</v>
      </c>
      <c r="AA75" s="24"/>
      <c r="AB75" s="24"/>
      <c r="AC75" s="24"/>
      <c r="AD75" s="24"/>
      <c r="AE75" s="24">
        <f t="shared" si="22"/>
        <v>0.5</v>
      </c>
      <c r="AF75" s="21"/>
      <c r="AG75" s="21">
        <v>44761</v>
      </c>
      <c r="AH75" s="21"/>
      <c r="AI75" s="21"/>
      <c r="AJ75" s="22">
        <f t="shared" si="23"/>
        <v>0.5</v>
      </c>
      <c r="AK75" s="22">
        <f t="shared" si="24"/>
        <v>0</v>
      </c>
      <c r="AL75" s="22">
        <f t="shared" si="25"/>
        <v>1</v>
      </c>
      <c r="AM75" s="22">
        <f t="shared" si="26"/>
        <v>0</v>
      </c>
      <c r="AN75" s="22">
        <f t="shared" si="27"/>
        <v>0</v>
      </c>
      <c r="AO75" s="20"/>
      <c r="AP75" s="20" t="s">
        <v>4</v>
      </c>
      <c r="AQ75" s="20"/>
      <c r="AR75" s="20"/>
      <c r="AS75" s="20"/>
      <c r="AT75" s="20" t="s">
        <v>356</v>
      </c>
      <c r="AU75" s="20"/>
      <c r="AV75" s="20"/>
      <c r="AW75" s="20"/>
      <c r="AX75" t="s">
        <v>4</v>
      </c>
      <c r="BB75" t="s">
        <v>357</v>
      </c>
    </row>
    <row r="76" spans="1:54" ht="15" customHeight="1" x14ac:dyDescent="0.25">
      <c r="A76" s="20">
        <v>7</v>
      </c>
      <c r="B76" s="20" t="s">
        <v>17</v>
      </c>
      <c r="C76" s="20" t="s">
        <v>132</v>
      </c>
      <c r="D76" s="20" t="s">
        <v>133</v>
      </c>
      <c r="E76" s="20" t="s">
        <v>134</v>
      </c>
      <c r="F76" s="20" t="s">
        <v>135</v>
      </c>
      <c r="G76" s="20" t="s">
        <v>91</v>
      </c>
      <c r="H76" s="20" t="s">
        <v>136</v>
      </c>
      <c r="I76" t="s">
        <v>137</v>
      </c>
      <c r="J76" s="21">
        <v>44562</v>
      </c>
      <c r="K76" s="21">
        <v>44926</v>
      </c>
      <c r="L76" s="20" t="s">
        <v>138</v>
      </c>
      <c r="M76" s="20" t="s">
        <v>17</v>
      </c>
      <c r="N76" s="20" t="s">
        <v>121</v>
      </c>
      <c r="O76" s="20" t="s">
        <v>122</v>
      </c>
      <c r="P76" s="20" t="s">
        <v>123</v>
      </c>
      <c r="Q76" s="22">
        <f t="shared" si="28"/>
        <v>0.1111111111111111</v>
      </c>
      <c r="R76" s="24">
        <f t="shared" si="21"/>
        <v>1</v>
      </c>
      <c r="S76" s="24">
        <v>0.25</v>
      </c>
      <c r="T76" s="24">
        <v>0.25</v>
      </c>
      <c r="U76" s="24">
        <v>0.25</v>
      </c>
      <c r="V76" s="24">
        <v>0.25</v>
      </c>
      <c r="W76" s="24"/>
      <c r="X76" s="24"/>
      <c r="Y76" s="24">
        <v>0.5</v>
      </c>
      <c r="Z76" s="24" t="s">
        <v>358</v>
      </c>
      <c r="AA76" s="24"/>
      <c r="AB76" s="24"/>
      <c r="AC76" s="24"/>
      <c r="AD76" s="24"/>
      <c r="AE76" s="24">
        <f t="shared" si="22"/>
        <v>0.5</v>
      </c>
      <c r="AF76" s="21"/>
      <c r="AG76" s="21">
        <v>44760</v>
      </c>
      <c r="AH76" s="21"/>
      <c r="AI76" s="21"/>
      <c r="AJ76" s="22">
        <f t="shared" si="23"/>
        <v>0.5</v>
      </c>
      <c r="AK76" s="22">
        <f t="shared" si="24"/>
        <v>0</v>
      </c>
      <c r="AL76" s="22">
        <f t="shared" si="25"/>
        <v>1</v>
      </c>
      <c r="AM76" s="22">
        <f t="shared" si="26"/>
        <v>0</v>
      </c>
      <c r="AN76" s="22">
        <f t="shared" si="27"/>
        <v>0</v>
      </c>
      <c r="AO76" s="20"/>
      <c r="AP76" s="20" t="s">
        <v>4</v>
      </c>
      <c r="AQ76" s="20"/>
      <c r="AR76" s="20"/>
      <c r="AS76" s="20"/>
      <c r="AT76" s="20" t="s">
        <v>359</v>
      </c>
      <c r="AU76" s="20"/>
      <c r="AV76" s="20"/>
      <c r="AW76" s="20"/>
      <c r="AX76" t="s">
        <v>4</v>
      </c>
      <c r="BB76" t="s">
        <v>360</v>
      </c>
    </row>
    <row r="77" spans="1:54" ht="15" customHeight="1" x14ac:dyDescent="0.25">
      <c r="A77" s="20">
        <v>8</v>
      </c>
      <c r="B77" s="20" t="s">
        <v>17</v>
      </c>
      <c r="C77" s="20" t="s">
        <v>142</v>
      </c>
      <c r="D77" s="20" t="s">
        <v>143</v>
      </c>
      <c r="E77" s="20" t="s">
        <v>144</v>
      </c>
      <c r="F77" s="20" t="s">
        <v>145</v>
      </c>
      <c r="G77" s="20" t="s">
        <v>146</v>
      </c>
      <c r="H77" s="20" t="s">
        <v>146</v>
      </c>
      <c r="I77" s="20" t="s">
        <v>147</v>
      </c>
      <c r="J77" s="21">
        <v>44562</v>
      </c>
      <c r="K77" s="21">
        <v>44926</v>
      </c>
      <c r="L77" s="20" t="s">
        <v>148</v>
      </c>
      <c r="M77" s="20" t="s">
        <v>17</v>
      </c>
      <c r="N77" s="20" t="s">
        <v>121</v>
      </c>
      <c r="O77" s="20" t="s">
        <v>149</v>
      </c>
      <c r="P77" s="20" t="s">
        <v>123</v>
      </c>
      <c r="Q77" s="22">
        <f t="shared" si="28"/>
        <v>0.1111111111111111</v>
      </c>
      <c r="R77" s="24">
        <f t="shared" si="21"/>
        <v>1</v>
      </c>
      <c r="S77" s="24">
        <v>0.25</v>
      </c>
      <c r="T77" s="24">
        <v>0.25</v>
      </c>
      <c r="U77" s="24">
        <v>0.25</v>
      </c>
      <c r="V77" s="24">
        <v>0.25</v>
      </c>
      <c r="W77" s="24"/>
      <c r="X77" s="24"/>
      <c r="Y77" s="24">
        <v>0.5</v>
      </c>
      <c r="Z77" s="24" t="s">
        <v>361</v>
      </c>
      <c r="AA77" s="24"/>
      <c r="AB77" s="24"/>
      <c r="AC77" s="24"/>
      <c r="AD77" s="24"/>
      <c r="AE77" s="24">
        <f t="shared" si="22"/>
        <v>0.5</v>
      </c>
      <c r="AF77" s="21"/>
      <c r="AG77" s="21">
        <v>44760</v>
      </c>
      <c r="AH77" s="21"/>
      <c r="AI77" s="21"/>
      <c r="AJ77" s="22">
        <f t="shared" si="23"/>
        <v>0.5</v>
      </c>
      <c r="AK77" s="22">
        <f t="shared" si="24"/>
        <v>0</v>
      </c>
      <c r="AL77" s="22">
        <f t="shared" si="25"/>
        <v>1</v>
      </c>
      <c r="AM77" s="22">
        <f t="shared" si="26"/>
        <v>0</v>
      </c>
      <c r="AN77" s="22">
        <f t="shared" si="27"/>
        <v>0</v>
      </c>
      <c r="AO77" s="20"/>
      <c r="AP77" s="20" t="s">
        <v>4</v>
      </c>
      <c r="AQ77" s="20"/>
      <c r="AR77" s="20"/>
      <c r="AS77" s="20"/>
      <c r="AT77" s="20" t="s">
        <v>362</v>
      </c>
      <c r="AU77" s="20"/>
      <c r="AV77" s="20"/>
      <c r="AW77" s="20"/>
      <c r="AX77" t="s">
        <v>4</v>
      </c>
      <c r="BB77" t="s">
        <v>363</v>
      </c>
    </row>
    <row r="78" spans="1:54" ht="15" customHeight="1" x14ac:dyDescent="0.25">
      <c r="A78" s="20">
        <v>9</v>
      </c>
      <c r="B78" s="20" t="s">
        <v>17</v>
      </c>
      <c r="C78" s="20" t="s">
        <v>142</v>
      </c>
      <c r="D78" s="20" t="s">
        <v>143</v>
      </c>
      <c r="E78" s="20" t="s">
        <v>144</v>
      </c>
      <c r="F78" s="20" t="s">
        <v>145</v>
      </c>
      <c r="G78" s="20" t="s">
        <v>146</v>
      </c>
      <c r="H78" s="20" t="s">
        <v>146</v>
      </c>
      <c r="I78" t="s">
        <v>153</v>
      </c>
      <c r="J78" s="26">
        <v>44562</v>
      </c>
      <c r="K78" s="26">
        <v>44926</v>
      </c>
      <c r="L78" s="20" t="s">
        <v>154</v>
      </c>
      <c r="M78" s="20" t="s">
        <v>17</v>
      </c>
      <c r="N78" s="20" t="s">
        <v>121</v>
      </c>
      <c r="O78" t="s">
        <v>155</v>
      </c>
      <c r="P78" t="s">
        <v>123</v>
      </c>
      <c r="Q78" s="22">
        <f t="shared" si="28"/>
        <v>0.1111111111111111</v>
      </c>
      <c r="R78" s="24">
        <f t="shared" si="21"/>
        <v>1</v>
      </c>
      <c r="S78" s="24">
        <v>0.25</v>
      </c>
      <c r="T78" s="24">
        <v>0.25</v>
      </c>
      <c r="U78" s="24">
        <v>0.25</v>
      </c>
      <c r="V78" s="24">
        <v>0.25</v>
      </c>
      <c r="W78" s="24"/>
      <c r="X78" s="24"/>
      <c r="Y78" s="24">
        <v>0.5</v>
      </c>
      <c r="Z78" s="24" t="s">
        <v>364</v>
      </c>
      <c r="AA78" s="24"/>
      <c r="AB78" s="24"/>
      <c r="AC78" s="24"/>
      <c r="AD78" s="24"/>
      <c r="AE78" s="24">
        <f t="shared" si="22"/>
        <v>0.5</v>
      </c>
      <c r="AF78" s="21"/>
      <c r="AG78" s="21">
        <v>44760</v>
      </c>
      <c r="AH78" s="21"/>
      <c r="AI78" s="21"/>
      <c r="AJ78" s="22">
        <f t="shared" si="23"/>
        <v>0.5</v>
      </c>
      <c r="AK78" s="22">
        <f t="shared" si="24"/>
        <v>0</v>
      </c>
      <c r="AL78" s="22">
        <f t="shared" si="25"/>
        <v>1</v>
      </c>
      <c r="AM78" s="22">
        <f t="shared" si="26"/>
        <v>0</v>
      </c>
      <c r="AN78" s="22">
        <f t="shared" si="27"/>
        <v>0</v>
      </c>
      <c r="AP78" t="s">
        <v>4</v>
      </c>
      <c r="AT78" s="20" t="s">
        <v>365</v>
      </c>
      <c r="AX78" t="s">
        <v>4</v>
      </c>
      <c r="BB78" t="s">
        <v>366</v>
      </c>
    </row>
    <row r="79" spans="1:54" ht="15" customHeight="1" x14ac:dyDescent="0.25">
      <c r="A79" s="20">
        <v>1</v>
      </c>
      <c r="B79" s="20" t="s">
        <v>18</v>
      </c>
      <c r="C79" s="20" t="s">
        <v>87</v>
      </c>
      <c r="D79" s="20" t="s">
        <v>88</v>
      </c>
      <c r="E79" s="20" t="s">
        <v>89</v>
      </c>
      <c r="F79" s="20" t="s">
        <v>90</v>
      </c>
      <c r="G79" s="20" t="s">
        <v>91</v>
      </c>
      <c r="H79" s="20" t="s">
        <v>92</v>
      </c>
      <c r="I79" s="20" t="s">
        <v>93</v>
      </c>
      <c r="J79" s="21">
        <v>44562</v>
      </c>
      <c r="K79" s="21">
        <v>44926</v>
      </c>
      <c r="L79" s="20" t="s">
        <v>94</v>
      </c>
      <c r="M79" s="20" t="s">
        <v>18</v>
      </c>
      <c r="N79" s="20" t="s">
        <v>96</v>
      </c>
      <c r="O79" s="20" t="s">
        <v>97</v>
      </c>
      <c r="P79" s="20" t="s">
        <v>33</v>
      </c>
      <c r="Q79" s="22">
        <f>1/8</f>
        <v>0.125</v>
      </c>
      <c r="R79" s="23">
        <f t="shared" si="21"/>
        <v>10197</v>
      </c>
      <c r="S79" s="23">
        <v>509.85</v>
      </c>
      <c r="T79" s="23">
        <v>2549.25</v>
      </c>
      <c r="U79" s="23">
        <v>3568.95</v>
      </c>
      <c r="V79" s="23">
        <v>3568.95</v>
      </c>
      <c r="W79" s="23"/>
      <c r="X79" s="23"/>
      <c r="Y79" s="23">
        <v>3319</v>
      </c>
      <c r="Z79" s="23" t="s">
        <v>367</v>
      </c>
      <c r="AA79" s="23"/>
      <c r="AB79" s="23"/>
      <c r="AC79" s="23"/>
      <c r="AD79" s="23"/>
      <c r="AE79" s="23">
        <f t="shared" si="22"/>
        <v>3319</v>
      </c>
      <c r="AF79" s="21"/>
      <c r="AG79" s="21">
        <v>44761</v>
      </c>
      <c r="AH79" s="21"/>
      <c r="AI79" s="21"/>
      <c r="AJ79" s="22">
        <f t="shared" si="23"/>
        <v>0.32548788859468469</v>
      </c>
      <c r="AK79" s="22">
        <f t="shared" si="24"/>
        <v>0</v>
      </c>
      <c r="AL79" s="22">
        <f t="shared" si="25"/>
        <v>1</v>
      </c>
      <c r="AM79" s="22">
        <f t="shared" si="26"/>
        <v>0</v>
      </c>
      <c r="AN79" s="22">
        <f t="shared" si="27"/>
        <v>0</v>
      </c>
      <c r="AO79" s="20"/>
      <c r="AP79" s="20" t="s">
        <v>4</v>
      </c>
      <c r="AQ79" s="20"/>
      <c r="AR79" s="20"/>
      <c r="AS79" s="20"/>
      <c r="AT79" s="20" t="s">
        <v>368</v>
      </c>
      <c r="AU79" s="20"/>
      <c r="AV79" s="20"/>
      <c r="AW79" s="20"/>
      <c r="AX79" s="20" t="s">
        <v>4</v>
      </c>
      <c r="AY79" s="20"/>
      <c r="AZ79" s="20"/>
      <c r="BA79" s="20"/>
      <c r="BB79" s="20" t="s">
        <v>369</v>
      </c>
    </row>
    <row r="80" spans="1:54" ht="15" customHeight="1" x14ac:dyDescent="0.25">
      <c r="A80" s="20">
        <v>2</v>
      </c>
      <c r="B80" s="20" t="s">
        <v>18</v>
      </c>
      <c r="C80" s="20" t="s">
        <v>87</v>
      </c>
      <c r="D80" s="20" t="s">
        <v>88</v>
      </c>
      <c r="E80" s="20" t="s">
        <v>89</v>
      </c>
      <c r="F80" s="20" t="s">
        <v>90</v>
      </c>
      <c r="G80" s="20" t="s">
        <v>91</v>
      </c>
      <c r="H80" s="20" t="s">
        <v>92</v>
      </c>
      <c r="I80" s="20" t="s">
        <v>101</v>
      </c>
      <c r="J80" s="21">
        <v>44562</v>
      </c>
      <c r="K80" s="21">
        <v>44926</v>
      </c>
      <c r="L80" s="20" t="s">
        <v>94</v>
      </c>
      <c r="M80" s="20" t="s">
        <v>18</v>
      </c>
      <c r="N80" s="20" t="s">
        <v>96</v>
      </c>
      <c r="O80" s="20" t="s">
        <v>102</v>
      </c>
      <c r="P80" s="20" t="s">
        <v>33</v>
      </c>
      <c r="Q80" s="22">
        <f t="shared" ref="Q80:Q86" si="29">1/8</f>
        <v>0.125</v>
      </c>
      <c r="R80" s="23">
        <f t="shared" si="21"/>
        <v>14632</v>
      </c>
      <c r="S80" s="23">
        <v>731.6</v>
      </c>
      <c r="T80" s="23">
        <v>3658</v>
      </c>
      <c r="U80" s="23">
        <v>5121.2</v>
      </c>
      <c r="V80" s="23">
        <v>5121.2</v>
      </c>
      <c r="W80" s="23"/>
      <c r="X80" s="23"/>
      <c r="Y80" s="23">
        <v>213</v>
      </c>
      <c r="Z80" s="23" t="s">
        <v>370</v>
      </c>
      <c r="AA80" s="23"/>
      <c r="AB80" s="23"/>
      <c r="AC80" s="23"/>
      <c r="AD80" s="23"/>
      <c r="AE80" s="23">
        <f t="shared" si="22"/>
        <v>213</v>
      </c>
      <c r="AF80" s="21"/>
      <c r="AG80" s="21">
        <v>44761</v>
      </c>
      <c r="AH80" s="21"/>
      <c r="AI80" s="21"/>
      <c r="AJ80" s="22">
        <f t="shared" si="23"/>
        <v>1.4557135046473484E-2</v>
      </c>
      <c r="AK80" s="22">
        <f t="shared" si="24"/>
        <v>0</v>
      </c>
      <c r="AL80" s="22">
        <f t="shared" si="25"/>
        <v>5.8228540185893934E-2</v>
      </c>
      <c r="AM80" s="22">
        <f t="shared" si="26"/>
        <v>0</v>
      </c>
      <c r="AN80" s="22">
        <f t="shared" si="27"/>
        <v>0</v>
      </c>
      <c r="AO80" s="20"/>
      <c r="AP80" s="20" t="s">
        <v>5</v>
      </c>
      <c r="AQ80" s="20"/>
      <c r="AR80" s="20"/>
      <c r="AS80" s="20"/>
      <c r="AT80" s="20" t="s">
        <v>371</v>
      </c>
      <c r="AU80" s="20"/>
      <c r="AV80" s="20"/>
      <c r="AW80" s="20"/>
      <c r="AX80" t="s">
        <v>5</v>
      </c>
      <c r="BB80" t="s">
        <v>372</v>
      </c>
    </row>
    <row r="81" spans="1:56" ht="15" customHeight="1" x14ac:dyDescent="0.25">
      <c r="A81" s="20">
        <v>3</v>
      </c>
      <c r="B81" s="20" t="s">
        <v>18</v>
      </c>
      <c r="C81" s="20" t="s">
        <v>117</v>
      </c>
      <c r="D81" s="20" t="s">
        <v>88</v>
      </c>
      <c r="E81" s="20" t="s">
        <v>89</v>
      </c>
      <c r="F81" s="20" t="s">
        <v>118</v>
      </c>
      <c r="G81" s="20" t="s">
        <v>91</v>
      </c>
      <c r="H81" s="20" t="s">
        <v>92</v>
      </c>
      <c r="I81" t="s">
        <v>119</v>
      </c>
      <c r="J81" s="21">
        <v>44562</v>
      </c>
      <c r="K81" s="21">
        <v>44926</v>
      </c>
      <c r="L81" s="20" t="s">
        <v>120</v>
      </c>
      <c r="M81" s="20" t="s">
        <v>18</v>
      </c>
      <c r="N81" s="20" t="s">
        <v>121</v>
      </c>
      <c r="O81" s="20" t="s">
        <v>122</v>
      </c>
      <c r="P81" s="20" t="s">
        <v>123</v>
      </c>
      <c r="Q81" s="22">
        <f t="shared" si="29"/>
        <v>0.125</v>
      </c>
      <c r="R81" s="24">
        <f t="shared" si="21"/>
        <v>1</v>
      </c>
      <c r="S81" s="24">
        <v>0.2</v>
      </c>
      <c r="T81" s="24">
        <v>0.3</v>
      </c>
      <c r="U81" s="24">
        <v>0.2</v>
      </c>
      <c r="V81" s="24">
        <v>0.3</v>
      </c>
      <c r="W81" s="24"/>
      <c r="X81" s="24"/>
      <c r="Y81" s="24">
        <v>0.37</v>
      </c>
      <c r="Z81" s="24" t="s">
        <v>373</v>
      </c>
      <c r="AA81" s="24"/>
      <c r="AB81" s="24"/>
      <c r="AC81" s="24"/>
      <c r="AD81" s="24"/>
      <c r="AE81" s="24">
        <f t="shared" si="22"/>
        <v>0.37</v>
      </c>
      <c r="AF81" s="21"/>
      <c r="AG81" s="21">
        <v>44761</v>
      </c>
      <c r="AH81" s="21"/>
      <c r="AI81" s="21"/>
      <c r="AJ81" s="22">
        <f t="shared" si="23"/>
        <v>0.37</v>
      </c>
      <c r="AK81" s="22">
        <f t="shared" si="24"/>
        <v>0</v>
      </c>
      <c r="AL81" s="22">
        <f t="shared" si="25"/>
        <v>1</v>
      </c>
      <c r="AM81" s="22">
        <f t="shared" si="26"/>
        <v>0</v>
      </c>
      <c r="AN81" s="22">
        <f t="shared" si="27"/>
        <v>0</v>
      </c>
      <c r="AO81" s="20"/>
      <c r="AP81" s="20" t="s">
        <v>5</v>
      </c>
      <c r="AQ81" s="20"/>
      <c r="AR81" s="20"/>
      <c r="AS81" s="20"/>
      <c r="AT81" s="20" t="s">
        <v>374</v>
      </c>
      <c r="AU81" s="20"/>
      <c r="AV81" s="20"/>
      <c r="AW81" s="20"/>
      <c r="AX81" t="s">
        <v>5</v>
      </c>
      <c r="BB81" t="s">
        <v>375</v>
      </c>
    </row>
    <row r="82" spans="1:56" ht="15" customHeight="1" x14ac:dyDescent="0.25">
      <c r="A82" s="20">
        <v>4</v>
      </c>
      <c r="B82" s="20" t="s">
        <v>18</v>
      </c>
      <c r="C82" s="20" t="s">
        <v>127</v>
      </c>
      <c r="D82" s="20" t="s">
        <v>88</v>
      </c>
      <c r="E82" s="20" t="s">
        <v>89</v>
      </c>
      <c r="F82" s="20" t="s">
        <v>118</v>
      </c>
      <c r="G82" s="20" t="s">
        <v>91</v>
      </c>
      <c r="H82" s="20" t="s">
        <v>92</v>
      </c>
      <c r="I82" t="s">
        <v>128</v>
      </c>
      <c r="J82" s="21">
        <v>44562</v>
      </c>
      <c r="K82" s="21">
        <v>44926</v>
      </c>
      <c r="L82" s="20" t="s">
        <v>120</v>
      </c>
      <c r="M82" s="20" t="s">
        <v>18</v>
      </c>
      <c r="N82" s="20" t="s">
        <v>121</v>
      </c>
      <c r="O82" s="20" t="s">
        <v>122</v>
      </c>
      <c r="P82" s="20" t="s">
        <v>123</v>
      </c>
      <c r="Q82" s="22">
        <f t="shared" si="29"/>
        <v>0.125</v>
      </c>
      <c r="R82" s="24">
        <f t="shared" si="21"/>
        <v>1</v>
      </c>
      <c r="S82" s="24">
        <v>0.2</v>
      </c>
      <c r="T82" s="24">
        <v>0.3</v>
      </c>
      <c r="U82" s="24">
        <v>0.2</v>
      </c>
      <c r="V82" s="24">
        <v>0.3</v>
      </c>
      <c r="W82" s="24"/>
      <c r="X82" s="24"/>
      <c r="Y82" s="24">
        <v>0</v>
      </c>
      <c r="Z82" s="24" t="s">
        <v>376</v>
      </c>
      <c r="AA82" s="24"/>
      <c r="AB82" s="24"/>
      <c r="AC82" s="24"/>
      <c r="AD82" s="24"/>
      <c r="AE82" s="24">
        <f t="shared" si="22"/>
        <v>0</v>
      </c>
      <c r="AF82" s="21"/>
      <c r="AG82" s="21">
        <v>44761</v>
      </c>
      <c r="AH82" s="21"/>
      <c r="AI82" s="21"/>
      <c r="AJ82" s="22">
        <f t="shared" si="23"/>
        <v>0</v>
      </c>
      <c r="AK82" s="22">
        <f t="shared" si="24"/>
        <v>0</v>
      </c>
      <c r="AL82" s="22">
        <f t="shared" si="25"/>
        <v>0</v>
      </c>
      <c r="AM82" s="22">
        <f t="shared" si="26"/>
        <v>0</v>
      </c>
      <c r="AN82" s="22">
        <f t="shared" si="27"/>
        <v>0</v>
      </c>
      <c r="AO82" s="20"/>
      <c r="AP82" s="20" t="s">
        <v>6</v>
      </c>
      <c r="AQ82" s="20"/>
      <c r="AR82" s="20"/>
      <c r="AS82" s="20"/>
      <c r="AT82" s="20" t="s">
        <v>377</v>
      </c>
      <c r="AU82" s="20"/>
      <c r="AV82" s="20"/>
      <c r="AW82" s="20"/>
      <c r="AX82" t="s">
        <v>6</v>
      </c>
      <c r="BB82" t="s">
        <v>378</v>
      </c>
    </row>
    <row r="83" spans="1:56" ht="15" customHeight="1" x14ac:dyDescent="0.25">
      <c r="A83" s="20">
        <v>5</v>
      </c>
      <c r="B83" s="20" t="s">
        <v>18</v>
      </c>
      <c r="C83" s="20" t="s">
        <v>132</v>
      </c>
      <c r="D83" s="20" t="s">
        <v>133</v>
      </c>
      <c r="E83" s="20" t="s">
        <v>134</v>
      </c>
      <c r="F83" s="20" t="s">
        <v>135</v>
      </c>
      <c r="G83" s="20" t="s">
        <v>91</v>
      </c>
      <c r="H83" s="20" t="s">
        <v>136</v>
      </c>
      <c r="I83" t="s">
        <v>137</v>
      </c>
      <c r="J83" s="21">
        <v>44562</v>
      </c>
      <c r="K83" s="21">
        <v>44926</v>
      </c>
      <c r="L83" s="20" t="s">
        <v>138</v>
      </c>
      <c r="M83" s="20" t="s">
        <v>18</v>
      </c>
      <c r="N83" s="20" t="s">
        <v>121</v>
      </c>
      <c r="O83" s="20" t="s">
        <v>122</v>
      </c>
      <c r="P83" s="20" t="s">
        <v>123</v>
      </c>
      <c r="Q83" s="22">
        <f t="shared" si="29"/>
        <v>0.125</v>
      </c>
      <c r="R83" s="24">
        <f t="shared" si="21"/>
        <v>1</v>
      </c>
      <c r="S83" s="24">
        <v>0.1</v>
      </c>
      <c r="T83" s="24">
        <v>0.3</v>
      </c>
      <c r="U83" s="24">
        <v>0.3</v>
      </c>
      <c r="V83" s="24">
        <v>0.3</v>
      </c>
      <c r="W83" s="24"/>
      <c r="X83" s="24"/>
      <c r="Y83" s="24">
        <v>0.04</v>
      </c>
      <c r="Z83" s="24" t="s">
        <v>379</v>
      </c>
      <c r="AA83" s="24"/>
      <c r="AB83" s="24"/>
      <c r="AC83" s="24"/>
      <c r="AD83" s="24"/>
      <c r="AE83" s="24">
        <f t="shared" si="22"/>
        <v>0.04</v>
      </c>
      <c r="AF83" s="21"/>
      <c r="AG83" s="21">
        <v>44761</v>
      </c>
      <c r="AH83" s="21"/>
      <c r="AI83" s="21"/>
      <c r="AJ83" s="22">
        <f t="shared" si="23"/>
        <v>0.04</v>
      </c>
      <c r="AK83" s="22">
        <f t="shared" si="24"/>
        <v>0</v>
      </c>
      <c r="AL83" s="22">
        <f t="shared" si="25"/>
        <v>0.13333333333333333</v>
      </c>
      <c r="AM83" s="22">
        <f t="shared" si="26"/>
        <v>0</v>
      </c>
      <c r="AN83" s="22">
        <f t="shared" si="27"/>
        <v>0</v>
      </c>
      <c r="AO83" s="20"/>
      <c r="AP83" s="20" t="s">
        <v>5</v>
      </c>
      <c r="AQ83" s="20"/>
      <c r="AR83" s="20"/>
      <c r="AS83" s="20"/>
      <c r="AT83" s="20" t="s">
        <v>380</v>
      </c>
      <c r="AU83" s="20"/>
      <c r="AV83" s="20"/>
      <c r="AW83" s="20"/>
      <c r="AX83" t="s">
        <v>5</v>
      </c>
      <c r="BB83" t="s">
        <v>381</v>
      </c>
    </row>
    <row r="84" spans="1:56" ht="15" customHeight="1" x14ac:dyDescent="0.25">
      <c r="A84" s="20">
        <v>6</v>
      </c>
      <c r="B84" s="20" t="s">
        <v>18</v>
      </c>
      <c r="C84" s="20" t="s">
        <v>142</v>
      </c>
      <c r="D84" s="20" t="s">
        <v>143</v>
      </c>
      <c r="E84" s="20" t="s">
        <v>144</v>
      </c>
      <c r="F84" s="20" t="s">
        <v>145</v>
      </c>
      <c r="G84" s="20" t="s">
        <v>146</v>
      </c>
      <c r="H84" s="20" t="s">
        <v>146</v>
      </c>
      <c r="I84" t="s">
        <v>147</v>
      </c>
      <c r="J84" s="21">
        <v>44562</v>
      </c>
      <c r="K84" s="21">
        <v>44926</v>
      </c>
      <c r="L84" s="20" t="s">
        <v>148</v>
      </c>
      <c r="M84" s="20" t="s">
        <v>18</v>
      </c>
      <c r="N84" s="20" t="s">
        <v>121</v>
      </c>
      <c r="O84" s="20" t="s">
        <v>149</v>
      </c>
      <c r="P84" s="20" t="s">
        <v>123</v>
      </c>
      <c r="Q84" s="22">
        <f t="shared" si="29"/>
        <v>0.125</v>
      </c>
      <c r="R84" s="24">
        <f t="shared" si="21"/>
        <v>1</v>
      </c>
      <c r="S84" s="24">
        <v>0.05</v>
      </c>
      <c r="T84" s="24">
        <v>0.35</v>
      </c>
      <c r="U84" s="24">
        <v>0.3</v>
      </c>
      <c r="V84" s="24">
        <v>0.3</v>
      </c>
      <c r="W84" s="24"/>
      <c r="X84" s="24"/>
      <c r="Y84" s="24">
        <v>0.4</v>
      </c>
      <c r="Z84" s="24" t="s">
        <v>382</v>
      </c>
      <c r="AA84" s="24"/>
      <c r="AB84" s="24"/>
      <c r="AC84" s="24"/>
      <c r="AD84" s="24"/>
      <c r="AE84" s="24">
        <f t="shared" si="22"/>
        <v>0.4</v>
      </c>
      <c r="AF84" s="21"/>
      <c r="AG84" s="21">
        <v>44761</v>
      </c>
      <c r="AH84" s="21"/>
      <c r="AI84" s="21"/>
      <c r="AJ84" s="22">
        <f t="shared" si="23"/>
        <v>0.4</v>
      </c>
      <c r="AK84" s="22">
        <f t="shared" si="24"/>
        <v>0</v>
      </c>
      <c r="AL84" s="22">
        <f t="shared" si="25"/>
        <v>1</v>
      </c>
      <c r="AM84" s="22">
        <f t="shared" si="26"/>
        <v>0</v>
      </c>
      <c r="AN84" s="22">
        <f t="shared" si="27"/>
        <v>0</v>
      </c>
      <c r="AO84" s="20"/>
      <c r="AP84" s="20" t="s">
        <v>4</v>
      </c>
      <c r="AQ84" s="20"/>
      <c r="AR84" s="20"/>
      <c r="AS84" s="20"/>
      <c r="AT84" s="20" t="s">
        <v>383</v>
      </c>
      <c r="AU84" s="20"/>
      <c r="AV84" s="20"/>
      <c r="AW84" s="20"/>
      <c r="AX84" t="s">
        <v>4</v>
      </c>
      <c r="BB84" t="s">
        <v>384</v>
      </c>
    </row>
    <row r="85" spans="1:56" ht="15" customHeight="1" x14ac:dyDescent="0.25">
      <c r="A85" s="20">
        <v>7</v>
      </c>
      <c r="B85" s="20" t="s">
        <v>18</v>
      </c>
      <c r="C85" s="20" t="s">
        <v>142</v>
      </c>
      <c r="D85" s="20" t="s">
        <v>143</v>
      </c>
      <c r="E85" s="20" t="s">
        <v>144</v>
      </c>
      <c r="F85" s="20" t="s">
        <v>145</v>
      </c>
      <c r="G85" s="20" t="s">
        <v>146</v>
      </c>
      <c r="H85" s="20" t="s">
        <v>146</v>
      </c>
      <c r="I85" t="s">
        <v>153</v>
      </c>
      <c r="J85" s="21">
        <v>44562</v>
      </c>
      <c r="K85" s="21">
        <v>44926</v>
      </c>
      <c r="L85" s="20" t="s">
        <v>154</v>
      </c>
      <c r="M85" s="20" t="s">
        <v>18</v>
      </c>
      <c r="N85" s="20" t="s">
        <v>121</v>
      </c>
      <c r="O85" s="20" t="s">
        <v>155</v>
      </c>
      <c r="P85" s="20" t="s">
        <v>123</v>
      </c>
      <c r="Q85" s="22">
        <f t="shared" si="29"/>
        <v>0.125</v>
      </c>
      <c r="R85" s="24">
        <f t="shared" si="21"/>
        <v>1</v>
      </c>
      <c r="S85" s="24">
        <v>0.25</v>
      </c>
      <c r="T85" s="24">
        <v>0.25</v>
      </c>
      <c r="U85" s="24">
        <v>0.25</v>
      </c>
      <c r="V85" s="24">
        <v>0.25</v>
      </c>
      <c r="W85" s="24"/>
      <c r="X85" s="24"/>
      <c r="Y85" s="24">
        <v>0.5</v>
      </c>
      <c r="Z85" s="24" t="s">
        <v>385</v>
      </c>
      <c r="AA85" s="24"/>
      <c r="AB85" s="24"/>
      <c r="AC85" s="24"/>
      <c r="AD85" s="24"/>
      <c r="AE85" s="24">
        <f t="shared" si="22"/>
        <v>0.5</v>
      </c>
      <c r="AF85" s="21"/>
      <c r="AG85" s="21">
        <v>44761</v>
      </c>
      <c r="AH85" s="21"/>
      <c r="AI85" s="21"/>
      <c r="AJ85" s="22">
        <f t="shared" si="23"/>
        <v>0.5</v>
      </c>
      <c r="AK85" s="22">
        <f t="shared" si="24"/>
        <v>0</v>
      </c>
      <c r="AL85" s="22">
        <f t="shared" si="25"/>
        <v>1</v>
      </c>
      <c r="AM85" s="22">
        <f t="shared" si="26"/>
        <v>0</v>
      </c>
      <c r="AN85" s="22">
        <f t="shared" si="27"/>
        <v>0</v>
      </c>
      <c r="AO85" s="20"/>
      <c r="AP85" s="20" t="s">
        <v>4</v>
      </c>
      <c r="AQ85" s="20"/>
      <c r="AR85" s="20"/>
      <c r="AS85" s="20"/>
      <c r="AT85" s="20" t="s">
        <v>386</v>
      </c>
      <c r="AU85" s="20"/>
      <c r="AV85" s="20"/>
      <c r="AW85" s="20"/>
      <c r="AX85" t="s">
        <v>4</v>
      </c>
      <c r="BB85" t="s">
        <v>387</v>
      </c>
    </row>
    <row r="86" spans="1:56" ht="15" customHeight="1" x14ac:dyDescent="0.25">
      <c r="A86" s="20">
        <v>8</v>
      </c>
      <c r="B86" s="20" t="s">
        <v>18</v>
      </c>
      <c r="C86" s="20" t="s">
        <v>106</v>
      </c>
      <c r="D86" s="20" t="s">
        <v>88</v>
      </c>
      <c r="E86" s="20" t="s">
        <v>166</v>
      </c>
      <c r="F86" s="20" t="s">
        <v>108</v>
      </c>
      <c r="G86" s="20" t="s">
        <v>109</v>
      </c>
      <c r="H86" s="20" t="s">
        <v>110</v>
      </c>
      <c r="I86" s="20" t="s">
        <v>111</v>
      </c>
      <c r="J86" s="21">
        <v>44562</v>
      </c>
      <c r="K86" s="21">
        <v>44926</v>
      </c>
      <c r="L86" s="20" t="s">
        <v>112</v>
      </c>
      <c r="M86" s="20" t="s">
        <v>18</v>
      </c>
      <c r="N86" s="20" t="s">
        <v>96</v>
      </c>
      <c r="O86" s="20" t="s">
        <v>113</v>
      </c>
      <c r="P86" s="20" t="s">
        <v>33</v>
      </c>
      <c r="Q86" s="22">
        <f t="shared" si="29"/>
        <v>0.125</v>
      </c>
      <c r="R86" s="23">
        <f t="shared" si="21"/>
        <v>213722470</v>
      </c>
      <c r="S86" s="23">
        <v>42744494</v>
      </c>
      <c r="T86" s="23">
        <v>64116741</v>
      </c>
      <c r="U86" s="23">
        <v>64116741</v>
      </c>
      <c r="V86" s="23">
        <v>42744494</v>
      </c>
      <c r="W86" s="23"/>
      <c r="X86" s="23"/>
      <c r="Y86" s="23">
        <v>76017897</v>
      </c>
      <c r="Z86" s="23" t="s">
        <v>388</v>
      </c>
      <c r="AA86" s="23"/>
      <c r="AB86" s="23"/>
      <c r="AC86" s="23"/>
      <c r="AD86" s="23"/>
      <c r="AE86" s="23">
        <f t="shared" si="22"/>
        <v>76017897</v>
      </c>
      <c r="AF86" s="21"/>
      <c r="AG86" s="21">
        <v>44761</v>
      </c>
      <c r="AH86" s="21"/>
      <c r="AI86" s="21"/>
      <c r="AJ86" s="22">
        <f t="shared" si="23"/>
        <v>0.35568509478671101</v>
      </c>
      <c r="AK86" s="22">
        <f t="shared" si="24"/>
        <v>0</v>
      </c>
      <c r="AL86" s="22">
        <f t="shared" si="25"/>
        <v>1</v>
      </c>
      <c r="AM86" s="22">
        <f t="shared" si="26"/>
        <v>0</v>
      </c>
      <c r="AN86" s="22">
        <f t="shared" si="27"/>
        <v>0</v>
      </c>
      <c r="AO86" s="20"/>
      <c r="AP86" s="20" t="s">
        <v>5</v>
      </c>
      <c r="AQ86" s="20"/>
      <c r="AR86" s="20"/>
      <c r="AS86" s="20"/>
      <c r="AT86" s="20" t="s">
        <v>389</v>
      </c>
      <c r="AU86" s="20"/>
      <c r="AV86" s="20"/>
      <c r="AW86" s="20"/>
      <c r="AX86" t="s">
        <v>5</v>
      </c>
      <c r="BB86" t="s">
        <v>390</v>
      </c>
    </row>
    <row r="87" spans="1:56" ht="15" customHeight="1" x14ac:dyDescent="0.25">
      <c r="A87" s="20">
        <v>1</v>
      </c>
      <c r="B87" s="20" t="s">
        <v>19</v>
      </c>
      <c r="C87" s="20" t="s">
        <v>87</v>
      </c>
      <c r="D87" s="20" t="s">
        <v>88</v>
      </c>
      <c r="E87" s="20" t="s">
        <v>89</v>
      </c>
      <c r="F87" s="20" t="s">
        <v>90</v>
      </c>
      <c r="G87" s="20" t="s">
        <v>91</v>
      </c>
      <c r="H87" s="20" t="s">
        <v>92</v>
      </c>
      <c r="I87" s="20" t="s">
        <v>93</v>
      </c>
      <c r="J87" s="21">
        <v>44562</v>
      </c>
      <c r="K87" s="21">
        <v>44926</v>
      </c>
      <c r="L87" s="20" t="s">
        <v>94</v>
      </c>
      <c r="M87" s="20" t="s">
        <v>19</v>
      </c>
      <c r="N87" s="20" t="s">
        <v>96</v>
      </c>
      <c r="O87" s="20" t="s">
        <v>97</v>
      </c>
      <c r="P87" s="20" t="s">
        <v>33</v>
      </c>
      <c r="Q87" s="22">
        <f>1/8</f>
        <v>0.125</v>
      </c>
      <c r="R87" s="23">
        <f t="shared" si="21"/>
        <v>3380</v>
      </c>
      <c r="S87" s="23">
        <v>600</v>
      </c>
      <c r="T87" s="23">
        <v>800</v>
      </c>
      <c r="U87" s="23">
        <v>1000</v>
      </c>
      <c r="V87" s="23">
        <v>980</v>
      </c>
      <c r="W87" s="23"/>
      <c r="X87" s="23"/>
      <c r="Y87" s="23">
        <v>1365</v>
      </c>
      <c r="Z87" s="23" t="s">
        <v>391</v>
      </c>
      <c r="AA87" s="23"/>
      <c r="AB87" s="23"/>
      <c r="AC87" s="23"/>
      <c r="AD87" s="23"/>
      <c r="AE87" s="23">
        <f t="shared" si="22"/>
        <v>1365</v>
      </c>
      <c r="AF87" s="21"/>
      <c r="AG87" s="21">
        <v>44760</v>
      </c>
      <c r="AH87" s="21"/>
      <c r="AI87" s="21"/>
      <c r="AJ87" s="22">
        <f t="shared" si="23"/>
        <v>0.40384615384615385</v>
      </c>
      <c r="AK87" s="22">
        <f t="shared" si="24"/>
        <v>0</v>
      </c>
      <c r="AL87" s="22">
        <f t="shared" si="25"/>
        <v>1</v>
      </c>
      <c r="AM87" s="22">
        <f t="shared" si="26"/>
        <v>0</v>
      </c>
      <c r="AN87" s="22">
        <f t="shared" si="27"/>
        <v>0</v>
      </c>
      <c r="AO87" s="20"/>
      <c r="AP87" s="20" t="s">
        <v>5</v>
      </c>
      <c r="AQ87" s="20"/>
      <c r="AR87" s="20"/>
      <c r="AS87" s="20"/>
      <c r="AT87" s="20" t="s">
        <v>392</v>
      </c>
      <c r="AU87" s="20"/>
      <c r="AV87" s="20"/>
      <c r="AW87" s="20"/>
      <c r="AX87" s="20" t="s">
        <v>5</v>
      </c>
      <c r="AY87" s="20"/>
      <c r="AZ87" s="20"/>
      <c r="BA87" s="20"/>
      <c r="BB87" s="20" t="s">
        <v>393</v>
      </c>
      <c r="BC87" s="20"/>
      <c r="BD87" s="20"/>
    </row>
    <row r="88" spans="1:56" ht="15" customHeight="1" x14ac:dyDescent="0.25">
      <c r="A88" s="20">
        <v>2</v>
      </c>
      <c r="B88" s="20" t="s">
        <v>19</v>
      </c>
      <c r="C88" s="20" t="s">
        <v>87</v>
      </c>
      <c r="D88" s="20" t="s">
        <v>88</v>
      </c>
      <c r="E88" s="20" t="s">
        <v>89</v>
      </c>
      <c r="F88" s="20" t="s">
        <v>90</v>
      </c>
      <c r="G88" s="20" t="s">
        <v>91</v>
      </c>
      <c r="H88" s="20" t="s">
        <v>92</v>
      </c>
      <c r="I88" s="20" t="s">
        <v>101</v>
      </c>
      <c r="J88" s="21">
        <v>44562</v>
      </c>
      <c r="K88" s="21">
        <v>44926</v>
      </c>
      <c r="L88" s="20" t="s">
        <v>94</v>
      </c>
      <c r="M88" s="20" t="s">
        <v>19</v>
      </c>
      <c r="N88" s="20" t="s">
        <v>96</v>
      </c>
      <c r="O88" s="20" t="s">
        <v>102</v>
      </c>
      <c r="P88" s="20" t="s">
        <v>33</v>
      </c>
      <c r="Q88" s="22">
        <f t="shared" ref="Q88:Q94" si="30">1/8</f>
        <v>0.125</v>
      </c>
      <c r="R88" s="23">
        <f t="shared" si="21"/>
        <v>4912</v>
      </c>
      <c r="S88" s="23">
        <v>400</v>
      </c>
      <c r="T88" s="23">
        <v>1500</v>
      </c>
      <c r="U88" s="23">
        <v>1500</v>
      </c>
      <c r="V88" s="23">
        <v>1512</v>
      </c>
      <c r="W88" s="23"/>
      <c r="X88" s="23"/>
      <c r="Y88" s="23">
        <v>1039</v>
      </c>
      <c r="Z88" s="23" t="s">
        <v>394</v>
      </c>
      <c r="AA88" s="23"/>
      <c r="AB88" s="23"/>
      <c r="AC88" s="23"/>
      <c r="AD88" s="23"/>
      <c r="AE88" s="23">
        <f t="shared" si="22"/>
        <v>1039</v>
      </c>
      <c r="AF88" s="21"/>
      <c r="AG88" s="21">
        <v>44760</v>
      </c>
      <c r="AH88" s="21"/>
      <c r="AI88" s="21"/>
      <c r="AJ88" s="22">
        <f t="shared" si="23"/>
        <v>0.21152280130293161</v>
      </c>
      <c r="AK88" s="22">
        <f t="shared" si="24"/>
        <v>0</v>
      </c>
      <c r="AL88" s="22">
        <f t="shared" si="25"/>
        <v>0.69266666666666665</v>
      </c>
      <c r="AM88" s="22">
        <f t="shared" si="26"/>
        <v>0</v>
      </c>
      <c r="AN88" s="22">
        <f t="shared" si="27"/>
        <v>0</v>
      </c>
      <c r="AO88" s="20"/>
      <c r="AP88" s="20" t="s">
        <v>5</v>
      </c>
      <c r="AQ88" s="20"/>
      <c r="AR88" s="20"/>
      <c r="AS88" s="20"/>
      <c r="AT88" s="20" t="s">
        <v>395</v>
      </c>
      <c r="AU88" s="20"/>
      <c r="AV88" s="20"/>
      <c r="AW88" s="20"/>
      <c r="AX88" t="s">
        <v>5</v>
      </c>
      <c r="BB88" t="s">
        <v>396</v>
      </c>
    </row>
    <row r="89" spans="1:56" ht="15" customHeight="1" x14ac:dyDescent="0.25">
      <c r="A89" s="20">
        <v>3</v>
      </c>
      <c r="B89" s="20" t="s">
        <v>19</v>
      </c>
      <c r="C89" s="20" t="s">
        <v>106</v>
      </c>
      <c r="D89" s="20" t="s">
        <v>88</v>
      </c>
      <c r="E89" s="20" t="s">
        <v>397</v>
      </c>
      <c r="F89" s="20" t="s">
        <v>108</v>
      </c>
      <c r="G89" s="20" t="s">
        <v>109</v>
      </c>
      <c r="H89" s="20" t="s">
        <v>110</v>
      </c>
      <c r="I89" t="s">
        <v>111</v>
      </c>
      <c r="J89" s="21">
        <v>44562</v>
      </c>
      <c r="K89" s="21">
        <v>44926</v>
      </c>
      <c r="L89" s="20" t="s">
        <v>112</v>
      </c>
      <c r="M89" s="20" t="s">
        <v>19</v>
      </c>
      <c r="N89" s="20" t="s">
        <v>96</v>
      </c>
      <c r="O89" s="20" t="s">
        <v>113</v>
      </c>
      <c r="P89" s="20" t="s">
        <v>33</v>
      </c>
      <c r="Q89" s="22">
        <f t="shared" si="30"/>
        <v>0.125</v>
      </c>
      <c r="R89" s="23">
        <f t="shared" si="21"/>
        <v>131162905</v>
      </c>
      <c r="S89" s="23">
        <v>16000000</v>
      </c>
      <c r="T89" s="23">
        <v>35000000</v>
      </c>
      <c r="U89" s="23">
        <v>37000000</v>
      </c>
      <c r="V89" s="23">
        <v>43162905</v>
      </c>
      <c r="W89" s="23"/>
      <c r="X89" s="23"/>
      <c r="Y89" s="23">
        <v>32200386</v>
      </c>
      <c r="Z89" s="23" t="s">
        <v>398</v>
      </c>
      <c r="AA89" s="23"/>
      <c r="AB89" s="23"/>
      <c r="AC89" s="23"/>
      <c r="AD89" s="23"/>
      <c r="AE89" s="23">
        <f t="shared" si="22"/>
        <v>32200386</v>
      </c>
      <c r="AF89" s="21"/>
      <c r="AG89" s="21">
        <v>44760</v>
      </c>
      <c r="AH89" s="21"/>
      <c r="AI89" s="21"/>
      <c r="AJ89" s="22">
        <f t="shared" si="23"/>
        <v>0.24549918286729011</v>
      </c>
      <c r="AK89" s="22">
        <f t="shared" si="24"/>
        <v>0</v>
      </c>
      <c r="AL89" s="22">
        <f t="shared" si="25"/>
        <v>0.92001102857142858</v>
      </c>
      <c r="AM89" s="22">
        <f t="shared" si="26"/>
        <v>0</v>
      </c>
      <c r="AN89" s="22">
        <f t="shared" si="27"/>
        <v>0</v>
      </c>
      <c r="AO89" s="20"/>
      <c r="AP89" s="20" t="s">
        <v>5</v>
      </c>
      <c r="AQ89" s="20"/>
      <c r="AR89" s="20"/>
      <c r="AS89" s="20"/>
      <c r="AT89" s="20" t="s">
        <v>399</v>
      </c>
      <c r="AU89" s="20"/>
      <c r="AV89" s="20"/>
      <c r="AW89" s="20"/>
      <c r="AX89" t="s">
        <v>5</v>
      </c>
      <c r="BB89" t="s">
        <v>400</v>
      </c>
    </row>
    <row r="90" spans="1:56" ht="15" customHeight="1" x14ac:dyDescent="0.25">
      <c r="A90" s="20">
        <v>4</v>
      </c>
      <c r="B90" s="20" t="s">
        <v>19</v>
      </c>
      <c r="C90" s="20" t="s">
        <v>117</v>
      </c>
      <c r="D90" s="20" t="s">
        <v>88</v>
      </c>
      <c r="E90" s="20" t="s">
        <v>89</v>
      </c>
      <c r="F90" s="20" t="s">
        <v>118</v>
      </c>
      <c r="G90" s="20" t="s">
        <v>91</v>
      </c>
      <c r="H90" s="20" t="s">
        <v>92</v>
      </c>
      <c r="I90" t="s">
        <v>119</v>
      </c>
      <c r="J90" s="21">
        <v>44562</v>
      </c>
      <c r="K90" s="21">
        <v>44926</v>
      </c>
      <c r="L90" s="20" t="s">
        <v>120</v>
      </c>
      <c r="M90" s="20" t="s">
        <v>19</v>
      </c>
      <c r="N90" s="20" t="s">
        <v>121</v>
      </c>
      <c r="O90" s="20" t="s">
        <v>122</v>
      </c>
      <c r="P90" s="20" t="s">
        <v>123</v>
      </c>
      <c r="Q90" s="22">
        <f t="shared" si="30"/>
        <v>0.125</v>
      </c>
      <c r="R90" s="24">
        <f t="shared" si="21"/>
        <v>1</v>
      </c>
      <c r="S90" s="24">
        <v>0.25</v>
      </c>
      <c r="T90" s="24">
        <v>0.25</v>
      </c>
      <c r="U90" s="24">
        <v>0.25</v>
      </c>
      <c r="V90" s="24">
        <v>0.25</v>
      </c>
      <c r="W90" s="24"/>
      <c r="X90" s="24"/>
      <c r="Y90" s="24">
        <v>0.5</v>
      </c>
      <c r="Z90" s="24" t="s">
        <v>401</v>
      </c>
      <c r="AA90" s="24"/>
      <c r="AB90" s="24"/>
      <c r="AC90" s="24"/>
      <c r="AD90" s="24"/>
      <c r="AE90" s="24">
        <f t="shared" si="22"/>
        <v>0.5</v>
      </c>
      <c r="AF90" s="21"/>
      <c r="AG90" s="21">
        <v>44760</v>
      </c>
      <c r="AH90" s="21"/>
      <c r="AI90" s="21"/>
      <c r="AJ90" s="22">
        <f t="shared" si="23"/>
        <v>0.5</v>
      </c>
      <c r="AK90" s="22">
        <f t="shared" si="24"/>
        <v>0</v>
      </c>
      <c r="AL90" s="22">
        <f t="shared" si="25"/>
        <v>1</v>
      </c>
      <c r="AM90" s="22">
        <f t="shared" si="26"/>
        <v>0</v>
      </c>
      <c r="AN90" s="22">
        <f t="shared" si="27"/>
        <v>0</v>
      </c>
      <c r="AO90" s="20"/>
      <c r="AP90" s="20" t="s">
        <v>4</v>
      </c>
      <c r="AQ90" s="20"/>
      <c r="AR90" s="20"/>
      <c r="AS90" s="20"/>
      <c r="AT90" s="20" t="s">
        <v>402</v>
      </c>
      <c r="AU90" s="20"/>
      <c r="AV90" s="20"/>
      <c r="AW90" s="20"/>
      <c r="AX90" t="s">
        <v>4</v>
      </c>
      <c r="BB90" t="s">
        <v>403</v>
      </c>
    </row>
    <row r="91" spans="1:56" ht="15" customHeight="1" x14ac:dyDescent="0.25">
      <c r="A91" s="20">
        <v>5</v>
      </c>
      <c r="B91" s="20" t="s">
        <v>19</v>
      </c>
      <c r="C91" s="20" t="s">
        <v>127</v>
      </c>
      <c r="D91" s="20" t="s">
        <v>88</v>
      </c>
      <c r="E91" s="20" t="s">
        <v>89</v>
      </c>
      <c r="F91" s="20" t="s">
        <v>118</v>
      </c>
      <c r="G91" s="20" t="s">
        <v>91</v>
      </c>
      <c r="H91" s="20" t="s">
        <v>92</v>
      </c>
      <c r="I91" t="s">
        <v>128</v>
      </c>
      <c r="J91" s="21">
        <v>44562</v>
      </c>
      <c r="K91" s="21">
        <v>44926</v>
      </c>
      <c r="L91" s="20" t="s">
        <v>120</v>
      </c>
      <c r="M91" s="20" t="s">
        <v>19</v>
      </c>
      <c r="N91" s="20" t="s">
        <v>121</v>
      </c>
      <c r="O91" s="20" t="s">
        <v>122</v>
      </c>
      <c r="P91" s="20" t="s">
        <v>123</v>
      </c>
      <c r="Q91" s="22">
        <f t="shared" si="30"/>
        <v>0.125</v>
      </c>
      <c r="R91" s="24">
        <f t="shared" si="21"/>
        <v>1</v>
      </c>
      <c r="S91" s="24">
        <v>0.25</v>
      </c>
      <c r="T91" s="24">
        <v>0.25</v>
      </c>
      <c r="U91" s="24">
        <v>0.25</v>
      </c>
      <c r="V91" s="24">
        <v>0.25</v>
      </c>
      <c r="W91" s="24"/>
      <c r="X91" s="24"/>
      <c r="Y91" s="24">
        <v>0.5</v>
      </c>
      <c r="Z91" s="24" t="s">
        <v>404</v>
      </c>
      <c r="AA91" s="24"/>
      <c r="AB91" s="24"/>
      <c r="AC91" s="24"/>
      <c r="AD91" s="24"/>
      <c r="AE91" s="24">
        <f t="shared" si="22"/>
        <v>0.5</v>
      </c>
      <c r="AF91" s="21"/>
      <c r="AG91" s="21">
        <v>44760</v>
      </c>
      <c r="AH91" s="21"/>
      <c r="AI91" s="21"/>
      <c r="AJ91" s="22">
        <f t="shared" si="23"/>
        <v>0.5</v>
      </c>
      <c r="AK91" s="22">
        <f t="shared" si="24"/>
        <v>0</v>
      </c>
      <c r="AL91" s="22">
        <f t="shared" si="25"/>
        <v>1</v>
      </c>
      <c r="AM91" s="22">
        <f t="shared" si="26"/>
        <v>0</v>
      </c>
      <c r="AN91" s="22">
        <f t="shared" si="27"/>
        <v>0</v>
      </c>
      <c r="AO91" s="20"/>
      <c r="AP91" s="20" t="s">
        <v>5</v>
      </c>
      <c r="AQ91" s="20"/>
      <c r="AR91" s="20"/>
      <c r="AS91" s="20"/>
      <c r="AT91" s="20" t="s">
        <v>405</v>
      </c>
      <c r="AU91" s="20"/>
      <c r="AV91" s="20"/>
      <c r="AW91" s="20"/>
      <c r="AX91" t="s">
        <v>5</v>
      </c>
      <c r="BB91" t="s">
        <v>406</v>
      </c>
    </row>
    <row r="92" spans="1:56" ht="15" customHeight="1" x14ac:dyDescent="0.25">
      <c r="A92" s="20">
        <v>6</v>
      </c>
      <c r="B92" s="20" t="s">
        <v>19</v>
      </c>
      <c r="C92" s="20" t="s">
        <v>132</v>
      </c>
      <c r="D92" s="20" t="s">
        <v>133</v>
      </c>
      <c r="E92" s="20" t="s">
        <v>134</v>
      </c>
      <c r="F92" s="20" t="s">
        <v>135</v>
      </c>
      <c r="G92" s="20" t="s">
        <v>91</v>
      </c>
      <c r="H92" s="20" t="s">
        <v>136</v>
      </c>
      <c r="I92" t="s">
        <v>137</v>
      </c>
      <c r="J92" s="21">
        <v>44562</v>
      </c>
      <c r="K92" s="21">
        <v>44926</v>
      </c>
      <c r="L92" s="20" t="s">
        <v>138</v>
      </c>
      <c r="M92" s="20" t="s">
        <v>19</v>
      </c>
      <c r="N92" s="20" t="s">
        <v>121</v>
      </c>
      <c r="O92" s="20" t="s">
        <v>122</v>
      </c>
      <c r="P92" s="20" t="s">
        <v>123</v>
      </c>
      <c r="Q92" s="22">
        <f t="shared" si="30"/>
        <v>0.125</v>
      </c>
      <c r="R92" s="24">
        <f t="shared" si="21"/>
        <v>1</v>
      </c>
      <c r="S92" s="24">
        <v>0.25</v>
      </c>
      <c r="T92" s="24">
        <v>0.25</v>
      </c>
      <c r="U92" s="24">
        <v>0.25</v>
      </c>
      <c r="V92" s="24">
        <v>0.25</v>
      </c>
      <c r="W92" s="24"/>
      <c r="X92" s="24"/>
      <c r="Y92" s="24">
        <v>0.5</v>
      </c>
      <c r="Z92" s="24" t="s">
        <v>407</v>
      </c>
      <c r="AA92" s="24"/>
      <c r="AB92" s="24"/>
      <c r="AC92" s="24"/>
      <c r="AD92" s="24"/>
      <c r="AE92" s="24">
        <f t="shared" si="22"/>
        <v>0.5</v>
      </c>
      <c r="AF92" s="21"/>
      <c r="AG92" s="21">
        <v>44760</v>
      </c>
      <c r="AH92" s="21"/>
      <c r="AI92" s="21"/>
      <c r="AJ92" s="22">
        <f t="shared" si="23"/>
        <v>0.5</v>
      </c>
      <c r="AK92" s="22">
        <f t="shared" si="24"/>
        <v>0</v>
      </c>
      <c r="AL92" s="22">
        <f t="shared" si="25"/>
        <v>1</v>
      </c>
      <c r="AM92" s="22">
        <f t="shared" si="26"/>
        <v>0</v>
      </c>
      <c r="AN92" s="22">
        <f t="shared" si="27"/>
        <v>0</v>
      </c>
      <c r="AO92" s="20"/>
      <c r="AP92" s="20" t="s">
        <v>5</v>
      </c>
      <c r="AQ92" s="20"/>
      <c r="AR92" s="20"/>
      <c r="AS92" s="20"/>
      <c r="AT92" s="20" t="s">
        <v>408</v>
      </c>
      <c r="AU92" s="20"/>
      <c r="AV92" s="20"/>
      <c r="AW92" s="20"/>
      <c r="AX92" t="s">
        <v>5</v>
      </c>
      <c r="BB92" t="s">
        <v>409</v>
      </c>
    </row>
    <row r="93" spans="1:56" ht="15" customHeight="1" x14ac:dyDescent="0.25">
      <c r="A93" s="20">
        <v>7</v>
      </c>
      <c r="B93" s="20" t="s">
        <v>19</v>
      </c>
      <c r="C93" s="20" t="s">
        <v>142</v>
      </c>
      <c r="D93" s="20" t="s">
        <v>143</v>
      </c>
      <c r="E93" s="20" t="s">
        <v>144</v>
      </c>
      <c r="F93" s="20" t="s">
        <v>145</v>
      </c>
      <c r="G93" s="20" t="s">
        <v>146</v>
      </c>
      <c r="H93" s="20" t="s">
        <v>146</v>
      </c>
      <c r="I93" t="s">
        <v>147</v>
      </c>
      <c r="J93" s="21">
        <v>44562</v>
      </c>
      <c r="K93" s="21">
        <v>44926</v>
      </c>
      <c r="L93" s="20" t="s">
        <v>148</v>
      </c>
      <c r="M93" s="20" t="s">
        <v>19</v>
      </c>
      <c r="N93" s="20" t="s">
        <v>121</v>
      </c>
      <c r="O93" s="20" t="s">
        <v>149</v>
      </c>
      <c r="P93" s="20" t="s">
        <v>123</v>
      </c>
      <c r="Q93" s="22">
        <f t="shared" si="30"/>
        <v>0.125</v>
      </c>
      <c r="R93" s="24">
        <f t="shared" si="21"/>
        <v>1</v>
      </c>
      <c r="S93" s="24">
        <v>0.25</v>
      </c>
      <c r="T93" s="24">
        <v>0.25</v>
      </c>
      <c r="U93" s="24">
        <v>0.25</v>
      </c>
      <c r="V93" s="24">
        <v>0.25</v>
      </c>
      <c r="W93" s="24"/>
      <c r="X93" s="24"/>
      <c r="Y93" s="24">
        <v>0.5</v>
      </c>
      <c r="Z93" s="24" t="s">
        <v>410</v>
      </c>
      <c r="AA93" s="24"/>
      <c r="AB93" s="24"/>
      <c r="AC93" s="24"/>
      <c r="AD93" s="24"/>
      <c r="AE93" s="24">
        <f t="shared" si="22"/>
        <v>0.5</v>
      </c>
      <c r="AF93" s="21"/>
      <c r="AG93" s="21">
        <v>44760</v>
      </c>
      <c r="AH93" s="21"/>
      <c r="AI93" s="21"/>
      <c r="AJ93" s="22">
        <f t="shared" si="23"/>
        <v>0.5</v>
      </c>
      <c r="AK93" s="22">
        <f t="shared" si="24"/>
        <v>0</v>
      </c>
      <c r="AL93" s="22">
        <f t="shared" si="25"/>
        <v>1</v>
      </c>
      <c r="AM93" s="22">
        <f t="shared" si="26"/>
        <v>0</v>
      </c>
      <c r="AN93" s="22">
        <f t="shared" si="27"/>
        <v>0</v>
      </c>
      <c r="AO93" s="20"/>
      <c r="AP93" s="20" t="s">
        <v>4</v>
      </c>
      <c r="AQ93" s="20"/>
      <c r="AR93" s="20"/>
      <c r="AS93" s="20"/>
      <c r="AT93" s="20" t="s">
        <v>411</v>
      </c>
      <c r="AU93" s="20"/>
      <c r="AV93" s="20"/>
      <c r="AW93" s="20"/>
      <c r="AX93" t="s">
        <v>4</v>
      </c>
      <c r="BB93" t="s">
        <v>412</v>
      </c>
    </row>
    <row r="94" spans="1:56" ht="15" customHeight="1" x14ac:dyDescent="0.25">
      <c r="A94" s="20">
        <v>8</v>
      </c>
      <c r="B94" s="20" t="s">
        <v>19</v>
      </c>
      <c r="C94" s="20" t="s">
        <v>142</v>
      </c>
      <c r="D94" s="20" t="s">
        <v>143</v>
      </c>
      <c r="E94" s="20" t="s">
        <v>144</v>
      </c>
      <c r="F94" s="20" t="s">
        <v>145</v>
      </c>
      <c r="G94" s="20" t="s">
        <v>146</v>
      </c>
      <c r="H94" s="20" t="s">
        <v>146</v>
      </c>
      <c r="I94" s="20" t="s">
        <v>153</v>
      </c>
      <c r="J94" s="21">
        <v>44562</v>
      </c>
      <c r="K94" s="21">
        <v>44926</v>
      </c>
      <c r="L94" s="20" t="s">
        <v>154</v>
      </c>
      <c r="M94" s="20" t="s">
        <v>19</v>
      </c>
      <c r="N94" s="20" t="s">
        <v>121</v>
      </c>
      <c r="O94" s="20" t="s">
        <v>155</v>
      </c>
      <c r="P94" s="20" t="s">
        <v>123</v>
      </c>
      <c r="Q94" s="22">
        <f t="shared" si="30"/>
        <v>0.125</v>
      </c>
      <c r="R94" s="24">
        <f t="shared" si="21"/>
        <v>1</v>
      </c>
      <c r="S94" s="24">
        <v>0.25</v>
      </c>
      <c r="T94" s="24">
        <v>0.25</v>
      </c>
      <c r="U94" s="24">
        <v>0.25</v>
      </c>
      <c r="V94" s="24">
        <v>0.25</v>
      </c>
      <c r="W94" s="24"/>
      <c r="X94" s="24"/>
      <c r="Y94" s="24">
        <v>0.5</v>
      </c>
      <c r="Z94" s="24" t="s">
        <v>413</v>
      </c>
      <c r="AA94" s="24"/>
      <c r="AB94" s="24"/>
      <c r="AC94" s="24"/>
      <c r="AD94" s="24"/>
      <c r="AE94" s="24">
        <f t="shared" si="22"/>
        <v>0.5</v>
      </c>
      <c r="AF94" s="21"/>
      <c r="AG94" s="21">
        <v>44760</v>
      </c>
      <c r="AH94" s="21"/>
      <c r="AI94" s="21"/>
      <c r="AJ94" s="22">
        <f t="shared" si="23"/>
        <v>0.5</v>
      </c>
      <c r="AK94" s="22">
        <f t="shared" si="24"/>
        <v>0</v>
      </c>
      <c r="AL94" s="22">
        <f t="shared" si="25"/>
        <v>1</v>
      </c>
      <c r="AM94" s="22">
        <f t="shared" si="26"/>
        <v>0</v>
      </c>
      <c r="AN94" s="22">
        <f t="shared" si="27"/>
        <v>0</v>
      </c>
      <c r="AO94" s="20"/>
      <c r="AP94" s="20" t="s">
        <v>4</v>
      </c>
      <c r="AQ94" s="20"/>
      <c r="AR94" s="20"/>
      <c r="AS94" s="20"/>
      <c r="AT94" s="20" t="s">
        <v>414</v>
      </c>
      <c r="AU94" s="20"/>
      <c r="AV94" s="20"/>
      <c r="AW94" s="20"/>
      <c r="AX94" t="s">
        <v>4</v>
      </c>
      <c r="BB94" t="s">
        <v>415</v>
      </c>
    </row>
    <row r="95" spans="1:56" ht="15" customHeight="1" x14ac:dyDescent="0.25">
      <c r="A95" s="20">
        <v>1</v>
      </c>
      <c r="B95" s="20" t="s">
        <v>20</v>
      </c>
      <c r="C95" s="20" t="s">
        <v>87</v>
      </c>
      <c r="D95" s="20" t="s">
        <v>88</v>
      </c>
      <c r="E95" s="20" t="s">
        <v>89</v>
      </c>
      <c r="F95" s="20" t="s">
        <v>90</v>
      </c>
      <c r="G95" s="20" t="s">
        <v>91</v>
      </c>
      <c r="H95" s="20" t="s">
        <v>92</v>
      </c>
      <c r="I95" s="20" t="s">
        <v>93</v>
      </c>
      <c r="J95" s="21">
        <v>44896</v>
      </c>
      <c r="K95" s="21">
        <v>44926</v>
      </c>
      <c r="L95" s="20" t="s">
        <v>94</v>
      </c>
      <c r="M95" s="20" t="s">
        <v>20</v>
      </c>
      <c r="N95" s="20" t="s">
        <v>96</v>
      </c>
      <c r="O95" s="20" t="s">
        <v>97</v>
      </c>
      <c r="P95" s="20" t="s">
        <v>33</v>
      </c>
      <c r="Q95" s="22">
        <f>1/8</f>
        <v>0.125</v>
      </c>
      <c r="R95" s="23">
        <f t="shared" si="21"/>
        <v>6305</v>
      </c>
      <c r="S95" s="23">
        <v>1577</v>
      </c>
      <c r="T95" s="23">
        <v>1576</v>
      </c>
      <c r="U95" s="23">
        <v>1576</v>
      </c>
      <c r="V95" s="23">
        <v>1576</v>
      </c>
      <c r="W95" s="23"/>
      <c r="X95" s="23"/>
      <c r="Y95" s="23">
        <v>5546</v>
      </c>
      <c r="Z95" s="23" t="s">
        <v>416</v>
      </c>
      <c r="AA95" s="23"/>
      <c r="AB95" s="23"/>
      <c r="AC95" s="23"/>
      <c r="AD95" s="23"/>
      <c r="AE95" s="23">
        <f t="shared" si="22"/>
        <v>5546</v>
      </c>
      <c r="AF95" s="21"/>
      <c r="AG95" s="21">
        <v>44756</v>
      </c>
      <c r="AH95" s="21"/>
      <c r="AI95" s="21"/>
      <c r="AJ95" s="22">
        <f t="shared" si="23"/>
        <v>0.87961934972244249</v>
      </c>
      <c r="AK95" s="22">
        <f t="shared" si="24"/>
        <v>0</v>
      </c>
      <c r="AL95" s="22">
        <f t="shared" si="25"/>
        <v>1</v>
      </c>
      <c r="AM95" s="22">
        <f t="shared" si="26"/>
        <v>0</v>
      </c>
      <c r="AN95" s="22">
        <f t="shared" si="27"/>
        <v>0</v>
      </c>
      <c r="AO95" s="20"/>
      <c r="AP95" s="20" t="s">
        <v>4</v>
      </c>
      <c r="AQ95" s="20"/>
      <c r="AR95" s="20"/>
      <c r="AS95" s="20"/>
      <c r="AT95" s="20" t="s">
        <v>417</v>
      </c>
      <c r="AU95" s="20"/>
      <c r="AV95" s="20"/>
      <c r="AW95" s="20"/>
      <c r="AX95" s="20" t="s">
        <v>4</v>
      </c>
      <c r="AY95" s="20"/>
      <c r="AZ95" s="20"/>
      <c r="BA95" s="20"/>
      <c r="BB95" s="20" t="s">
        <v>418</v>
      </c>
    </row>
    <row r="96" spans="1:56" ht="15" customHeight="1" x14ac:dyDescent="0.25">
      <c r="A96" s="20">
        <v>2</v>
      </c>
      <c r="B96" s="20" t="s">
        <v>20</v>
      </c>
      <c r="C96" s="20" t="s">
        <v>87</v>
      </c>
      <c r="D96" s="20" t="s">
        <v>88</v>
      </c>
      <c r="E96" s="20" t="s">
        <v>89</v>
      </c>
      <c r="F96" s="20" t="s">
        <v>90</v>
      </c>
      <c r="G96" s="20" t="s">
        <v>91</v>
      </c>
      <c r="H96" s="20" t="s">
        <v>92</v>
      </c>
      <c r="I96" s="20" t="s">
        <v>101</v>
      </c>
      <c r="J96" s="21">
        <v>44896</v>
      </c>
      <c r="K96" s="21">
        <v>44926</v>
      </c>
      <c r="L96" s="20" t="s">
        <v>94</v>
      </c>
      <c r="M96" s="20" t="s">
        <v>20</v>
      </c>
      <c r="N96" s="20" t="s">
        <v>96</v>
      </c>
      <c r="O96" s="20" t="s">
        <v>102</v>
      </c>
      <c r="P96" s="20" t="s">
        <v>33</v>
      </c>
      <c r="Q96" s="22">
        <f t="shared" ref="Q96:Q102" si="31">1/8</f>
        <v>0.125</v>
      </c>
      <c r="R96" s="23">
        <f t="shared" si="21"/>
        <v>3618</v>
      </c>
      <c r="S96" s="23">
        <v>429</v>
      </c>
      <c r="T96" s="23">
        <v>624</v>
      </c>
      <c r="U96" s="23">
        <v>1100</v>
      </c>
      <c r="V96" s="23">
        <v>1465</v>
      </c>
      <c r="W96" s="23"/>
      <c r="X96" s="23"/>
      <c r="Y96" s="23">
        <v>876</v>
      </c>
      <c r="Z96" s="23" t="s">
        <v>419</v>
      </c>
      <c r="AA96" s="23"/>
      <c r="AB96" s="23"/>
      <c r="AC96" s="23"/>
      <c r="AD96" s="23"/>
      <c r="AE96" s="23">
        <f t="shared" si="22"/>
        <v>876</v>
      </c>
      <c r="AF96" s="21"/>
      <c r="AG96" s="21">
        <v>44756</v>
      </c>
      <c r="AH96" s="21"/>
      <c r="AI96" s="21"/>
      <c r="AJ96" s="22">
        <f t="shared" si="23"/>
        <v>0.24212271973466004</v>
      </c>
      <c r="AK96" s="22">
        <f t="shared" si="24"/>
        <v>0</v>
      </c>
      <c r="AL96" s="22">
        <f t="shared" si="25"/>
        <v>1</v>
      </c>
      <c r="AM96" s="22">
        <f t="shared" si="26"/>
        <v>0</v>
      </c>
      <c r="AN96" s="22">
        <f t="shared" si="27"/>
        <v>0</v>
      </c>
      <c r="AO96" s="20"/>
      <c r="AP96" s="20" t="s">
        <v>4</v>
      </c>
      <c r="AQ96" s="20"/>
      <c r="AR96" s="20"/>
      <c r="AS96" s="20"/>
      <c r="AT96" s="20" t="s">
        <v>417</v>
      </c>
      <c r="AU96" s="20"/>
      <c r="AV96" s="20"/>
      <c r="AW96" s="20"/>
      <c r="AX96" t="s">
        <v>5</v>
      </c>
      <c r="BB96" t="s">
        <v>420</v>
      </c>
    </row>
    <row r="97" spans="1:54" ht="15" customHeight="1" x14ac:dyDescent="0.25">
      <c r="A97" s="20">
        <v>3</v>
      </c>
      <c r="B97" s="20" t="s">
        <v>20</v>
      </c>
      <c r="C97" s="20" t="s">
        <v>106</v>
      </c>
      <c r="D97" s="20" t="s">
        <v>88</v>
      </c>
      <c r="E97" s="20" t="s">
        <v>107</v>
      </c>
      <c r="F97" s="20" t="s">
        <v>108</v>
      </c>
      <c r="G97" s="20" t="s">
        <v>109</v>
      </c>
      <c r="H97" s="20" t="s">
        <v>110</v>
      </c>
      <c r="I97" t="s">
        <v>111</v>
      </c>
      <c r="J97" s="21">
        <v>44896</v>
      </c>
      <c r="K97" s="21">
        <v>44926</v>
      </c>
      <c r="L97" s="20" t="s">
        <v>112</v>
      </c>
      <c r="M97" s="20" t="s">
        <v>20</v>
      </c>
      <c r="N97" s="20" t="s">
        <v>96</v>
      </c>
      <c r="O97" s="20" t="s">
        <v>113</v>
      </c>
      <c r="P97" s="20" t="s">
        <v>33</v>
      </c>
      <c r="Q97" s="22">
        <f t="shared" si="31"/>
        <v>0.125</v>
      </c>
      <c r="R97" s="23">
        <f t="shared" si="21"/>
        <v>178375344</v>
      </c>
      <c r="S97" s="23">
        <v>10000000</v>
      </c>
      <c r="T97" s="23">
        <v>10000000</v>
      </c>
      <c r="U97" s="23">
        <v>10000000</v>
      </c>
      <c r="V97" s="23">
        <v>148375344</v>
      </c>
      <c r="W97" s="23"/>
      <c r="X97" s="23"/>
      <c r="Y97" s="23">
        <v>28128147</v>
      </c>
      <c r="Z97" s="23" t="s">
        <v>421</v>
      </c>
      <c r="AA97" s="23"/>
      <c r="AB97" s="23"/>
      <c r="AC97" s="23"/>
      <c r="AD97" s="23"/>
      <c r="AE97" s="23">
        <f t="shared" si="22"/>
        <v>28128147</v>
      </c>
      <c r="AF97" s="21"/>
      <c r="AG97" s="21">
        <v>44757</v>
      </c>
      <c r="AH97" s="21"/>
      <c r="AI97" s="21"/>
      <c r="AJ97" s="22">
        <f t="shared" si="23"/>
        <v>0.15769077928169264</v>
      </c>
      <c r="AK97" s="22">
        <f t="shared" si="24"/>
        <v>0</v>
      </c>
      <c r="AL97" s="22">
        <f t="shared" si="25"/>
        <v>1</v>
      </c>
      <c r="AM97" s="22">
        <f t="shared" si="26"/>
        <v>0</v>
      </c>
      <c r="AN97" s="22">
        <f t="shared" si="27"/>
        <v>0</v>
      </c>
      <c r="AO97" s="20"/>
      <c r="AP97" s="20" t="s">
        <v>4</v>
      </c>
      <c r="AQ97" s="20"/>
      <c r="AR97" s="20"/>
      <c r="AS97" s="20"/>
      <c r="AT97" s="20" t="s">
        <v>417</v>
      </c>
      <c r="AU97" s="20"/>
      <c r="AV97" s="20"/>
      <c r="AW97" s="20"/>
      <c r="AX97" t="s">
        <v>4</v>
      </c>
      <c r="BB97" t="s">
        <v>422</v>
      </c>
    </row>
    <row r="98" spans="1:54" ht="15" customHeight="1" x14ac:dyDescent="0.25">
      <c r="A98" s="20">
        <v>4</v>
      </c>
      <c r="B98" s="20" t="s">
        <v>20</v>
      </c>
      <c r="C98" s="20" t="s">
        <v>117</v>
      </c>
      <c r="D98" s="20" t="s">
        <v>88</v>
      </c>
      <c r="E98" s="20" t="s">
        <v>89</v>
      </c>
      <c r="F98" s="20" t="s">
        <v>118</v>
      </c>
      <c r="G98" s="20" t="s">
        <v>91</v>
      </c>
      <c r="H98" s="20" t="s">
        <v>92</v>
      </c>
      <c r="I98" t="s">
        <v>119</v>
      </c>
      <c r="J98" s="21">
        <v>44896</v>
      </c>
      <c r="K98" s="21">
        <v>44926</v>
      </c>
      <c r="L98" s="20" t="s">
        <v>120</v>
      </c>
      <c r="M98" s="20" t="s">
        <v>20</v>
      </c>
      <c r="N98" s="20" t="s">
        <v>121</v>
      </c>
      <c r="O98" s="20" t="s">
        <v>122</v>
      </c>
      <c r="P98" s="20" t="s">
        <v>123</v>
      </c>
      <c r="Q98" s="22">
        <f t="shared" si="31"/>
        <v>0.125</v>
      </c>
      <c r="R98" s="24">
        <f t="shared" si="21"/>
        <v>1</v>
      </c>
      <c r="S98" s="24">
        <v>0.2</v>
      </c>
      <c r="T98" s="24">
        <v>0.3</v>
      </c>
      <c r="U98" s="24">
        <v>0.2</v>
      </c>
      <c r="V98" s="24">
        <v>0.3</v>
      </c>
      <c r="W98" s="24"/>
      <c r="X98" s="24"/>
      <c r="Y98" s="24">
        <v>0.5</v>
      </c>
      <c r="Z98" s="24" t="s">
        <v>423</v>
      </c>
      <c r="AA98" s="24"/>
      <c r="AB98" s="24"/>
      <c r="AC98" s="24"/>
      <c r="AD98" s="24"/>
      <c r="AE98" s="24">
        <f t="shared" si="22"/>
        <v>0.5</v>
      </c>
      <c r="AF98" s="21"/>
      <c r="AG98" s="21">
        <v>44761</v>
      </c>
      <c r="AH98" s="21"/>
      <c r="AI98" s="21"/>
      <c r="AJ98" s="22">
        <f t="shared" si="23"/>
        <v>0.5</v>
      </c>
      <c r="AK98" s="22">
        <f t="shared" si="24"/>
        <v>0</v>
      </c>
      <c r="AL98" s="22">
        <f t="shared" si="25"/>
        <v>1</v>
      </c>
      <c r="AM98" s="22">
        <f t="shared" si="26"/>
        <v>0</v>
      </c>
      <c r="AN98" s="22">
        <f t="shared" si="27"/>
        <v>0</v>
      </c>
      <c r="AO98" s="20"/>
      <c r="AP98" s="20" t="s">
        <v>4</v>
      </c>
      <c r="AQ98" s="20"/>
      <c r="AR98" s="20"/>
      <c r="AS98" s="20"/>
      <c r="AT98" s="20" t="s">
        <v>417</v>
      </c>
      <c r="AU98" s="20"/>
      <c r="AV98" s="20"/>
      <c r="AW98" s="20"/>
      <c r="AX98" t="s">
        <v>4</v>
      </c>
      <c r="BB98" t="s">
        <v>424</v>
      </c>
    </row>
    <row r="99" spans="1:54" ht="15" customHeight="1" x14ac:dyDescent="0.25">
      <c r="A99" s="20">
        <v>5</v>
      </c>
      <c r="B99" s="20" t="s">
        <v>20</v>
      </c>
      <c r="C99" s="20" t="s">
        <v>127</v>
      </c>
      <c r="D99" s="20" t="s">
        <v>88</v>
      </c>
      <c r="E99" s="20" t="s">
        <v>89</v>
      </c>
      <c r="F99" s="20" t="s">
        <v>118</v>
      </c>
      <c r="G99" s="20" t="s">
        <v>91</v>
      </c>
      <c r="H99" s="20" t="s">
        <v>92</v>
      </c>
      <c r="I99" t="s">
        <v>128</v>
      </c>
      <c r="J99" s="21">
        <v>44896</v>
      </c>
      <c r="K99" s="21">
        <v>44926</v>
      </c>
      <c r="L99" s="20" t="s">
        <v>120</v>
      </c>
      <c r="M99" s="20" t="s">
        <v>20</v>
      </c>
      <c r="N99" s="20" t="s">
        <v>121</v>
      </c>
      <c r="O99" s="20" t="s">
        <v>122</v>
      </c>
      <c r="P99" s="20" t="s">
        <v>123</v>
      </c>
      <c r="Q99" s="22">
        <f t="shared" si="31"/>
        <v>0.125</v>
      </c>
      <c r="R99" s="24">
        <f t="shared" si="21"/>
        <v>1</v>
      </c>
      <c r="S99" s="24">
        <v>0.2</v>
      </c>
      <c r="T99" s="24">
        <v>0.3</v>
      </c>
      <c r="U99" s="24">
        <v>0.2</v>
      </c>
      <c r="V99" s="24">
        <v>0.3</v>
      </c>
      <c r="W99" s="24"/>
      <c r="X99" s="24"/>
      <c r="Y99" s="24">
        <v>0.5</v>
      </c>
      <c r="Z99" s="24" t="s">
        <v>425</v>
      </c>
      <c r="AA99" s="24"/>
      <c r="AB99" s="24"/>
      <c r="AC99" s="24"/>
      <c r="AD99" s="24"/>
      <c r="AE99" s="24">
        <f t="shared" si="22"/>
        <v>0.5</v>
      </c>
      <c r="AF99" s="21"/>
      <c r="AG99" s="21">
        <v>44757</v>
      </c>
      <c r="AH99" s="21"/>
      <c r="AI99" s="21"/>
      <c r="AJ99" s="22">
        <f t="shared" si="23"/>
        <v>0.5</v>
      </c>
      <c r="AK99" s="22">
        <f t="shared" si="24"/>
        <v>0</v>
      </c>
      <c r="AL99" s="22">
        <f t="shared" si="25"/>
        <v>1</v>
      </c>
      <c r="AM99" s="22">
        <f t="shared" si="26"/>
        <v>0</v>
      </c>
      <c r="AN99" s="22">
        <f t="shared" si="27"/>
        <v>0</v>
      </c>
      <c r="AO99" s="20"/>
      <c r="AP99" s="20" t="s">
        <v>4</v>
      </c>
      <c r="AQ99" s="20"/>
      <c r="AR99" s="20"/>
      <c r="AS99" s="20"/>
      <c r="AT99" s="20" t="s">
        <v>417</v>
      </c>
      <c r="AU99" s="20"/>
      <c r="AV99" s="20"/>
      <c r="AW99" s="20"/>
      <c r="AX99" t="s">
        <v>4</v>
      </c>
      <c r="BB99" t="s">
        <v>426</v>
      </c>
    </row>
    <row r="100" spans="1:54" ht="15" customHeight="1" x14ac:dyDescent="0.25">
      <c r="A100" s="20">
        <v>6</v>
      </c>
      <c r="B100" s="20" t="s">
        <v>20</v>
      </c>
      <c r="C100" s="20" t="s">
        <v>132</v>
      </c>
      <c r="D100" s="20" t="s">
        <v>133</v>
      </c>
      <c r="E100" s="20" t="s">
        <v>134</v>
      </c>
      <c r="F100" s="20" t="s">
        <v>135</v>
      </c>
      <c r="G100" s="20" t="s">
        <v>91</v>
      </c>
      <c r="H100" s="20" t="s">
        <v>136</v>
      </c>
      <c r="I100" t="s">
        <v>137</v>
      </c>
      <c r="J100" s="21">
        <v>44896</v>
      </c>
      <c r="K100" s="21">
        <v>44926</v>
      </c>
      <c r="L100" s="20" t="s">
        <v>138</v>
      </c>
      <c r="M100" s="20" t="s">
        <v>20</v>
      </c>
      <c r="N100" s="20" t="s">
        <v>121</v>
      </c>
      <c r="O100" s="20" t="s">
        <v>122</v>
      </c>
      <c r="P100" s="20" t="s">
        <v>123</v>
      </c>
      <c r="Q100" s="22">
        <f t="shared" si="31"/>
        <v>0.125</v>
      </c>
      <c r="R100" s="24">
        <f t="shared" si="21"/>
        <v>1</v>
      </c>
      <c r="S100" s="24">
        <v>0.2</v>
      </c>
      <c r="T100" s="24">
        <v>0.3</v>
      </c>
      <c r="U100" s="24">
        <v>0.2</v>
      </c>
      <c r="V100" s="24">
        <v>0.3</v>
      </c>
      <c r="W100" s="24"/>
      <c r="X100" s="24"/>
      <c r="Y100" s="24">
        <v>0.5</v>
      </c>
      <c r="Z100" s="24" t="s">
        <v>427</v>
      </c>
      <c r="AA100" s="24"/>
      <c r="AB100" s="24"/>
      <c r="AC100" s="24"/>
      <c r="AD100" s="24"/>
      <c r="AE100" s="24">
        <f t="shared" si="22"/>
        <v>0.5</v>
      </c>
      <c r="AF100" s="21"/>
      <c r="AG100" s="21">
        <v>44761</v>
      </c>
      <c r="AH100" s="21"/>
      <c r="AI100" s="21"/>
      <c r="AJ100" s="22">
        <f t="shared" si="23"/>
        <v>0.5</v>
      </c>
      <c r="AK100" s="22">
        <f t="shared" si="24"/>
        <v>0</v>
      </c>
      <c r="AL100" s="22">
        <f t="shared" si="25"/>
        <v>1</v>
      </c>
      <c r="AM100" s="22">
        <f t="shared" si="26"/>
        <v>0</v>
      </c>
      <c r="AN100" s="22">
        <f t="shared" si="27"/>
        <v>0</v>
      </c>
      <c r="AO100" s="20"/>
      <c r="AP100" s="20" t="s">
        <v>4</v>
      </c>
      <c r="AQ100" s="20"/>
      <c r="AR100" s="20"/>
      <c r="AS100" s="20"/>
      <c r="AT100" s="20" t="s">
        <v>417</v>
      </c>
      <c r="AU100" s="20"/>
      <c r="AV100" s="20"/>
      <c r="AW100" s="20"/>
      <c r="AX100" t="s">
        <v>5</v>
      </c>
      <c r="BB100" t="s">
        <v>428</v>
      </c>
    </row>
    <row r="101" spans="1:54" ht="15" customHeight="1" x14ac:dyDescent="0.25">
      <c r="A101" s="20">
        <v>7</v>
      </c>
      <c r="B101" s="20" t="s">
        <v>20</v>
      </c>
      <c r="C101" s="20" t="s">
        <v>142</v>
      </c>
      <c r="D101" s="20" t="s">
        <v>143</v>
      </c>
      <c r="E101" s="20" t="s">
        <v>144</v>
      </c>
      <c r="F101" s="20" t="s">
        <v>145</v>
      </c>
      <c r="G101" s="20" t="s">
        <v>146</v>
      </c>
      <c r="H101" s="20" t="s">
        <v>146</v>
      </c>
      <c r="I101" t="s">
        <v>147</v>
      </c>
      <c r="J101" s="21">
        <v>44896</v>
      </c>
      <c r="K101" s="21">
        <v>44926</v>
      </c>
      <c r="L101" s="20" t="s">
        <v>148</v>
      </c>
      <c r="M101" s="20" t="s">
        <v>20</v>
      </c>
      <c r="N101" s="20" t="s">
        <v>121</v>
      </c>
      <c r="O101" s="20" t="s">
        <v>149</v>
      </c>
      <c r="P101" s="20" t="s">
        <v>123</v>
      </c>
      <c r="Q101" s="22">
        <f t="shared" si="31"/>
        <v>0.125</v>
      </c>
      <c r="R101" s="24">
        <f t="shared" si="21"/>
        <v>1</v>
      </c>
      <c r="S101" s="24">
        <v>0.2</v>
      </c>
      <c r="T101" s="24">
        <v>0.3</v>
      </c>
      <c r="U101" s="24">
        <v>0.2</v>
      </c>
      <c r="V101" s="24">
        <v>0.3</v>
      </c>
      <c r="W101" s="24"/>
      <c r="X101" s="24"/>
      <c r="Y101" s="24">
        <v>0.5</v>
      </c>
      <c r="Z101" s="24" t="s">
        <v>429</v>
      </c>
      <c r="AA101" s="24"/>
      <c r="AB101" s="24"/>
      <c r="AC101" s="24"/>
      <c r="AD101" s="24"/>
      <c r="AE101" s="24">
        <f t="shared" si="22"/>
        <v>0.5</v>
      </c>
      <c r="AF101" s="21"/>
      <c r="AG101" s="21">
        <v>44756</v>
      </c>
      <c r="AH101" s="21"/>
      <c r="AI101" s="21"/>
      <c r="AJ101" s="22">
        <f t="shared" si="23"/>
        <v>0.5</v>
      </c>
      <c r="AK101" s="22">
        <f t="shared" si="24"/>
        <v>0</v>
      </c>
      <c r="AL101" s="22">
        <f t="shared" si="25"/>
        <v>1</v>
      </c>
      <c r="AM101" s="22">
        <f t="shared" si="26"/>
        <v>0</v>
      </c>
      <c r="AN101" s="22">
        <f t="shared" si="27"/>
        <v>0</v>
      </c>
      <c r="AO101" s="20"/>
      <c r="AP101" s="20" t="s">
        <v>4</v>
      </c>
      <c r="AQ101" s="20"/>
      <c r="AR101" s="20"/>
      <c r="AS101" s="20"/>
      <c r="AT101" s="20" t="s">
        <v>417</v>
      </c>
      <c r="AU101" s="20"/>
      <c r="AV101" s="20"/>
      <c r="AW101" s="20"/>
      <c r="AX101" t="s">
        <v>4</v>
      </c>
      <c r="BB101" t="s">
        <v>430</v>
      </c>
    </row>
    <row r="102" spans="1:54" ht="15" customHeight="1" x14ac:dyDescent="0.25">
      <c r="A102" s="20">
        <v>8</v>
      </c>
      <c r="B102" s="20" t="s">
        <v>20</v>
      </c>
      <c r="C102" s="20" t="s">
        <v>142</v>
      </c>
      <c r="D102" s="20" t="s">
        <v>143</v>
      </c>
      <c r="E102" s="20" t="s">
        <v>144</v>
      </c>
      <c r="F102" s="20" t="s">
        <v>145</v>
      </c>
      <c r="G102" s="20" t="s">
        <v>146</v>
      </c>
      <c r="H102" s="20" t="s">
        <v>146</v>
      </c>
      <c r="I102" s="20" t="s">
        <v>153</v>
      </c>
      <c r="J102" s="21">
        <v>44896</v>
      </c>
      <c r="K102" s="21">
        <v>44926</v>
      </c>
      <c r="L102" s="20" t="s">
        <v>154</v>
      </c>
      <c r="M102" s="20" t="s">
        <v>20</v>
      </c>
      <c r="N102" s="20" t="s">
        <v>121</v>
      </c>
      <c r="O102" s="20" t="s">
        <v>155</v>
      </c>
      <c r="P102" s="20" t="s">
        <v>123</v>
      </c>
      <c r="Q102" s="22">
        <f t="shared" si="31"/>
        <v>0.125</v>
      </c>
      <c r="R102" s="24">
        <f t="shared" si="21"/>
        <v>1</v>
      </c>
      <c r="S102" s="24">
        <v>0.2</v>
      </c>
      <c r="T102" s="24">
        <v>0.3</v>
      </c>
      <c r="U102" s="24">
        <v>0.2</v>
      </c>
      <c r="V102" s="24">
        <v>0.3</v>
      </c>
      <c r="W102" s="24"/>
      <c r="X102" s="24"/>
      <c r="Y102" s="24">
        <v>0.5</v>
      </c>
      <c r="Z102" s="24" t="s">
        <v>431</v>
      </c>
      <c r="AA102" s="24"/>
      <c r="AB102" s="24"/>
      <c r="AC102" s="24"/>
      <c r="AD102" s="24"/>
      <c r="AE102" s="24">
        <f t="shared" si="22"/>
        <v>0.5</v>
      </c>
      <c r="AF102" s="21"/>
      <c r="AG102" s="21">
        <v>44756</v>
      </c>
      <c r="AH102" s="21"/>
      <c r="AI102" s="21"/>
      <c r="AJ102" s="22">
        <f t="shared" si="23"/>
        <v>0.5</v>
      </c>
      <c r="AK102" s="22">
        <f t="shared" si="24"/>
        <v>0</v>
      </c>
      <c r="AL102" s="22">
        <f t="shared" si="25"/>
        <v>1</v>
      </c>
      <c r="AM102" s="22">
        <f t="shared" si="26"/>
        <v>0</v>
      </c>
      <c r="AN102" s="22">
        <f t="shared" si="27"/>
        <v>0</v>
      </c>
      <c r="AO102" s="20"/>
      <c r="AP102" s="20" t="s">
        <v>4</v>
      </c>
      <c r="AQ102" s="20"/>
      <c r="AR102" s="20"/>
      <c r="AS102" s="20"/>
      <c r="AT102" s="20" t="s">
        <v>417</v>
      </c>
      <c r="AU102" s="20"/>
      <c r="AV102" s="20"/>
      <c r="AW102" s="20"/>
      <c r="AX102" t="s">
        <v>4</v>
      </c>
      <c r="BB102" t="s">
        <v>432</v>
      </c>
    </row>
    <row r="103" spans="1:54" ht="15" customHeight="1" x14ac:dyDescent="0.25">
      <c r="A103" s="20">
        <v>1</v>
      </c>
      <c r="B103" s="20" t="s">
        <v>21</v>
      </c>
      <c r="C103" s="20" t="s">
        <v>87</v>
      </c>
      <c r="D103" s="20" t="s">
        <v>88</v>
      </c>
      <c r="E103" s="20" t="s">
        <v>89</v>
      </c>
      <c r="F103" s="20" t="s">
        <v>90</v>
      </c>
      <c r="G103" s="20" t="s">
        <v>91</v>
      </c>
      <c r="H103" s="20" t="s">
        <v>92</v>
      </c>
      <c r="I103" s="20" t="s">
        <v>93</v>
      </c>
      <c r="J103" s="21">
        <v>44896</v>
      </c>
      <c r="K103" s="21">
        <v>44926</v>
      </c>
      <c r="L103" s="20" t="s">
        <v>94</v>
      </c>
      <c r="M103" s="20" t="s">
        <v>21</v>
      </c>
      <c r="N103" s="20" t="s">
        <v>96</v>
      </c>
      <c r="O103" s="20" t="s">
        <v>97</v>
      </c>
      <c r="P103" s="20" t="s">
        <v>33</v>
      </c>
      <c r="Q103" s="22">
        <f>1/9</f>
        <v>0.1111111111111111</v>
      </c>
      <c r="R103" s="23">
        <f t="shared" si="21"/>
        <v>5612</v>
      </c>
      <c r="S103" s="23">
        <v>898</v>
      </c>
      <c r="T103" s="23">
        <v>898</v>
      </c>
      <c r="U103" s="23">
        <v>1908</v>
      </c>
      <c r="V103" s="23">
        <v>1908</v>
      </c>
      <c r="W103" s="23"/>
      <c r="X103" s="23"/>
      <c r="Y103" s="23">
        <v>2052</v>
      </c>
      <c r="Z103" s="23" t="s">
        <v>433</v>
      </c>
      <c r="AA103" s="23"/>
      <c r="AB103" s="23"/>
      <c r="AC103" s="23"/>
      <c r="AD103" s="23"/>
      <c r="AE103" s="23">
        <f t="shared" si="22"/>
        <v>2052</v>
      </c>
      <c r="AF103" s="21"/>
      <c r="AG103" s="21">
        <v>44763</v>
      </c>
      <c r="AH103" s="21"/>
      <c r="AI103" s="21"/>
      <c r="AJ103" s="22">
        <f t="shared" si="23"/>
        <v>0.36564504632929434</v>
      </c>
      <c r="AK103" s="22">
        <f t="shared" si="24"/>
        <v>0</v>
      </c>
      <c r="AL103" s="22">
        <f t="shared" si="25"/>
        <v>1</v>
      </c>
      <c r="AM103" s="22">
        <f t="shared" si="26"/>
        <v>0</v>
      </c>
      <c r="AN103" s="22">
        <f t="shared" si="27"/>
        <v>0</v>
      </c>
      <c r="AO103" s="20"/>
      <c r="AP103" s="20" t="s">
        <v>4</v>
      </c>
      <c r="AQ103" s="20"/>
      <c r="AR103" s="20"/>
      <c r="AS103" s="20"/>
      <c r="AT103" s="20" t="s">
        <v>434</v>
      </c>
      <c r="AU103" s="20"/>
      <c r="AV103" s="20"/>
      <c r="AW103" s="20"/>
      <c r="AX103" s="20" t="s">
        <v>4</v>
      </c>
      <c r="AY103" s="20"/>
      <c r="AZ103" s="20"/>
      <c r="BA103" s="20"/>
      <c r="BB103" s="20" t="s">
        <v>435</v>
      </c>
    </row>
    <row r="104" spans="1:54" ht="15" customHeight="1" x14ac:dyDescent="0.25">
      <c r="A104" s="20">
        <v>2</v>
      </c>
      <c r="B104" s="20" t="s">
        <v>21</v>
      </c>
      <c r="C104" s="20" t="s">
        <v>87</v>
      </c>
      <c r="D104" s="20" t="s">
        <v>88</v>
      </c>
      <c r="E104" s="20" t="s">
        <v>89</v>
      </c>
      <c r="F104" s="20" t="s">
        <v>90</v>
      </c>
      <c r="G104" s="20" t="s">
        <v>91</v>
      </c>
      <c r="H104" s="20" t="s">
        <v>92</v>
      </c>
      <c r="I104" s="20" t="s">
        <v>101</v>
      </c>
      <c r="J104" s="21">
        <v>44896</v>
      </c>
      <c r="K104" s="21">
        <v>44926</v>
      </c>
      <c r="L104" s="20" t="s">
        <v>94</v>
      </c>
      <c r="M104" s="20" t="s">
        <v>21</v>
      </c>
      <c r="N104" s="20" t="s">
        <v>96</v>
      </c>
      <c r="O104" s="20" t="s">
        <v>102</v>
      </c>
      <c r="P104" s="20" t="s">
        <v>33</v>
      </c>
      <c r="Q104" s="22">
        <f t="shared" ref="Q104:Q111" si="32">1/9</f>
        <v>0.1111111111111111</v>
      </c>
      <c r="R104" s="23">
        <f t="shared" si="21"/>
        <v>5430</v>
      </c>
      <c r="S104" s="23">
        <v>869</v>
      </c>
      <c r="T104" s="23">
        <v>869</v>
      </c>
      <c r="U104" s="23">
        <v>1846</v>
      </c>
      <c r="V104" s="23">
        <v>1846</v>
      </c>
      <c r="W104" s="23"/>
      <c r="X104" s="23"/>
      <c r="Y104" s="23">
        <v>359</v>
      </c>
      <c r="Z104" s="23" t="s">
        <v>436</v>
      </c>
      <c r="AA104" s="23"/>
      <c r="AB104" s="23"/>
      <c r="AC104" s="23"/>
      <c r="AD104" s="23"/>
      <c r="AE104" s="23">
        <f t="shared" si="22"/>
        <v>359</v>
      </c>
      <c r="AF104" s="21"/>
      <c r="AG104" s="21">
        <v>44763</v>
      </c>
      <c r="AH104" s="21"/>
      <c r="AI104" s="21"/>
      <c r="AJ104" s="22">
        <f t="shared" si="23"/>
        <v>6.6114180478821366E-2</v>
      </c>
      <c r="AK104" s="22">
        <f t="shared" si="24"/>
        <v>0</v>
      </c>
      <c r="AL104" s="22">
        <f t="shared" si="25"/>
        <v>0.41311852704257768</v>
      </c>
      <c r="AM104" s="22">
        <f t="shared" si="26"/>
        <v>0</v>
      </c>
      <c r="AN104" s="22">
        <f t="shared" si="27"/>
        <v>0</v>
      </c>
      <c r="AO104" s="20"/>
      <c r="AP104" s="20" t="s">
        <v>5</v>
      </c>
      <c r="AQ104" s="20"/>
      <c r="AR104" s="20"/>
      <c r="AS104" s="20"/>
      <c r="AT104" s="20" t="s">
        <v>437</v>
      </c>
      <c r="AU104" s="20"/>
      <c r="AV104" s="20"/>
      <c r="AW104" s="20"/>
      <c r="AX104" t="s">
        <v>5</v>
      </c>
      <c r="BB104" t="s">
        <v>438</v>
      </c>
    </row>
    <row r="105" spans="1:54" ht="15" customHeight="1" x14ac:dyDescent="0.25">
      <c r="A105" s="20">
        <v>3</v>
      </c>
      <c r="B105" s="20" t="s">
        <v>21</v>
      </c>
      <c r="C105" s="20" t="s">
        <v>165</v>
      </c>
      <c r="D105" s="20" t="s">
        <v>88</v>
      </c>
      <c r="E105" s="20" t="s">
        <v>107</v>
      </c>
      <c r="F105" s="20" t="s">
        <v>167</v>
      </c>
      <c r="G105" s="20" t="s">
        <v>91</v>
      </c>
      <c r="H105" s="20" t="s">
        <v>92</v>
      </c>
      <c r="I105" t="s">
        <v>168</v>
      </c>
      <c r="J105" s="21">
        <v>44896</v>
      </c>
      <c r="K105" s="21">
        <v>44926</v>
      </c>
      <c r="L105" s="20" t="s">
        <v>169</v>
      </c>
      <c r="M105" s="20" t="s">
        <v>21</v>
      </c>
      <c r="N105" s="20" t="s">
        <v>96</v>
      </c>
      <c r="O105" s="20" t="s">
        <v>222</v>
      </c>
      <c r="P105" s="20" t="s">
        <v>33</v>
      </c>
      <c r="Q105" s="22">
        <f t="shared" si="32"/>
        <v>0.1111111111111111</v>
      </c>
      <c r="R105" s="23">
        <f t="shared" si="21"/>
        <v>100</v>
      </c>
      <c r="S105" s="23">
        <v>15</v>
      </c>
      <c r="T105" s="23">
        <v>15</v>
      </c>
      <c r="U105" s="23">
        <v>35</v>
      </c>
      <c r="V105" s="23">
        <v>35</v>
      </c>
      <c r="W105" s="23"/>
      <c r="X105" s="23"/>
      <c r="Y105" s="23">
        <v>113</v>
      </c>
      <c r="Z105" s="23" t="s">
        <v>439</v>
      </c>
      <c r="AA105" s="23"/>
      <c r="AB105" s="23"/>
      <c r="AC105" s="23"/>
      <c r="AD105" s="23"/>
      <c r="AE105" s="23">
        <f t="shared" si="22"/>
        <v>113</v>
      </c>
      <c r="AF105" s="21"/>
      <c r="AG105" s="21">
        <v>44763</v>
      </c>
      <c r="AH105" s="21"/>
      <c r="AI105" s="21"/>
      <c r="AJ105" s="22">
        <f t="shared" si="23"/>
        <v>1</v>
      </c>
      <c r="AK105" s="22">
        <f t="shared" si="24"/>
        <v>0</v>
      </c>
      <c r="AL105" s="22">
        <f t="shared" si="25"/>
        <v>1</v>
      </c>
      <c r="AM105" s="22">
        <f t="shared" si="26"/>
        <v>0</v>
      </c>
      <c r="AN105" s="22">
        <f t="shared" si="27"/>
        <v>0</v>
      </c>
      <c r="AO105" s="20"/>
      <c r="AP105" s="20" t="s">
        <v>4</v>
      </c>
      <c r="AQ105" s="20"/>
      <c r="AR105" s="20"/>
      <c r="AS105" s="20"/>
      <c r="AT105" s="20" t="s">
        <v>440</v>
      </c>
      <c r="AU105" s="20"/>
      <c r="AV105" s="20"/>
      <c r="AW105" s="20"/>
      <c r="AX105" t="s">
        <v>4</v>
      </c>
      <c r="BB105" t="s">
        <v>441</v>
      </c>
    </row>
    <row r="106" spans="1:54" ht="15" customHeight="1" x14ac:dyDescent="0.25">
      <c r="A106" s="20">
        <v>4</v>
      </c>
      <c r="B106" s="20" t="s">
        <v>21</v>
      </c>
      <c r="C106" s="20" t="s">
        <v>106</v>
      </c>
      <c r="D106" s="20" t="s">
        <v>88</v>
      </c>
      <c r="E106" s="20" t="s">
        <v>107</v>
      </c>
      <c r="F106" s="20" t="s">
        <v>108</v>
      </c>
      <c r="G106" s="20" t="s">
        <v>109</v>
      </c>
      <c r="H106" s="20" t="s">
        <v>110</v>
      </c>
      <c r="I106" t="s">
        <v>111</v>
      </c>
      <c r="J106" s="21">
        <v>44896</v>
      </c>
      <c r="K106" s="21">
        <v>44926</v>
      </c>
      <c r="L106" s="20" t="s">
        <v>112</v>
      </c>
      <c r="M106" s="20" t="s">
        <v>21</v>
      </c>
      <c r="N106" s="20" t="s">
        <v>96</v>
      </c>
      <c r="O106" s="20" t="s">
        <v>442</v>
      </c>
      <c r="P106" s="20" t="s">
        <v>33</v>
      </c>
      <c r="Q106" s="22">
        <f t="shared" si="32"/>
        <v>0.1111111111111111</v>
      </c>
      <c r="R106" s="23">
        <f t="shared" si="21"/>
        <v>98050662</v>
      </c>
      <c r="S106" s="23">
        <v>14707599.299999999</v>
      </c>
      <c r="T106" s="23">
        <v>14707599.299999999</v>
      </c>
      <c r="U106" s="23">
        <v>34317731.699999996</v>
      </c>
      <c r="V106" s="23">
        <v>34317731.699999996</v>
      </c>
      <c r="W106" s="23"/>
      <c r="X106" s="23"/>
      <c r="Y106" s="23">
        <v>20756535</v>
      </c>
      <c r="Z106" s="23" t="s">
        <v>443</v>
      </c>
      <c r="AA106" s="23"/>
      <c r="AB106" s="23"/>
      <c r="AC106" s="23"/>
      <c r="AD106" s="23"/>
      <c r="AE106" s="23">
        <f t="shared" si="22"/>
        <v>20756535</v>
      </c>
      <c r="AF106" s="21"/>
      <c r="AG106" s="21">
        <v>44763</v>
      </c>
      <c r="AH106" s="21"/>
      <c r="AI106" s="21"/>
      <c r="AJ106" s="22">
        <f t="shared" si="23"/>
        <v>0.21169194145777415</v>
      </c>
      <c r="AK106" s="22">
        <f t="shared" si="24"/>
        <v>0</v>
      </c>
      <c r="AL106" s="22">
        <f t="shared" si="25"/>
        <v>1</v>
      </c>
      <c r="AM106" s="22">
        <f t="shared" si="26"/>
        <v>0</v>
      </c>
      <c r="AN106" s="22">
        <f t="shared" si="27"/>
        <v>0</v>
      </c>
      <c r="AO106" s="20"/>
      <c r="AP106" s="20" t="s">
        <v>5</v>
      </c>
      <c r="AQ106" s="20"/>
      <c r="AR106" s="20"/>
      <c r="AS106" s="20"/>
      <c r="AT106" s="20" t="s">
        <v>444</v>
      </c>
      <c r="AU106" s="20"/>
      <c r="AV106" s="20"/>
      <c r="AW106" s="20"/>
      <c r="AX106" t="s">
        <v>5</v>
      </c>
      <c r="BB106" t="s">
        <v>445</v>
      </c>
    </row>
    <row r="107" spans="1:54" ht="15" customHeight="1" x14ac:dyDescent="0.25">
      <c r="A107" s="20">
        <v>5</v>
      </c>
      <c r="B107" s="20" t="s">
        <v>21</v>
      </c>
      <c r="C107" s="20" t="s">
        <v>117</v>
      </c>
      <c r="D107" s="20" t="s">
        <v>88</v>
      </c>
      <c r="E107" s="20" t="s">
        <v>89</v>
      </c>
      <c r="F107" s="20" t="s">
        <v>118</v>
      </c>
      <c r="G107" s="20" t="s">
        <v>91</v>
      </c>
      <c r="H107" s="20" t="s">
        <v>92</v>
      </c>
      <c r="I107" t="s">
        <v>119</v>
      </c>
      <c r="J107" s="21">
        <v>44896</v>
      </c>
      <c r="K107" s="21">
        <v>44926</v>
      </c>
      <c r="L107" s="20" t="s">
        <v>120</v>
      </c>
      <c r="M107" s="20" t="s">
        <v>21</v>
      </c>
      <c r="N107" s="20" t="s">
        <v>121</v>
      </c>
      <c r="O107" s="20" t="s">
        <v>122</v>
      </c>
      <c r="P107" s="20" t="s">
        <v>123</v>
      </c>
      <c r="Q107" s="22">
        <f t="shared" si="32"/>
        <v>0.1111111111111111</v>
      </c>
      <c r="R107" s="24">
        <f t="shared" si="21"/>
        <v>1</v>
      </c>
      <c r="S107" s="24">
        <v>0.2</v>
      </c>
      <c r="T107" s="24">
        <v>0.3</v>
      </c>
      <c r="U107" s="24">
        <v>0.2</v>
      </c>
      <c r="V107" s="24">
        <v>0.3</v>
      </c>
      <c r="W107" s="24"/>
      <c r="X107" s="24"/>
      <c r="Y107" s="24">
        <v>0.5</v>
      </c>
      <c r="Z107" s="24" t="s">
        <v>446</v>
      </c>
      <c r="AA107" s="24"/>
      <c r="AB107" s="24"/>
      <c r="AC107" s="24"/>
      <c r="AD107" s="24"/>
      <c r="AE107" s="24">
        <f t="shared" si="22"/>
        <v>0.5</v>
      </c>
      <c r="AF107" s="21"/>
      <c r="AG107" s="21">
        <v>44763</v>
      </c>
      <c r="AH107" s="21"/>
      <c r="AI107" s="21"/>
      <c r="AJ107" s="22">
        <f t="shared" si="23"/>
        <v>0.5</v>
      </c>
      <c r="AK107" s="22">
        <f t="shared" si="24"/>
        <v>0</v>
      </c>
      <c r="AL107" s="22">
        <f t="shared" si="25"/>
        <v>1</v>
      </c>
      <c r="AM107" s="22">
        <f t="shared" si="26"/>
        <v>0</v>
      </c>
      <c r="AN107" s="22">
        <f t="shared" si="27"/>
        <v>0</v>
      </c>
      <c r="AO107" s="20"/>
      <c r="AP107" s="20" t="s">
        <v>4</v>
      </c>
      <c r="AQ107" s="20"/>
      <c r="AR107" s="20"/>
      <c r="AS107" s="20"/>
      <c r="AT107" s="20" t="s">
        <v>447</v>
      </c>
      <c r="AU107" s="20"/>
      <c r="AV107" s="20"/>
      <c r="AW107" s="20"/>
      <c r="AX107" t="s">
        <v>4</v>
      </c>
      <c r="BB107" t="s">
        <v>448</v>
      </c>
    </row>
    <row r="108" spans="1:54" ht="15" customHeight="1" x14ac:dyDescent="0.25">
      <c r="A108" s="20">
        <v>6</v>
      </c>
      <c r="B108" s="20" t="s">
        <v>21</v>
      </c>
      <c r="C108" s="20" t="s">
        <v>127</v>
      </c>
      <c r="D108" s="20" t="s">
        <v>88</v>
      </c>
      <c r="E108" s="20" t="s">
        <v>89</v>
      </c>
      <c r="F108" s="20" t="s">
        <v>118</v>
      </c>
      <c r="G108" s="20" t="s">
        <v>91</v>
      </c>
      <c r="H108" s="20" t="s">
        <v>92</v>
      </c>
      <c r="I108" t="s">
        <v>128</v>
      </c>
      <c r="J108" s="21">
        <v>44896</v>
      </c>
      <c r="K108" s="21">
        <v>44926</v>
      </c>
      <c r="L108" s="20" t="s">
        <v>120</v>
      </c>
      <c r="M108" s="20" t="s">
        <v>21</v>
      </c>
      <c r="N108" s="20" t="s">
        <v>121</v>
      </c>
      <c r="O108" s="20" t="s">
        <v>122</v>
      </c>
      <c r="P108" s="20" t="s">
        <v>123</v>
      </c>
      <c r="Q108" s="22">
        <f t="shared" si="32"/>
        <v>0.1111111111111111</v>
      </c>
      <c r="R108" s="24">
        <f t="shared" si="21"/>
        <v>1</v>
      </c>
      <c r="S108" s="24">
        <v>0.2</v>
      </c>
      <c r="T108" s="24">
        <v>0.2</v>
      </c>
      <c r="U108" s="24">
        <v>0.3</v>
      </c>
      <c r="V108" s="24">
        <v>0.3</v>
      </c>
      <c r="W108" s="24"/>
      <c r="X108" s="24"/>
      <c r="Y108" s="24">
        <v>0.4</v>
      </c>
      <c r="Z108" s="24" t="s">
        <v>449</v>
      </c>
      <c r="AA108" s="24"/>
      <c r="AB108" s="24"/>
      <c r="AC108" s="24"/>
      <c r="AD108" s="24"/>
      <c r="AE108" s="24">
        <f t="shared" si="22"/>
        <v>0.4</v>
      </c>
      <c r="AF108" s="21"/>
      <c r="AG108" s="21">
        <v>44763</v>
      </c>
      <c r="AH108" s="21"/>
      <c r="AI108" s="21"/>
      <c r="AJ108" s="22">
        <f t="shared" si="23"/>
        <v>0.4</v>
      </c>
      <c r="AK108" s="22">
        <f t="shared" si="24"/>
        <v>0</v>
      </c>
      <c r="AL108" s="22">
        <f t="shared" si="25"/>
        <v>1</v>
      </c>
      <c r="AM108" s="22">
        <f t="shared" si="26"/>
        <v>0</v>
      </c>
      <c r="AN108" s="22">
        <f t="shared" si="27"/>
        <v>0</v>
      </c>
      <c r="AO108" s="20"/>
      <c r="AP108" s="20" t="s">
        <v>4</v>
      </c>
      <c r="AQ108" s="20"/>
      <c r="AR108" s="20"/>
      <c r="AS108" s="20"/>
      <c r="AT108" s="20" t="s">
        <v>450</v>
      </c>
      <c r="AU108" s="20"/>
      <c r="AV108" s="20"/>
      <c r="AW108" s="20"/>
      <c r="AX108" t="s">
        <v>4</v>
      </c>
      <c r="BB108" t="s">
        <v>451</v>
      </c>
    </row>
    <row r="109" spans="1:54" ht="15" customHeight="1" x14ac:dyDescent="0.25">
      <c r="A109" s="20">
        <v>7</v>
      </c>
      <c r="B109" s="20" t="s">
        <v>21</v>
      </c>
      <c r="C109" s="20" t="s">
        <v>132</v>
      </c>
      <c r="D109" s="20" t="s">
        <v>133</v>
      </c>
      <c r="E109" s="20" t="s">
        <v>134</v>
      </c>
      <c r="F109" s="20" t="s">
        <v>135</v>
      </c>
      <c r="G109" s="20" t="s">
        <v>91</v>
      </c>
      <c r="H109" s="20" t="s">
        <v>136</v>
      </c>
      <c r="I109" t="s">
        <v>137</v>
      </c>
      <c r="J109" s="21">
        <v>44896</v>
      </c>
      <c r="K109" s="21">
        <v>44926</v>
      </c>
      <c r="L109" s="20" t="s">
        <v>138</v>
      </c>
      <c r="M109" s="20" t="s">
        <v>21</v>
      </c>
      <c r="N109" s="20" t="s">
        <v>121</v>
      </c>
      <c r="O109" s="20" t="s">
        <v>122</v>
      </c>
      <c r="P109" s="20" t="s">
        <v>123</v>
      </c>
      <c r="Q109" s="22">
        <f t="shared" si="32"/>
        <v>0.1111111111111111</v>
      </c>
      <c r="R109" s="24">
        <f t="shared" si="21"/>
        <v>1</v>
      </c>
      <c r="S109" s="24">
        <v>0.15</v>
      </c>
      <c r="T109" s="24">
        <v>0.2</v>
      </c>
      <c r="U109" s="24">
        <v>0.35</v>
      </c>
      <c r="V109" s="24">
        <v>0.3</v>
      </c>
      <c r="W109" s="24"/>
      <c r="X109" s="24"/>
      <c r="Y109" s="24">
        <v>0.35</v>
      </c>
      <c r="Z109" s="24" t="s">
        <v>452</v>
      </c>
      <c r="AA109" s="24"/>
      <c r="AB109" s="24"/>
      <c r="AC109" s="24"/>
      <c r="AD109" s="24"/>
      <c r="AE109" s="24">
        <f t="shared" si="22"/>
        <v>0.35</v>
      </c>
      <c r="AF109" s="21"/>
      <c r="AG109" s="21">
        <v>44763</v>
      </c>
      <c r="AH109" s="21"/>
      <c r="AI109" s="21"/>
      <c r="AJ109" s="22">
        <f t="shared" si="23"/>
        <v>0.35</v>
      </c>
      <c r="AK109" s="22">
        <f t="shared" si="24"/>
        <v>0</v>
      </c>
      <c r="AL109" s="22">
        <f t="shared" si="25"/>
        <v>1</v>
      </c>
      <c r="AM109" s="22">
        <f t="shared" si="26"/>
        <v>0</v>
      </c>
      <c r="AN109" s="22">
        <f t="shared" si="27"/>
        <v>0</v>
      </c>
      <c r="AO109" s="20"/>
      <c r="AP109" s="20" t="s">
        <v>5</v>
      </c>
      <c r="AQ109" s="20"/>
      <c r="AR109" s="20"/>
      <c r="AS109" s="20"/>
      <c r="AT109" s="20" t="s">
        <v>453</v>
      </c>
      <c r="AU109" s="20"/>
      <c r="AV109" s="20"/>
      <c r="AW109" s="20"/>
      <c r="AX109" t="s">
        <v>5</v>
      </c>
      <c r="BB109" t="s">
        <v>454</v>
      </c>
    </row>
    <row r="110" spans="1:54" ht="15" customHeight="1" x14ac:dyDescent="0.25">
      <c r="A110" s="20">
        <v>8</v>
      </c>
      <c r="B110" s="20" t="s">
        <v>21</v>
      </c>
      <c r="C110" s="20" t="s">
        <v>142</v>
      </c>
      <c r="D110" s="20" t="s">
        <v>143</v>
      </c>
      <c r="E110" s="20" t="s">
        <v>144</v>
      </c>
      <c r="F110" s="20" t="s">
        <v>145</v>
      </c>
      <c r="G110" s="20" t="s">
        <v>146</v>
      </c>
      <c r="H110" s="20" t="s">
        <v>146</v>
      </c>
      <c r="I110" s="20" t="s">
        <v>147</v>
      </c>
      <c r="J110" s="21">
        <v>44896</v>
      </c>
      <c r="K110" s="21">
        <v>44926</v>
      </c>
      <c r="L110" s="20" t="s">
        <v>148</v>
      </c>
      <c r="M110" s="20" t="s">
        <v>21</v>
      </c>
      <c r="N110" s="20" t="s">
        <v>121</v>
      </c>
      <c r="O110" s="20" t="s">
        <v>149</v>
      </c>
      <c r="P110" s="20" t="s">
        <v>123</v>
      </c>
      <c r="Q110" s="22">
        <f t="shared" si="32"/>
        <v>0.1111111111111111</v>
      </c>
      <c r="R110" s="24">
        <f t="shared" si="21"/>
        <v>1</v>
      </c>
      <c r="S110" s="24">
        <v>0.2</v>
      </c>
      <c r="T110" s="24">
        <v>0.15</v>
      </c>
      <c r="U110" s="24">
        <v>0.35</v>
      </c>
      <c r="V110" s="24">
        <v>0.3</v>
      </c>
      <c r="W110" s="24"/>
      <c r="X110" s="24"/>
      <c r="Y110" s="24">
        <v>0.35</v>
      </c>
      <c r="Z110" s="24" t="s">
        <v>455</v>
      </c>
      <c r="AA110" s="24"/>
      <c r="AB110" s="24"/>
      <c r="AC110" s="24"/>
      <c r="AD110" s="24"/>
      <c r="AE110" s="24">
        <f t="shared" si="22"/>
        <v>0.35</v>
      </c>
      <c r="AF110" s="21"/>
      <c r="AG110" s="21">
        <v>44763</v>
      </c>
      <c r="AH110" s="21"/>
      <c r="AI110" s="21"/>
      <c r="AJ110" s="22">
        <f t="shared" si="23"/>
        <v>0.35</v>
      </c>
      <c r="AK110" s="22">
        <f t="shared" si="24"/>
        <v>0</v>
      </c>
      <c r="AL110" s="22">
        <f t="shared" si="25"/>
        <v>1</v>
      </c>
      <c r="AM110" s="22">
        <f t="shared" si="26"/>
        <v>0</v>
      </c>
      <c r="AN110" s="22">
        <f t="shared" si="27"/>
        <v>0</v>
      </c>
      <c r="AO110" s="20"/>
      <c r="AP110" s="20" t="s">
        <v>4</v>
      </c>
      <c r="AQ110" s="20"/>
      <c r="AR110" s="20"/>
      <c r="AS110" s="20"/>
      <c r="AT110" s="20" t="s">
        <v>456</v>
      </c>
      <c r="AU110" s="20"/>
      <c r="AV110" s="20"/>
      <c r="AW110" s="20"/>
      <c r="AX110" t="s">
        <v>4</v>
      </c>
      <c r="BB110" t="s">
        <v>457</v>
      </c>
    </row>
    <row r="111" spans="1:54" ht="15" customHeight="1" x14ac:dyDescent="0.25">
      <c r="A111" s="20">
        <v>9</v>
      </c>
      <c r="B111" s="20" t="s">
        <v>21</v>
      </c>
      <c r="C111" s="20" t="s">
        <v>142</v>
      </c>
      <c r="D111" s="20" t="s">
        <v>143</v>
      </c>
      <c r="E111" s="20" t="s">
        <v>144</v>
      </c>
      <c r="F111" s="20" t="s">
        <v>145</v>
      </c>
      <c r="G111" s="20" t="s">
        <v>146</v>
      </c>
      <c r="H111" s="20" t="s">
        <v>146</v>
      </c>
      <c r="I111" t="s">
        <v>153</v>
      </c>
      <c r="J111" s="21">
        <v>44896</v>
      </c>
      <c r="K111" s="21">
        <v>44926</v>
      </c>
      <c r="L111" s="20" t="s">
        <v>154</v>
      </c>
      <c r="M111" s="20" t="s">
        <v>21</v>
      </c>
      <c r="N111" s="20" t="s">
        <v>121</v>
      </c>
      <c r="O111" t="s">
        <v>155</v>
      </c>
      <c r="P111" t="s">
        <v>123</v>
      </c>
      <c r="Q111" s="22">
        <f t="shared" si="32"/>
        <v>0.1111111111111111</v>
      </c>
      <c r="R111" s="24">
        <f t="shared" si="21"/>
        <v>1</v>
      </c>
      <c r="S111" s="24">
        <v>0.2</v>
      </c>
      <c r="T111" s="24">
        <v>0.1</v>
      </c>
      <c r="U111" s="24">
        <v>0.35</v>
      </c>
      <c r="V111" s="24">
        <v>0.35</v>
      </c>
      <c r="W111" s="24"/>
      <c r="X111" s="24"/>
      <c r="Y111" s="24">
        <v>0.3</v>
      </c>
      <c r="Z111" s="24" t="s">
        <v>458</v>
      </c>
      <c r="AA111" s="24"/>
      <c r="AB111" s="24"/>
      <c r="AC111" s="24"/>
      <c r="AD111" s="24"/>
      <c r="AE111" s="24">
        <f t="shared" si="22"/>
        <v>0.3</v>
      </c>
      <c r="AF111" s="21"/>
      <c r="AG111" s="21">
        <v>44763</v>
      </c>
      <c r="AH111" s="21"/>
      <c r="AI111" s="21"/>
      <c r="AJ111" s="22">
        <f t="shared" si="23"/>
        <v>0.3</v>
      </c>
      <c r="AK111" s="22">
        <f t="shared" si="24"/>
        <v>0</v>
      </c>
      <c r="AL111" s="22">
        <f t="shared" si="25"/>
        <v>1</v>
      </c>
      <c r="AM111" s="22">
        <f t="shared" si="26"/>
        <v>0</v>
      </c>
      <c r="AN111" s="22">
        <f t="shared" si="27"/>
        <v>0</v>
      </c>
      <c r="AP111" t="s">
        <v>4</v>
      </c>
      <c r="AT111" t="s">
        <v>459</v>
      </c>
      <c r="AX111" t="s">
        <v>4</v>
      </c>
      <c r="BB111" t="s">
        <v>460</v>
      </c>
    </row>
    <row r="112" spans="1:54" ht="15" customHeight="1" x14ac:dyDescent="0.25">
      <c r="A112" s="20">
        <v>1</v>
      </c>
      <c r="B112" s="20" t="s">
        <v>22</v>
      </c>
      <c r="C112" s="20" t="s">
        <v>87</v>
      </c>
      <c r="D112" s="20" t="s">
        <v>88</v>
      </c>
      <c r="E112" s="20" t="s">
        <v>89</v>
      </c>
      <c r="F112" s="20" t="s">
        <v>90</v>
      </c>
      <c r="G112" s="20" t="s">
        <v>91</v>
      </c>
      <c r="H112" s="20" t="s">
        <v>92</v>
      </c>
      <c r="I112" s="20" t="s">
        <v>93</v>
      </c>
      <c r="J112" s="21">
        <v>44562</v>
      </c>
      <c r="K112" s="21">
        <v>44926</v>
      </c>
      <c r="L112" s="20" t="s">
        <v>94</v>
      </c>
      <c r="M112" s="20" t="s">
        <v>22</v>
      </c>
      <c r="N112" s="20" t="s">
        <v>96</v>
      </c>
      <c r="O112" s="20" t="s">
        <v>97</v>
      </c>
      <c r="P112" s="20" t="s">
        <v>33</v>
      </c>
      <c r="Q112" s="22">
        <f>1/9</f>
        <v>0.1111111111111111</v>
      </c>
      <c r="R112" s="23">
        <f t="shared" si="21"/>
        <v>5021</v>
      </c>
      <c r="S112" s="23">
        <v>676</v>
      </c>
      <c r="T112" s="23">
        <v>1447</v>
      </c>
      <c r="U112" s="23">
        <v>1449</v>
      </c>
      <c r="V112" s="23">
        <v>1449</v>
      </c>
      <c r="W112" s="23"/>
      <c r="X112" s="23"/>
      <c r="Y112" s="23">
        <v>3614</v>
      </c>
      <c r="Z112" s="23" t="s">
        <v>461</v>
      </c>
      <c r="AA112" s="23"/>
      <c r="AB112" s="23"/>
      <c r="AC112" s="23"/>
      <c r="AD112" s="23"/>
      <c r="AE112" s="23">
        <f t="shared" si="22"/>
        <v>3614</v>
      </c>
      <c r="AF112" s="21"/>
      <c r="AG112" s="21">
        <v>44760</v>
      </c>
      <c r="AH112" s="21"/>
      <c r="AI112" s="21"/>
      <c r="AJ112" s="22">
        <f t="shared" si="23"/>
        <v>0.71977693686516631</v>
      </c>
      <c r="AK112" s="22">
        <f t="shared" si="24"/>
        <v>0</v>
      </c>
      <c r="AL112" s="22">
        <f t="shared" si="25"/>
        <v>1</v>
      </c>
      <c r="AM112" s="22">
        <f t="shared" si="26"/>
        <v>0</v>
      </c>
      <c r="AN112" s="22">
        <f t="shared" si="27"/>
        <v>0</v>
      </c>
      <c r="AO112" s="20"/>
      <c r="AP112" s="20" t="s">
        <v>4</v>
      </c>
      <c r="AQ112" s="20"/>
      <c r="AR112" s="20"/>
      <c r="AS112" s="20"/>
      <c r="AT112" s="20" t="s">
        <v>243</v>
      </c>
      <c r="AU112" s="20"/>
      <c r="AV112" s="20"/>
      <c r="AW112" s="20"/>
      <c r="AX112" s="20" t="s">
        <v>4</v>
      </c>
      <c r="AY112" s="20"/>
      <c r="AZ112" s="20"/>
      <c r="BA112" s="20"/>
      <c r="BB112" s="20" t="s">
        <v>462</v>
      </c>
    </row>
    <row r="113" spans="1:54" ht="15" customHeight="1" x14ac:dyDescent="0.25">
      <c r="A113" s="20">
        <v>2</v>
      </c>
      <c r="B113" s="20" t="s">
        <v>22</v>
      </c>
      <c r="C113" s="20" t="s">
        <v>87</v>
      </c>
      <c r="D113" s="20" t="s">
        <v>88</v>
      </c>
      <c r="E113" s="20" t="s">
        <v>89</v>
      </c>
      <c r="F113" s="20" t="s">
        <v>90</v>
      </c>
      <c r="G113" s="20" t="s">
        <v>91</v>
      </c>
      <c r="H113" s="20" t="s">
        <v>92</v>
      </c>
      <c r="I113" s="20" t="s">
        <v>101</v>
      </c>
      <c r="J113" s="21">
        <v>44562</v>
      </c>
      <c r="K113" s="21">
        <v>44926</v>
      </c>
      <c r="L113" s="20" t="s">
        <v>94</v>
      </c>
      <c r="M113" s="20" t="s">
        <v>22</v>
      </c>
      <c r="N113" s="20" t="s">
        <v>96</v>
      </c>
      <c r="O113" s="20" t="s">
        <v>102</v>
      </c>
      <c r="P113" s="20" t="s">
        <v>33</v>
      </c>
      <c r="Q113" s="22">
        <f t="shared" ref="Q113:Q120" si="33">1/9</f>
        <v>0.1111111111111111</v>
      </c>
      <c r="R113" s="23">
        <f t="shared" si="21"/>
        <v>5003</v>
      </c>
      <c r="S113" s="23">
        <v>126</v>
      </c>
      <c r="T113" s="23">
        <v>1229</v>
      </c>
      <c r="U113" s="23">
        <v>1842</v>
      </c>
      <c r="V113" s="23">
        <v>1806</v>
      </c>
      <c r="W113" s="23"/>
      <c r="X113" s="23"/>
      <c r="Y113" s="23">
        <v>434</v>
      </c>
      <c r="Z113" s="23" t="s">
        <v>463</v>
      </c>
      <c r="AA113" s="23"/>
      <c r="AB113" s="23"/>
      <c r="AC113" s="23"/>
      <c r="AD113" s="23"/>
      <c r="AE113" s="23">
        <f t="shared" si="22"/>
        <v>434</v>
      </c>
      <c r="AF113" s="21"/>
      <c r="AG113" s="21">
        <v>44760</v>
      </c>
      <c r="AH113" s="21"/>
      <c r="AI113" s="21"/>
      <c r="AJ113" s="22">
        <f t="shared" si="23"/>
        <v>8.6747951229262446E-2</v>
      </c>
      <c r="AK113" s="22">
        <f t="shared" si="24"/>
        <v>0</v>
      </c>
      <c r="AL113" s="22">
        <f t="shared" si="25"/>
        <v>0.35313262815296992</v>
      </c>
      <c r="AM113" s="22">
        <f t="shared" si="26"/>
        <v>0</v>
      </c>
      <c r="AN113" s="22">
        <f t="shared" si="27"/>
        <v>0</v>
      </c>
      <c r="AO113" s="20"/>
      <c r="AP113" s="20" t="s">
        <v>5</v>
      </c>
      <c r="AQ113" s="20"/>
      <c r="AR113" s="20"/>
      <c r="AS113" s="20"/>
      <c r="AT113" s="20" t="s">
        <v>464</v>
      </c>
      <c r="AU113" s="20"/>
      <c r="AV113" s="20"/>
      <c r="AW113" s="20"/>
      <c r="AX113" t="s">
        <v>5</v>
      </c>
      <c r="BB113" t="s">
        <v>465</v>
      </c>
    </row>
    <row r="114" spans="1:54" ht="15" customHeight="1" x14ac:dyDescent="0.25">
      <c r="A114" s="20">
        <v>3</v>
      </c>
      <c r="B114" s="20" t="s">
        <v>22</v>
      </c>
      <c r="C114" s="20" t="s">
        <v>165</v>
      </c>
      <c r="D114" s="20" t="s">
        <v>88</v>
      </c>
      <c r="E114" s="20" t="s">
        <v>166</v>
      </c>
      <c r="F114" s="20" t="s">
        <v>167</v>
      </c>
      <c r="G114" s="20" t="s">
        <v>91</v>
      </c>
      <c r="H114" s="20" t="s">
        <v>92</v>
      </c>
      <c r="I114" t="s">
        <v>168</v>
      </c>
      <c r="J114" s="21">
        <v>44562</v>
      </c>
      <c r="K114" s="21">
        <v>44926</v>
      </c>
      <c r="L114" s="20" t="s">
        <v>169</v>
      </c>
      <c r="M114" s="20" t="s">
        <v>22</v>
      </c>
      <c r="N114" s="20" t="s">
        <v>96</v>
      </c>
      <c r="O114" s="20" t="s">
        <v>222</v>
      </c>
      <c r="P114" s="20" t="s">
        <v>33</v>
      </c>
      <c r="Q114" s="22">
        <f t="shared" si="33"/>
        <v>0.1111111111111111</v>
      </c>
      <c r="R114" s="23">
        <f t="shared" si="21"/>
        <v>10</v>
      </c>
      <c r="S114" s="23">
        <v>0</v>
      </c>
      <c r="T114" s="23">
        <v>3</v>
      </c>
      <c r="U114" s="23">
        <v>4</v>
      </c>
      <c r="V114" s="23">
        <v>3</v>
      </c>
      <c r="W114" s="23"/>
      <c r="X114" s="23"/>
      <c r="Y114" s="23">
        <v>3</v>
      </c>
      <c r="Z114" s="23" t="s">
        <v>466</v>
      </c>
      <c r="AA114" s="23"/>
      <c r="AB114" s="23"/>
      <c r="AC114" s="23"/>
      <c r="AD114" s="23"/>
      <c r="AE114" s="23">
        <f t="shared" si="22"/>
        <v>3</v>
      </c>
      <c r="AF114" s="21"/>
      <c r="AG114" s="21">
        <v>44760</v>
      </c>
      <c r="AH114" s="21"/>
      <c r="AI114" s="21"/>
      <c r="AJ114" s="22">
        <f t="shared" si="23"/>
        <v>0.3</v>
      </c>
      <c r="AK114" s="22" t="str">
        <f t="shared" si="24"/>
        <v/>
      </c>
      <c r="AL114" s="22">
        <f t="shared" si="25"/>
        <v>1</v>
      </c>
      <c r="AM114" s="22">
        <f t="shared" si="26"/>
        <v>0</v>
      </c>
      <c r="AN114" s="22">
        <f t="shared" si="27"/>
        <v>0</v>
      </c>
      <c r="AO114" s="20"/>
      <c r="AP114" s="20" t="s">
        <v>5</v>
      </c>
      <c r="AQ114" s="20"/>
      <c r="AR114" s="20"/>
      <c r="AS114" s="20"/>
      <c r="AT114" s="20" t="s">
        <v>467</v>
      </c>
      <c r="AU114" s="20"/>
      <c r="AV114" s="20"/>
      <c r="AW114" s="20"/>
      <c r="AX114" t="s">
        <v>4</v>
      </c>
      <c r="BB114" t="s">
        <v>468</v>
      </c>
    </row>
    <row r="115" spans="1:54" ht="15" customHeight="1" x14ac:dyDescent="0.25">
      <c r="A115" s="20">
        <v>4</v>
      </c>
      <c r="B115" s="20" t="s">
        <v>22</v>
      </c>
      <c r="C115" s="20" t="s">
        <v>106</v>
      </c>
      <c r="D115" s="20" t="s">
        <v>88</v>
      </c>
      <c r="E115" s="20" t="s">
        <v>166</v>
      </c>
      <c r="F115" s="20" t="s">
        <v>108</v>
      </c>
      <c r="G115" s="20" t="s">
        <v>109</v>
      </c>
      <c r="H115" s="20" t="s">
        <v>110</v>
      </c>
      <c r="I115" t="s">
        <v>111</v>
      </c>
      <c r="J115" s="21">
        <v>44562</v>
      </c>
      <c r="K115" s="21">
        <v>44926</v>
      </c>
      <c r="L115" s="20" t="s">
        <v>112</v>
      </c>
      <c r="M115" s="20" t="s">
        <v>22</v>
      </c>
      <c r="N115" s="20" t="s">
        <v>96</v>
      </c>
      <c r="O115" s="20" t="s">
        <v>113</v>
      </c>
      <c r="P115" s="20" t="s">
        <v>33</v>
      </c>
      <c r="Q115" s="22">
        <f t="shared" si="33"/>
        <v>0.1111111111111111</v>
      </c>
      <c r="R115" s="23">
        <f t="shared" si="21"/>
        <v>228349385</v>
      </c>
      <c r="S115" s="23">
        <v>27410948</v>
      </c>
      <c r="T115" s="23">
        <v>56979479</v>
      </c>
      <c r="U115" s="23">
        <v>71979479</v>
      </c>
      <c r="V115" s="23">
        <v>71979479</v>
      </c>
      <c r="W115" s="23"/>
      <c r="X115" s="23"/>
      <c r="Y115" s="23">
        <v>74986307</v>
      </c>
      <c r="Z115" s="23" t="s">
        <v>469</v>
      </c>
      <c r="AA115" s="23"/>
      <c r="AB115" s="23"/>
      <c r="AC115" s="23"/>
      <c r="AD115" s="23"/>
      <c r="AE115" s="23">
        <f t="shared" si="22"/>
        <v>74986307</v>
      </c>
      <c r="AF115" s="21"/>
      <c r="AG115" s="21">
        <v>44761</v>
      </c>
      <c r="AH115" s="21"/>
      <c r="AI115" s="21"/>
      <c r="AJ115" s="22">
        <f t="shared" si="23"/>
        <v>0.32838409877915808</v>
      </c>
      <c r="AK115" s="22">
        <f t="shared" si="24"/>
        <v>0</v>
      </c>
      <c r="AL115" s="22">
        <f t="shared" si="25"/>
        <v>1</v>
      </c>
      <c r="AM115" s="22">
        <f t="shared" si="26"/>
        <v>0</v>
      </c>
      <c r="AN115" s="22">
        <f t="shared" si="27"/>
        <v>0</v>
      </c>
      <c r="AO115" s="20"/>
      <c r="AP115" s="20" t="s">
        <v>4</v>
      </c>
      <c r="AQ115" s="20"/>
      <c r="AR115" s="20"/>
      <c r="AS115" s="20"/>
      <c r="AT115" s="20" t="s">
        <v>470</v>
      </c>
      <c r="AU115" s="20"/>
      <c r="AV115" s="20"/>
      <c r="AW115" s="20"/>
      <c r="AX115" t="s">
        <v>5</v>
      </c>
      <c r="BB115" t="s">
        <v>471</v>
      </c>
    </row>
    <row r="116" spans="1:54" ht="15" customHeight="1" x14ac:dyDescent="0.25">
      <c r="A116" s="20">
        <v>5</v>
      </c>
      <c r="B116" s="20" t="s">
        <v>22</v>
      </c>
      <c r="C116" s="20" t="s">
        <v>117</v>
      </c>
      <c r="D116" s="20" t="s">
        <v>88</v>
      </c>
      <c r="E116" s="20" t="s">
        <v>89</v>
      </c>
      <c r="F116" s="20" t="s">
        <v>118</v>
      </c>
      <c r="G116" s="20" t="s">
        <v>91</v>
      </c>
      <c r="H116" s="20" t="s">
        <v>92</v>
      </c>
      <c r="I116" t="s">
        <v>119</v>
      </c>
      <c r="J116" s="21">
        <v>44562</v>
      </c>
      <c r="K116" s="21">
        <v>44926</v>
      </c>
      <c r="L116" s="20" t="s">
        <v>120</v>
      </c>
      <c r="M116" s="20" t="s">
        <v>22</v>
      </c>
      <c r="N116" s="20" t="s">
        <v>121</v>
      </c>
      <c r="O116" s="20" t="s">
        <v>122</v>
      </c>
      <c r="P116" s="20" t="s">
        <v>123</v>
      </c>
      <c r="Q116" s="22">
        <f t="shared" si="33"/>
        <v>0.1111111111111111</v>
      </c>
      <c r="R116" s="24">
        <f t="shared" si="21"/>
        <v>1</v>
      </c>
      <c r="S116" s="24">
        <v>0.1</v>
      </c>
      <c r="T116" s="24">
        <v>0.3</v>
      </c>
      <c r="U116" s="24">
        <v>0.3</v>
      </c>
      <c r="V116" s="24">
        <v>0.3</v>
      </c>
      <c r="W116" s="24"/>
      <c r="X116" s="24"/>
      <c r="Y116" s="24">
        <v>0.11200000000000002</v>
      </c>
      <c r="Z116" s="24" t="s">
        <v>472</v>
      </c>
      <c r="AA116" s="24"/>
      <c r="AB116" s="24"/>
      <c r="AC116" s="24"/>
      <c r="AD116" s="24"/>
      <c r="AE116" s="24">
        <f t="shared" si="22"/>
        <v>0.11200000000000002</v>
      </c>
      <c r="AF116" s="21"/>
      <c r="AG116" s="21">
        <v>44760</v>
      </c>
      <c r="AH116" s="21"/>
      <c r="AI116" s="21"/>
      <c r="AJ116" s="22">
        <f t="shared" si="23"/>
        <v>0.11200000000000002</v>
      </c>
      <c r="AK116" s="22">
        <f t="shared" si="24"/>
        <v>0</v>
      </c>
      <c r="AL116" s="22">
        <f t="shared" si="25"/>
        <v>0.37333333333333341</v>
      </c>
      <c r="AM116" s="22">
        <f t="shared" si="26"/>
        <v>0</v>
      </c>
      <c r="AN116" s="22">
        <f t="shared" si="27"/>
        <v>0</v>
      </c>
      <c r="AO116" s="20"/>
      <c r="AP116" s="20" t="s">
        <v>5</v>
      </c>
      <c r="AQ116" s="20"/>
      <c r="AR116" s="20"/>
      <c r="AS116" s="20"/>
      <c r="AT116" s="20" t="s">
        <v>473</v>
      </c>
      <c r="AU116" s="20"/>
      <c r="AV116" s="20"/>
      <c r="AW116" s="20"/>
      <c r="AX116" t="s">
        <v>5</v>
      </c>
      <c r="BB116" s="20" t="s">
        <v>474</v>
      </c>
    </row>
    <row r="117" spans="1:54" ht="15" customHeight="1" x14ac:dyDescent="0.25">
      <c r="A117" s="20">
        <v>6</v>
      </c>
      <c r="B117" s="20" t="s">
        <v>22</v>
      </c>
      <c r="C117" s="20" t="s">
        <v>127</v>
      </c>
      <c r="D117" s="20" t="s">
        <v>88</v>
      </c>
      <c r="E117" s="20" t="s">
        <v>89</v>
      </c>
      <c r="F117" s="20" t="s">
        <v>118</v>
      </c>
      <c r="G117" s="20" t="s">
        <v>91</v>
      </c>
      <c r="H117" s="20" t="s">
        <v>92</v>
      </c>
      <c r="I117" t="s">
        <v>128</v>
      </c>
      <c r="J117" s="21">
        <v>44562</v>
      </c>
      <c r="K117" s="21">
        <v>44926</v>
      </c>
      <c r="L117" s="20" t="s">
        <v>120</v>
      </c>
      <c r="M117" s="20" t="s">
        <v>22</v>
      </c>
      <c r="N117" s="20" t="s">
        <v>121</v>
      </c>
      <c r="O117" s="20" t="s">
        <v>122</v>
      </c>
      <c r="P117" s="20" t="s">
        <v>123</v>
      </c>
      <c r="Q117" s="22">
        <f t="shared" si="33"/>
        <v>0.1111111111111111</v>
      </c>
      <c r="R117" s="24">
        <f t="shared" si="21"/>
        <v>1</v>
      </c>
      <c r="S117" s="24">
        <v>0.1</v>
      </c>
      <c r="T117" s="24">
        <v>0.3</v>
      </c>
      <c r="U117" s="24">
        <v>0.3</v>
      </c>
      <c r="V117" s="24">
        <v>0.3</v>
      </c>
      <c r="W117" s="24"/>
      <c r="X117" s="24"/>
      <c r="Y117" s="24">
        <v>0.32800000000000001</v>
      </c>
      <c r="Z117" s="24" t="s">
        <v>475</v>
      </c>
      <c r="AA117" s="24"/>
      <c r="AB117" s="24"/>
      <c r="AC117" s="24"/>
      <c r="AD117" s="24"/>
      <c r="AE117" s="24">
        <f t="shared" si="22"/>
        <v>0.32800000000000001</v>
      </c>
      <c r="AF117" s="21"/>
      <c r="AG117" s="21">
        <v>44760</v>
      </c>
      <c r="AH117" s="21"/>
      <c r="AI117" s="21"/>
      <c r="AJ117" s="22">
        <f t="shared" si="23"/>
        <v>0.32800000000000001</v>
      </c>
      <c r="AK117" s="22">
        <f t="shared" si="24"/>
        <v>0</v>
      </c>
      <c r="AL117" s="22">
        <f t="shared" si="25"/>
        <v>1</v>
      </c>
      <c r="AM117" s="22">
        <f t="shared" si="26"/>
        <v>0</v>
      </c>
      <c r="AN117" s="22">
        <f t="shared" si="27"/>
        <v>0</v>
      </c>
      <c r="AO117" s="20"/>
      <c r="AP117" s="20" t="s">
        <v>5</v>
      </c>
      <c r="AQ117" s="20"/>
      <c r="AR117" s="20"/>
      <c r="AS117" s="20"/>
      <c r="AT117" s="20" t="s">
        <v>476</v>
      </c>
      <c r="AU117" s="20"/>
      <c r="AV117" s="20"/>
      <c r="AW117" s="20"/>
      <c r="AX117" t="s">
        <v>5</v>
      </c>
      <c r="BB117" t="s">
        <v>477</v>
      </c>
    </row>
    <row r="118" spans="1:54" ht="15" customHeight="1" x14ac:dyDescent="0.25">
      <c r="A118" s="20">
        <v>7</v>
      </c>
      <c r="B118" s="20" t="s">
        <v>22</v>
      </c>
      <c r="C118" s="20" t="s">
        <v>132</v>
      </c>
      <c r="D118" s="20" t="s">
        <v>133</v>
      </c>
      <c r="E118" s="20" t="s">
        <v>134</v>
      </c>
      <c r="F118" s="20" t="s">
        <v>135</v>
      </c>
      <c r="G118" s="20" t="s">
        <v>91</v>
      </c>
      <c r="H118" s="20" t="s">
        <v>136</v>
      </c>
      <c r="I118" t="s">
        <v>137</v>
      </c>
      <c r="J118" s="21">
        <v>44562</v>
      </c>
      <c r="K118" s="21">
        <v>44926</v>
      </c>
      <c r="L118" s="20" t="s">
        <v>138</v>
      </c>
      <c r="M118" s="20" t="s">
        <v>22</v>
      </c>
      <c r="N118" s="20" t="s">
        <v>121</v>
      </c>
      <c r="O118" s="20" t="s">
        <v>122</v>
      </c>
      <c r="P118" s="20" t="s">
        <v>123</v>
      </c>
      <c r="Q118" s="22">
        <f t="shared" si="33"/>
        <v>0.1111111111111111</v>
      </c>
      <c r="R118" s="24">
        <f t="shared" si="21"/>
        <v>1</v>
      </c>
      <c r="S118" s="24">
        <v>0.1</v>
      </c>
      <c r="T118" s="24">
        <v>0.3</v>
      </c>
      <c r="U118" s="24">
        <v>0.3</v>
      </c>
      <c r="V118" s="24">
        <v>0.3</v>
      </c>
      <c r="W118" s="24"/>
      <c r="X118" s="24"/>
      <c r="Y118" s="24">
        <v>0.17600000000000002</v>
      </c>
      <c r="Z118" s="24" t="s">
        <v>478</v>
      </c>
      <c r="AA118" s="24"/>
      <c r="AB118" s="24"/>
      <c r="AC118" s="24"/>
      <c r="AD118" s="24"/>
      <c r="AE118" s="24">
        <f t="shared" si="22"/>
        <v>0.17600000000000002</v>
      </c>
      <c r="AF118" s="21"/>
      <c r="AG118" s="21">
        <v>44760</v>
      </c>
      <c r="AH118" s="21"/>
      <c r="AI118" s="21"/>
      <c r="AJ118" s="22">
        <f t="shared" si="23"/>
        <v>0.17600000000000002</v>
      </c>
      <c r="AK118" s="22">
        <f t="shared" si="24"/>
        <v>0</v>
      </c>
      <c r="AL118" s="22">
        <f t="shared" si="25"/>
        <v>0.58666666666666678</v>
      </c>
      <c r="AM118" s="22">
        <f t="shared" si="26"/>
        <v>0</v>
      </c>
      <c r="AN118" s="22">
        <f t="shared" si="27"/>
        <v>0</v>
      </c>
      <c r="AO118" s="20"/>
      <c r="AP118" s="20" t="s">
        <v>5</v>
      </c>
      <c r="AQ118" s="20"/>
      <c r="AR118" s="20"/>
      <c r="AS118" s="20"/>
      <c r="AT118" s="20" t="s">
        <v>479</v>
      </c>
      <c r="AU118" s="20"/>
      <c r="AV118" s="20"/>
      <c r="AW118" s="20"/>
      <c r="AX118" t="s">
        <v>5</v>
      </c>
      <c r="BB118" t="s">
        <v>480</v>
      </c>
    </row>
    <row r="119" spans="1:54" ht="15" customHeight="1" x14ac:dyDescent="0.25">
      <c r="A119" s="20">
        <v>8</v>
      </c>
      <c r="B119" s="20" t="s">
        <v>22</v>
      </c>
      <c r="C119" s="20" t="s">
        <v>142</v>
      </c>
      <c r="D119" s="20" t="s">
        <v>143</v>
      </c>
      <c r="E119" s="20" t="s">
        <v>144</v>
      </c>
      <c r="F119" s="20" t="s">
        <v>145</v>
      </c>
      <c r="G119" s="20" t="s">
        <v>146</v>
      </c>
      <c r="H119" s="20" t="s">
        <v>146</v>
      </c>
      <c r="I119" s="20" t="s">
        <v>147</v>
      </c>
      <c r="J119" s="21">
        <v>44562</v>
      </c>
      <c r="K119" s="21">
        <v>44926</v>
      </c>
      <c r="L119" s="20" t="s">
        <v>148</v>
      </c>
      <c r="M119" s="20" t="s">
        <v>22</v>
      </c>
      <c r="N119" s="20" t="s">
        <v>121</v>
      </c>
      <c r="O119" s="20" t="s">
        <v>149</v>
      </c>
      <c r="P119" s="20" t="s">
        <v>123</v>
      </c>
      <c r="Q119" s="22">
        <f t="shared" si="33"/>
        <v>0.1111111111111111</v>
      </c>
      <c r="R119" s="24">
        <f t="shared" si="21"/>
        <v>1</v>
      </c>
      <c r="S119" s="24">
        <v>0.1</v>
      </c>
      <c r="T119" s="24">
        <v>0.3</v>
      </c>
      <c r="U119" s="24">
        <v>0.3</v>
      </c>
      <c r="V119" s="24">
        <v>0.3</v>
      </c>
      <c r="W119" s="24"/>
      <c r="X119" s="24"/>
      <c r="Y119" s="24">
        <v>0.4</v>
      </c>
      <c r="Z119" s="24" t="s">
        <v>481</v>
      </c>
      <c r="AA119" s="24"/>
      <c r="AB119" s="24"/>
      <c r="AC119" s="24"/>
      <c r="AD119" s="24"/>
      <c r="AE119" s="24">
        <f t="shared" si="22"/>
        <v>0.4</v>
      </c>
      <c r="AF119" s="21"/>
      <c r="AG119" s="21">
        <v>44760</v>
      </c>
      <c r="AH119" s="21"/>
      <c r="AI119" s="21"/>
      <c r="AJ119" s="22">
        <f t="shared" si="23"/>
        <v>0.4</v>
      </c>
      <c r="AK119" s="22">
        <f t="shared" si="24"/>
        <v>0</v>
      </c>
      <c r="AL119" s="22">
        <f t="shared" si="25"/>
        <v>1</v>
      </c>
      <c r="AM119" s="22">
        <f t="shared" si="26"/>
        <v>0</v>
      </c>
      <c r="AN119" s="22">
        <f t="shared" si="27"/>
        <v>0</v>
      </c>
      <c r="AO119" s="20"/>
      <c r="AP119" s="20" t="s">
        <v>4</v>
      </c>
      <c r="AQ119" s="20"/>
      <c r="AR119" s="20"/>
      <c r="AS119" s="20"/>
      <c r="AT119" s="20" t="s">
        <v>482</v>
      </c>
      <c r="AU119" s="20"/>
      <c r="AV119" s="20"/>
      <c r="AW119" s="20"/>
      <c r="AX119" t="s">
        <v>4</v>
      </c>
      <c r="BB119" t="s">
        <v>483</v>
      </c>
    </row>
    <row r="120" spans="1:54" ht="15" customHeight="1" x14ac:dyDescent="0.25">
      <c r="A120" s="20">
        <v>9</v>
      </c>
      <c r="B120" s="20" t="s">
        <v>22</v>
      </c>
      <c r="C120" s="20" t="s">
        <v>142</v>
      </c>
      <c r="D120" s="20" t="s">
        <v>143</v>
      </c>
      <c r="E120" s="20" t="s">
        <v>144</v>
      </c>
      <c r="F120" s="20" t="s">
        <v>145</v>
      </c>
      <c r="G120" s="20" t="s">
        <v>146</v>
      </c>
      <c r="H120" s="20" t="s">
        <v>146</v>
      </c>
      <c r="I120" t="s">
        <v>153</v>
      </c>
      <c r="J120" s="21">
        <v>44562</v>
      </c>
      <c r="K120" s="21">
        <v>44926</v>
      </c>
      <c r="L120" s="20" t="s">
        <v>154</v>
      </c>
      <c r="M120" s="20" t="s">
        <v>22</v>
      </c>
      <c r="N120" s="20" t="s">
        <v>121</v>
      </c>
      <c r="O120" t="s">
        <v>155</v>
      </c>
      <c r="P120" t="s">
        <v>123</v>
      </c>
      <c r="Q120" s="22">
        <f t="shared" si="33"/>
        <v>0.1111111111111111</v>
      </c>
      <c r="R120" s="24">
        <f t="shared" si="21"/>
        <v>1</v>
      </c>
      <c r="S120" s="24">
        <v>0.1</v>
      </c>
      <c r="T120" s="24">
        <v>0.3</v>
      </c>
      <c r="U120" s="24">
        <v>0.3</v>
      </c>
      <c r="V120" s="24">
        <v>0.3</v>
      </c>
      <c r="W120" s="24"/>
      <c r="X120" s="24"/>
      <c r="Y120" s="24">
        <v>0.4</v>
      </c>
      <c r="Z120" s="24" t="s">
        <v>484</v>
      </c>
      <c r="AA120" s="24"/>
      <c r="AB120" s="24"/>
      <c r="AC120" s="24"/>
      <c r="AD120" s="24"/>
      <c r="AE120" s="24">
        <f t="shared" si="22"/>
        <v>0.4</v>
      </c>
      <c r="AF120" s="21"/>
      <c r="AG120" s="21">
        <v>44760</v>
      </c>
      <c r="AH120" s="21"/>
      <c r="AI120" s="21"/>
      <c r="AJ120" s="22">
        <f t="shared" si="23"/>
        <v>0.4</v>
      </c>
      <c r="AK120" s="22">
        <f t="shared" si="24"/>
        <v>0</v>
      </c>
      <c r="AL120" s="22">
        <f t="shared" si="25"/>
        <v>1</v>
      </c>
      <c r="AM120" s="22">
        <f t="shared" si="26"/>
        <v>0</v>
      </c>
      <c r="AN120" s="22">
        <f t="shared" si="27"/>
        <v>0</v>
      </c>
      <c r="AP120" t="s">
        <v>4</v>
      </c>
      <c r="AT120" t="s">
        <v>485</v>
      </c>
      <c r="AX120" t="s">
        <v>4</v>
      </c>
      <c r="BB120" t="s">
        <v>486</v>
      </c>
    </row>
    <row r="121" spans="1:54" ht="15" customHeight="1" x14ac:dyDescent="0.25">
      <c r="A121" s="20">
        <v>1</v>
      </c>
      <c r="B121" s="20" t="s">
        <v>23</v>
      </c>
      <c r="C121" s="20" t="s">
        <v>87</v>
      </c>
      <c r="D121" s="20" t="s">
        <v>88</v>
      </c>
      <c r="E121" s="20" t="s">
        <v>89</v>
      </c>
      <c r="F121" s="20" t="s">
        <v>90</v>
      </c>
      <c r="G121" s="20" t="s">
        <v>91</v>
      </c>
      <c r="H121" s="20" t="s">
        <v>92</v>
      </c>
      <c r="I121" s="20" t="s">
        <v>93</v>
      </c>
      <c r="J121" s="21">
        <v>44562</v>
      </c>
      <c r="K121" s="21">
        <v>44926</v>
      </c>
      <c r="L121" t="s">
        <v>94</v>
      </c>
      <c r="M121" s="20" t="str">
        <f>B121</f>
        <v>Nariño</v>
      </c>
      <c r="N121" s="20" t="s">
        <v>96</v>
      </c>
      <c r="O121" s="20" t="s">
        <v>97</v>
      </c>
      <c r="P121" s="20" t="s">
        <v>33</v>
      </c>
      <c r="Q121" s="22">
        <f>1/9</f>
        <v>0.1111111111111111</v>
      </c>
      <c r="R121" s="23">
        <f t="shared" si="21"/>
        <v>20000</v>
      </c>
      <c r="S121" s="23">
        <v>2770</v>
      </c>
      <c r="T121" s="23">
        <v>1144</v>
      </c>
      <c r="U121" s="23">
        <v>6086</v>
      </c>
      <c r="V121" s="23">
        <v>10000</v>
      </c>
      <c r="W121" s="23"/>
      <c r="X121" s="23"/>
      <c r="Y121" s="23">
        <v>4211</v>
      </c>
      <c r="Z121" s="23" t="s">
        <v>487</v>
      </c>
      <c r="AA121" s="23"/>
      <c r="AB121" s="23"/>
      <c r="AC121" s="23"/>
      <c r="AD121" s="23"/>
      <c r="AE121" s="23">
        <f t="shared" si="22"/>
        <v>4211</v>
      </c>
      <c r="AF121" s="21"/>
      <c r="AG121" s="21">
        <v>44756</v>
      </c>
      <c r="AH121" s="21"/>
      <c r="AI121" s="21"/>
      <c r="AJ121" s="22">
        <f t="shared" si="23"/>
        <v>0.21054999999999999</v>
      </c>
      <c r="AK121" s="22">
        <f t="shared" si="24"/>
        <v>0</v>
      </c>
      <c r="AL121" s="22">
        <f t="shared" si="25"/>
        <v>1</v>
      </c>
      <c r="AM121" s="22">
        <f t="shared" si="26"/>
        <v>0</v>
      </c>
      <c r="AN121" s="22">
        <f t="shared" si="27"/>
        <v>0</v>
      </c>
      <c r="AO121" s="20"/>
      <c r="AP121" s="20" t="s">
        <v>4</v>
      </c>
      <c r="AQ121" s="20"/>
      <c r="AR121" s="20"/>
      <c r="AS121" s="20"/>
      <c r="AT121" s="20" t="s">
        <v>488</v>
      </c>
      <c r="AU121" s="20"/>
      <c r="AV121" s="20"/>
      <c r="AW121" s="20"/>
      <c r="AX121" s="20" t="s">
        <v>4</v>
      </c>
      <c r="AY121" s="20"/>
      <c r="AZ121" s="20"/>
      <c r="BA121" s="20"/>
      <c r="BB121" s="20" t="s">
        <v>489</v>
      </c>
    </row>
    <row r="122" spans="1:54" ht="15" customHeight="1" x14ac:dyDescent="0.25">
      <c r="A122" s="20">
        <v>2</v>
      </c>
      <c r="B122" s="20" t="s">
        <v>23</v>
      </c>
      <c r="C122" s="20" t="s">
        <v>87</v>
      </c>
      <c r="D122" s="20" t="s">
        <v>88</v>
      </c>
      <c r="E122" s="20" t="s">
        <v>89</v>
      </c>
      <c r="F122" s="20" t="s">
        <v>90</v>
      </c>
      <c r="G122" s="20" t="s">
        <v>91</v>
      </c>
      <c r="H122" s="20" t="s">
        <v>92</v>
      </c>
      <c r="I122" s="20" t="s">
        <v>101</v>
      </c>
      <c r="J122" s="21">
        <v>44562</v>
      </c>
      <c r="K122" s="21">
        <v>44926</v>
      </c>
      <c r="L122" t="s">
        <v>94</v>
      </c>
      <c r="M122" s="20" t="str">
        <f t="shared" ref="M122:M129" si="34">B122</f>
        <v>Nariño</v>
      </c>
      <c r="N122" s="20" t="s">
        <v>96</v>
      </c>
      <c r="O122" s="20" t="s">
        <v>102</v>
      </c>
      <c r="P122" s="20" t="s">
        <v>33</v>
      </c>
      <c r="Q122" s="22">
        <f t="shared" ref="Q122:Q129" si="35">1/9</f>
        <v>0.1111111111111111</v>
      </c>
      <c r="R122" s="23">
        <f t="shared" si="21"/>
        <v>4800</v>
      </c>
      <c r="S122" s="23">
        <v>574</v>
      </c>
      <c r="T122" s="23">
        <v>375</v>
      </c>
      <c r="U122" s="23">
        <v>1651</v>
      </c>
      <c r="V122" s="23">
        <v>2200</v>
      </c>
      <c r="W122" s="23"/>
      <c r="X122" s="23"/>
      <c r="Y122" s="23">
        <v>822</v>
      </c>
      <c r="Z122" s="23" t="s">
        <v>490</v>
      </c>
      <c r="AA122" s="23"/>
      <c r="AB122" s="23"/>
      <c r="AC122" s="23"/>
      <c r="AD122" s="23"/>
      <c r="AE122" s="23">
        <f t="shared" si="22"/>
        <v>822</v>
      </c>
      <c r="AF122" s="21"/>
      <c r="AG122" s="21">
        <v>44756</v>
      </c>
      <c r="AH122" s="21"/>
      <c r="AI122" s="21"/>
      <c r="AJ122" s="22">
        <f t="shared" si="23"/>
        <v>0.17125000000000001</v>
      </c>
      <c r="AK122" s="22">
        <f t="shared" si="24"/>
        <v>0</v>
      </c>
      <c r="AL122" s="22">
        <f t="shared" si="25"/>
        <v>1</v>
      </c>
      <c r="AM122" s="22">
        <f t="shared" si="26"/>
        <v>0</v>
      </c>
      <c r="AN122" s="22">
        <f t="shared" si="27"/>
        <v>0</v>
      </c>
      <c r="AO122" s="20"/>
      <c r="AP122" s="20" t="s">
        <v>5</v>
      </c>
      <c r="AQ122" s="20"/>
      <c r="AR122" s="20"/>
      <c r="AS122" s="20"/>
      <c r="AT122" s="20" t="s">
        <v>491</v>
      </c>
      <c r="AU122" s="20"/>
      <c r="AV122" s="20"/>
      <c r="AW122" s="20"/>
      <c r="AX122" t="s">
        <v>5</v>
      </c>
      <c r="BB122" t="s">
        <v>492</v>
      </c>
    </row>
    <row r="123" spans="1:54" ht="15" customHeight="1" x14ac:dyDescent="0.25">
      <c r="A123" s="20">
        <v>3</v>
      </c>
      <c r="B123" s="20" t="s">
        <v>23</v>
      </c>
      <c r="C123" s="20" t="s">
        <v>165</v>
      </c>
      <c r="D123" s="20" t="s">
        <v>88</v>
      </c>
      <c r="E123" s="20" t="s">
        <v>107</v>
      </c>
      <c r="F123" s="20" t="s">
        <v>167</v>
      </c>
      <c r="G123" s="20" t="s">
        <v>91</v>
      </c>
      <c r="H123" s="20" t="s">
        <v>92</v>
      </c>
      <c r="I123" t="s">
        <v>168</v>
      </c>
      <c r="J123" s="21">
        <v>44562</v>
      </c>
      <c r="K123" s="21">
        <v>44926</v>
      </c>
      <c r="L123" t="s">
        <v>169</v>
      </c>
      <c r="M123" s="20" t="str">
        <f t="shared" si="34"/>
        <v>Nariño</v>
      </c>
      <c r="N123" s="20" t="s">
        <v>96</v>
      </c>
      <c r="O123" s="20" t="s">
        <v>222</v>
      </c>
      <c r="P123" s="20" t="s">
        <v>33</v>
      </c>
      <c r="Q123" s="22">
        <f t="shared" si="35"/>
        <v>0.1111111111111111</v>
      </c>
      <c r="R123" s="23">
        <f t="shared" si="21"/>
        <v>40</v>
      </c>
      <c r="S123" s="23">
        <v>0</v>
      </c>
      <c r="T123" s="23">
        <v>6</v>
      </c>
      <c r="U123" s="23">
        <v>8</v>
      </c>
      <c r="V123" s="23">
        <v>26</v>
      </c>
      <c r="W123" s="23"/>
      <c r="X123" s="23"/>
      <c r="Y123" s="23">
        <v>25</v>
      </c>
      <c r="Z123" s="23" t="s">
        <v>493</v>
      </c>
      <c r="AA123" s="23"/>
      <c r="AB123" s="23"/>
      <c r="AC123" s="23"/>
      <c r="AD123" s="23"/>
      <c r="AE123" s="23">
        <f t="shared" si="22"/>
        <v>25</v>
      </c>
      <c r="AF123" s="21"/>
      <c r="AG123" s="21">
        <v>44756</v>
      </c>
      <c r="AH123" s="21"/>
      <c r="AI123" s="21"/>
      <c r="AJ123" s="22">
        <f t="shared" si="23"/>
        <v>0.625</v>
      </c>
      <c r="AK123" s="22" t="str">
        <f t="shared" si="24"/>
        <v/>
      </c>
      <c r="AL123" s="22">
        <f t="shared" si="25"/>
        <v>1</v>
      </c>
      <c r="AM123" s="22">
        <f t="shared" si="26"/>
        <v>0</v>
      </c>
      <c r="AN123" s="22">
        <f t="shared" si="27"/>
        <v>0</v>
      </c>
      <c r="AO123" s="20"/>
      <c r="AP123" s="20" t="s">
        <v>5</v>
      </c>
      <c r="AQ123" s="20"/>
      <c r="AR123" s="20"/>
      <c r="AS123" s="20"/>
      <c r="AT123" s="20" t="s">
        <v>494</v>
      </c>
      <c r="AU123" s="20"/>
      <c r="AV123" s="20"/>
      <c r="AW123" s="20"/>
      <c r="AX123" t="s">
        <v>3</v>
      </c>
      <c r="BB123" t="s">
        <v>495</v>
      </c>
    </row>
    <row r="124" spans="1:54" ht="15" customHeight="1" x14ac:dyDescent="0.25">
      <c r="A124" s="20">
        <v>4</v>
      </c>
      <c r="B124" s="20" t="s">
        <v>23</v>
      </c>
      <c r="C124" s="20" t="s">
        <v>106</v>
      </c>
      <c r="D124" s="20" t="s">
        <v>88</v>
      </c>
      <c r="E124" s="20" t="s">
        <v>107</v>
      </c>
      <c r="F124" s="20" t="s">
        <v>108</v>
      </c>
      <c r="G124" s="20" t="s">
        <v>109</v>
      </c>
      <c r="H124" s="20" t="s">
        <v>110</v>
      </c>
      <c r="I124" t="s">
        <v>111</v>
      </c>
      <c r="J124" s="21">
        <v>44562</v>
      </c>
      <c r="K124" s="21">
        <v>44926</v>
      </c>
      <c r="L124" t="s">
        <v>112</v>
      </c>
      <c r="M124" s="20" t="str">
        <f t="shared" si="34"/>
        <v>Nariño</v>
      </c>
      <c r="N124" s="20" t="s">
        <v>96</v>
      </c>
      <c r="O124" s="20" t="s">
        <v>113</v>
      </c>
      <c r="P124" s="20" t="s">
        <v>33</v>
      </c>
      <c r="Q124" s="22">
        <f t="shared" si="35"/>
        <v>0.1111111111111111</v>
      </c>
      <c r="R124" s="23">
        <f t="shared" si="21"/>
        <v>450000000</v>
      </c>
      <c r="S124" s="23">
        <v>111614481</v>
      </c>
      <c r="T124" s="23">
        <v>61778107</v>
      </c>
      <c r="U124" s="23">
        <v>117000000</v>
      </c>
      <c r="V124" s="23">
        <v>159607412</v>
      </c>
      <c r="W124" s="23"/>
      <c r="X124" s="23"/>
      <c r="Y124" s="23">
        <v>169353484</v>
      </c>
      <c r="Z124" s="23" t="s">
        <v>496</v>
      </c>
      <c r="AA124" s="23"/>
      <c r="AB124" s="23"/>
      <c r="AC124" s="23"/>
      <c r="AD124" s="23"/>
      <c r="AE124" s="23">
        <f t="shared" si="22"/>
        <v>169353484</v>
      </c>
      <c r="AF124" s="21"/>
      <c r="AG124" s="21">
        <v>44756</v>
      </c>
      <c r="AH124" s="21"/>
      <c r="AI124" s="21"/>
      <c r="AJ124" s="22">
        <f t="shared" si="23"/>
        <v>0.37634107555555557</v>
      </c>
      <c r="AK124" s="22">
        <f t="shared" si="24"/>
        <v>0</v>
      </c>
      <c r="AL124" s="22">
        <f t="shared" si="25"/>
        <v>1</v>
      </c>
      <c r="AM124" s="22">
        <f t="shared" si="26"/>
        <v>0</v>
      </c>
      <c r="AN124" s="22">
        <f t="shared" si="27"/>
        <v>0</v>
      </c>
      <c r="AO124" s="20"/>
      <c r="AP124" s="20" t="s">
        <v>5</v>
      </c>
      <c r="AQ124" s="20"/>
      <c r="AR124" s="20"/>
      <c r="AS124" s="20"/>
      <c r="AT124" s="20" t="s">
        <v>497</v>
      </c>
      <c r="AU124" s="20"/>
      <c r="AV124" s="20"/>
      <c r="AW124" s="20"/>
      <c r="AX124" t="s">
        <v>5</v>
      </c>
      <c r="BB124" t="s">
        <v>498</v>
      </c>
    </row>
    <row r="125" spans="1:54" ht="15" customHeight="1" x14ac:dyDescent="0.25">
      <c r="A125" s="20">
        <v>5</v>
      </c>
      <c r="B125" s="20" t="s">
        <v>23</v>
      </c>
      <c r="C125" s="20" t="s">
        <v>117</v>
      </c>
      <c r="D125" s="20" t="s">
        <v>88</v>
      </c>
      <c r="E125" s="20" t="s">
        <v>89</v>
      </c>
      <c r="F125" s="20" t="s">
        <v>118</v>
      </c>
      <c r="G125" s="20" t="s">
        <v>91</v>
      </c>
      <c r="H125" s="20" t="s">
        <v>92</v>
      </c>
      <c r="I125" t="s">
        <v>119</v>
      </c>
      <c r="J125" s="21">
        <v>44562</v>
      </c>
      <c r="K125" s="21">
        <v>44926</v>
      </c>
      <c r="L125" t="s">
        <v>120</v>
      </c>
      <c r="M125" s="20" t="str">
        <f t="shared" si="34"/>
        <v>Nariño</v>
      </c>
      <c r="N125" s="20" t="s">
        <v>121</v>
      </c>
      <c r="O125" s="20" t="s">
        <v>122</v>
      </c>
      <c r="P125" s="20" t="s">
        <v>123</v>
      </c>
      <c r="Q125" s="22">
        <f t="shared" si="35"/>
        <v>0.1111111111111111</v>
      </c>
      <c r="R125" s="24">
        <f t="shared" si="21"/>
        <v>1</v>
      </c>
      <c r="S125" s="24">
        <v>0.25</v>
      </c>
      <c r="T125" s="24">
        <v>0.2</v>
      </c>
      <c r="U125" s="24">
        <v>0.25</v>
      </c>
      <c r="V125" s="24">
        <v>0.3</v>
      </c>
      <c r="W125" s="24"/>
      <c r="X125" s="24"/>
      <c r="Y125" s="24">
        <v>0.45</v>
      </c>
      <c r="Z125" s="24" t="s">
        <v>499</v>
      </c>
      <c r="AA125" s="24"/>
      <c r="AB125" s="24"/>
      <c r="AC125" s="24"/>
      <c r="AD125" s="24"/>
      <c r="AE125" s="24">
        <f t="shared" si="22"/>
        <v>0.45</v>
      </c>
      <c r="AF125" s="21"/>
      <c r="AG125" s="21">
        <v>44756</v>
      </c>
      <c r="AH125" s="21"/>
      <c r="AI125" s="21"/>
      <c r="AJ125" s="22">
        <f t="shared" si="23"/>
        <v>0.45</v>
      </c>
      <c r="AK125" s="22">
        <f t="shared" si="24"/>
        <v>0</v>
      </c>
      <c r="AL125" s="22">
        <f t="shared" si="25"/>
        <v>1</v>
      </c>
      <c r="AM125" s="22">
        <f t="shared" si="26"/>
        <v>0</v>
      </c>
      <c r="AN125" s="22">
        <f t="shared" si="27"/>
        <v>0</v>
      </c>
      <c r="AO125" s="20"/>
      <c r="AP125" s="20" t="s">
        <v>4</v>
      </c>
      <c r="AQ125" s="20"/>
      <c r="AR125" s="20"/>
      <c r="AS125" s="20"/>
      <c r="AT125" s="20" t="s">
        <v>500</v>
      </c>
      <c r="AU125" s="20"/>
      <c r="AV125" s="20"/>
      <c r="AW125" s="20"/>
      <c r="AX125" t="s">
        <v>4</v>
      </c>
      <c r="BB125" t="s">
        <v>501</v>
      </c>
    </row>
    <row r="126" spans="1:54" ht="15" customHeight="1" x14ac:dyDescent="0.25">
      <c r="A126" s="20">
        <v>6</v>
      </c>
      <c r="B126" s="20" t="s">
        <v>23</v>
      </c>
      <c r="C126" s="20" t="s">
        <v>127</v>
      </c>
      <c r="D126" s="20" t="s">
        <v>88</v>
      </c>
      <c r="E126" s="20" t="s">
        <v>89</v>
      </c>
      <c r="F126" s="20" t="s">
        <v>118</v>
      </c>
      <c r="G126" s="20" t="s">
        <v>91</v>
      </c>
      <c r="H126" s="20" t="s">
        <v>92</v>
      </c>
      <c r="I126" t="s">
        <v>128</v>
      </c>
      <c r="J126" s="21">
        <v>44562</v>
      </c>
      <c r="K126" s="21">
        <v>44926</v>
      </c>
      <c r="L126" t="s">
        <v>120</v>
      </c>
      <c r="M126" s="20" t="str">
        <f t="shared" si="34"/>
        <v>Nariño</v>
      </c>
      <c r="N126" s="20" t="s">
        <v>121</v>
      </c>
      <c r="O126" s="20" t="s">
        <v>122</v>
      </c>
      <c r="P126" s="20" t="s">
        <v>123</v>
      </c>
      <c r="Q126" s="22">
        <f t="shared" si="35"/>
        <v>0.1111111111111111</v>
      </c>
      <c r="R126" s="24">
        <f t="shared" si="21"/>
        <v>1</v>
      </c>
      <c r="S126" s="24">
        <v>0.25</v>
      </c>
      <c r="T126" s="24">
        <v>0.2</v>
      </c>
      <c r="U126" s="24">
        <v>0.25</v>
      </c>
      <c r="V126" s="24">
        <v>0.3</v>
      </c>
      <c r="W126" s="24"/>
      <c r="X126" s="24"/>
      <c r="Y126" s="24">
        <v>0.45</v>
      </c>
      <c r="Z126" s="24" t="s">
        <v>502</v>
      </c>
      <c r="AA126" s="24"/>
      <c r="AB126" s="24"/>
      <c r="AC126" s="24"/>
      <c r="AD126" s="24"/>
      <c r="AE126" s="24">
        <f t="shared" si="22"/>
        <v>0.45</v>
      </c>
      <c r="AF126" s="21"/>
      <c r="AG126" s="21">
        <v>44756</v>
      </c>
      <c r="AH126" s="21"/>
      <c r="AI126" s="21"/>
      <c r="AJ126" s="22">
        <f t="shared" si="23"/>
        <v>0.45</v>
      </c>
      <c r="AK126" s="22">
        <f t="shared" si="24"/>
        <v>0</v>
      </c>
      <c r="AL126" s="22">
        <f t="shared" si="25"/>
        <v>1</v>
      </c>
      <c r="AM126" s="22">
        <f t="shared" si="26"/>
        <v>0</v>
      </c>
      <c r="AN126" s="22">
        <f t="shared" si="27"/>
        <v>0</v>
      </c>
      <c r="AO126" s="20"/>
      <c r="AP126" s="20" t="s">
        <v>4</v>
      </c>
      <c r="AQ126" s="20"/>
      <c r="AR126" s="20"/>
      <c r="AS126" s="20"/>
      <c r="AT126" s="20" t="s">
        <v>503</v>
      </c>
      <c r="AU126" s="20"/>
      <c r="AV126" s="20"/>
      <c r="AW126" s="20"/>
      <c r="AX126" t="s">
        <v>4</v>
      </c>
      <c r="BB126" t="s">
        <v>504</v>
      </c>
    </row>
    <row r="127" spans="1:54" ht="15" customHeight="1" x14ac:dyDescent="0.25">
      <c r="A127" s="20">
        <v>7</v>
      </c>
      <c r="B127" s="20" t="s">
        <v>23</v>
      </c>
      <c r="C127" s="20" t="s">
        <v>132</v>
      </c>
      <c r="D127" s="20" t="s">
        <v>133</v>
      </c>
      <c r="E127" s="20" t="s">
        <v>134</v>
      </c>
      <c r="F127" s="20" t="s">
        <v>135</v>
      </c>
      <c r="G127" s="20" t="s">
        <v>91</v>
      </c>
      <c r="H127" s="20" t="s">
        <v>136</v>
      </c>
      <c r="I127" t="s">
        <v>137</v>
      </c>
      <c r="J127" s="21">
        <v>44562</v>
      </c>
      <c r="K127" s="21">
        <v>44926</v>
      </c>
      <c r="L127" t="s">
        <v>138</v>
      </c>
      <c r="M127" s="20" t="str">
        <f t="shared" si="34"/>
        <v>Nariño</v>
      </c>
      <c r="N127" s="20" t="s">
        <v>121</v>
      </c>
      <c r="O127" s="20" t="s">
        <v>122</v>
      </c>
      <c r="P127" s="20" t="s">
        <v>123</v>
      </c>
      <c r="Q127" s="22">
        <f t="shared" si="35"/>
        <v>0.1111111111111111</v>
      </c>
      <c r="R127" s="24">
        <f t="shared" si="21"/>
        <v>1</v>
      </c>
      <c r="S127" s="24">
        <v>0.15</v>
      </c>
      <c r="T127" s="24">
        <v>0.15</v>
      </c>
      <c r="U127" s="24">
        <v>0.3</v>
      </c>
      <c r="V127" s="24">
        <v>0.4</v>
      </c>
      <c r="W127" s="24"/>
      <c r="X127" s="24"/>
      <c r="Y127" s="24">
        <v>0.12</v>
      </c>
      <c r="Z127" s="24" t="s">
        <v>505</v>
      </c>
      <c r="AA127" s="24"/>
      <c r="AB127" s="24"/>
      <c r="AC127" s="24"/>
      <c r="AD127" s="24"/>
      <c r="AE127" s="24">
        <f t="shared" si="22"/>
        <v>0.12</v>
      </c>
      <c r="AF127" s="21"/>
      <c r="AG127" s="21">
        <v>44756</v>
      </c>
      <c r="AH127" s="21"/>
      <c r="AI127" s="21"/>
      <c r="AJ127" s="22">
        <f t="shared" si="23"/>
        <v>0.12</v>
      </c>
      <c r="AK127" s="22">
        <f t="shared" si="24"/>
        <v>0</v>
      </c>
      <c r="AL127" s="22">
        <f t="shared" si="25"/>
        <v>0.8</v>
      </c>
      <c r="AM127" s="22">
        <f t="shared" si="26"/>
        <v>0</v>
      </c>
      <c r="AN127" s="22">
        <f t="shared" si="27"/>
        <v>0</v>
      </c>
      <c r="AO127" s="20"/>
      <c r="AP127" s="20" t="s">
        <v>5</v>
      </c>
      <c r="AQ127" s="20"/>
      <c r="AR127" s="20"/>
      <c r="AS127" s="20"/>
      <c r="AT127" s="20" t="s">
        <v>506</v>
      </c>
      <c r="AU127" s="20"/>
      <c r="AV127" s="20"/>
      <c r="AW127" s="20"/>
      <c r="AX127" t="s">
        <v>5</v>
      </c>
      <c r="BB127" s="20" t="s">
        <v>507</v>
      </c>
    </row>
    <row r="128" spans="1:54" ht="15" customHeight="1" x14ac:dyDescent="0.25">
      <c r="A128" s="20">
        <v>8</v>
      </c>
      <c r="B128" s="20" t="s">
        <v>23</v>
      </c>
      <c r="C128" s="20" t="s">
        <v>142</v>
      </c>
      <c r="D128" s="20" t="s">
        <v>143</v>
      </c>
      <c r="E128" s="20" t="s">
        <v>144</v>
      </c>
      <c r="F128" s="20" t="s">
        <v>145</v>
      </c>
      <c r="G128" s="20" t="s">
        <v>146</v>
      </c>
      <c r="H128" s="20" t="s">
        <v>146</v>
      </c>
      <c r="I128" s="20" t="s">
        <v>147</v>
      </c>
      <c r="J128" s="21">
        <v>44562</v>
      </c>
      <c r="K128" s="21">
        <v>44926</v>
      </c>
      <c r="L128" t="s">
        <v>148</v>
      </c>
      <c r="M128" s="20" t="str">
        <f t="shared" si="34"/>
        <v>Nariño</v>
      </c>
      <c r="N128" s="20" t="s">
        <v>121</v>
      </c>
      <c r="O128" s="20" t="s">
        <v>149</v>
      </c>
      <c r="P128" s="20" t="s">
        <v>123</v>
      </c>
      <c r="Q128" s="22">
        <f t="shared" si="35"/>
        <v>0.1111111111111111</v>
      </c>
      <c r="R128" s="24">
        <f t="shared" si="21"/>
        <v>1</v>
      </c>
      <c r="S128" s="24">
        <v>0.25</v>
      </c>
      <c r="T128" s="24">
        <v>0.25</v>
      </c>
      <c r="U128" s="24">
        <v>0.25</v>
      </c>
      <c r="V128" s="24">
        <v>0.25</v>
      </c>
      <c r="W128" s="24"/>
      <c r="X128" s="24"/>
      <c r="Y128" s="24">
        <v>0.5</v>
      </c>
      <c r="Z128" s="24" t="s">
        <v>508</v>
      </c>
      <c r="AA128" s="24"/>
      <c r="AB128" s="24"/>
      <c r="AC128" s="24"/>
      <c r="AD128" s="24"/>
      <c r="AE128" s="24">
        <f t="shared" si="22"/>
        <v>0.5</v>
      </c>
      <c r="AF128" s="21"/>
      <c r="AG128" s="21">
        <v>44756</v>
      </c>
      <c r="AH128" s="21"/>
      <c r="AI128" s="21"/>
      <c r="AJ128" s="22">
        <f t="shared" si="23"/>
        <v>0.5</v>
      </c>
      <c r="AK128" s="22">
        <f t="shared" si="24"/>
        <v>0</v>
      </c>
      <c r="AL128" s="22">
        <f t="shared" si="25"/>
        <v>1</v>
      </c>
      <c r="AM128" s="22">
        <f t="shared" si="26"/>
        <v>0</v>
      </c>
      <c r="AN128" s="22">
        <f t="shared" si="27"/>
        <v>0</v>
      </c>
      <c r="AO128" s="20"/>
      <c r="AP128" s="20" t="s">
        <v>4</v>
      </c>
      <c r="AQ128" s="20"/>
      <c r="AR128" s="20"/>
      <c r="AS128" s="20"/>
      <c r="AT128" s="20" t="s">
        <v>509</v>
      </c>
      <c r="AU128" s="20"/>
      <c r="AV128" s="20"/>
      <c r="AW128" s="20"/>
      <c r="AX128" t="s">
        <v>4</v>
      </c>
      <c r="BB128" t="s">
        <v>510</v>
      </c>
    </row>
    <row r="129" spans="1:56" ht="15" customHeight="1" x14ac:dyDescent="0.25">
      <c r="A129" s="20">
        <v>9</v>
      </c>
      <c r="B129" s="20" t="s">
        <v>23</v>
      </c>
      <c r="C129" s="20" t="s">
        <v>142</v>
      </c>
      <c r="D129" s="20" t="s">
        <v>143</v>
      </c>
      <c r="E129" s="20" t="s">
        <v>144</v>
      </c>
      <c r="F129" s="20" t="s">
        <v>145</v>
      </c>
      <c r="G129" s="20" t="s">
        <v>146</v>
      </c>
      <c r="H129" s="20" t="s">
        <v>146</v>
      </c>
      <c r="I129" t="s">
        <v>153</v>
      </c>
      <c r="J129" s="21">
        <v>44562</v>
      </c>
      <c r="K129" s="21">
        <v>44926</v>
      </c>
      <c r="L129" t="s">
        <v>154</v>
      </c>
      <c r="M129" s="20" t="str">
        <f t="shared" si="34"/>
        <v>Nariño</v>
      </c>
      <c r="N129" s="20" t="s">
        <v>121</v>
      </c>
      <c r="O129" t="s">
        <v>155</v>
      </c>
      <c r="P129" t="s">
        <v>123</v>
      </c>
      <c r="Q129" s="22">
        <f t="shared" si="35"/>
        <v>0.1111111111111111</v>
      </c>
      <c r="R129" s="24">
        <f t="shared" si="21"/>
        <v>1</v>
      </c>
      <c r="S129" s="24">
        <v>0.25</v>
      </c>
      <c r="T129" s="24">
        <v>0.25</v>
      </c>
      <c r="U129" s="24">
        <v>0.25</v>
      </c>
      <c r="V129" s="24">
        <v>0.25</v>
      </c>
      <c r="W129" s="24"/>
      <c r="X129" s="24"/>
      <c r="Y129" s="24">
        <v>0.5</v>
      </c>
      <c r="Z129" s="24" t="s">
        <v>511</v>
      </c>
      <c r="AA129" s="24"/>
      <c r="AB129" s="24"/>
      <c r="AC129" s="24"/>
      <c r="AD129" s="24"/>
      <c r="AE129" s="24">
        <f t="shared" si="22"/>
        <v>0.5</v>
      </c>
      <c r="AF129" s="21"/>
      <c r="AG129" s="21">
        <v>44756</v>
      </c>
      <c r="AH129" s="21"/>
      <c r="AI129" s="21"/>
      <c r="AJ129" s="22">
        <f t="shared" si="23"/>
        <v>0.5</v>
      </c>
      <c r="AK129" s="22">
        <f t="shared" si="24"/>
        <v>0</v>
      </c>
      <c r="AL129" s="22">
        <f t="shared" si="25"/>
        <v>1</v>
      </c>
      <c r="AM129" s="22">
        <f t="shared" si="26"/>
        <v>0</v>
      </c>
      <c r="AN129" s="22">
        <f t="shared" si="27"/>
        <v>0</v>
      </c>
      <c r="AP129" t="s">
        <v>4</v>
      </c>
      <c r="AT129" t="s">
        <v>512</v>
      </c>
      <c r="AX129" t="s">
        <v>4</v>
      </c>
      <c r="BB129" t="s">
        <v>513</v>
      </c>
    </row>
    <row r="130" spans="1:56" ht="15" customHeight="1" x14ac:dyDescent="0.25">
      <c r="A130" s="20">
        <v>1</v>
      </c>
      <c r="B130" s="20" t="s">
        <v>24</v>
      </c>
      <c r="C130" s="20" t="s">
        <v>87</v>
      </c>
      <c r="D130" s="20" t="s">
        <v>88</v>
      </c>
      <c r="E130" s="20" t="s">
        <v>89</v>
      </c>
      <c r="F130" s="20" t="s">
        <v>90</v>
      </c>
      <c r="G130" s="20" t="s">
        <v>91</v>
      </c>
      <c r="H130" s="20" t="s">
        <v>92</v>
      </c>
      <c r="I130" s="20" t="s">
        <v>93</v>
      </c>
      <c r="J130" s="21">
        <v>44562</v>
      </c>
      <c r="K130" s="21">
        <v>44926</v>
      </c>
      <c r="L130" s="20" t="s">
        <v>94</v>
      </c>
      <c r="M130" s="20" t="s">
        <v>24</v>
      </c>
      <c r="N130" s="20" t="s">
        <v>96</v>
      </c>
      <c r="O130" s="20" t="s">
        <v>97</v>
      </c>
      <c r="P130" s="20" t="s">
        <v>33</v>
      </c>
      <c r="Q130" s="22">
        <f>1/9</f>
        <v>0.1111111111111111</v>
      </c>
      <c r="R130" s="23">
        <f t="shared" ref="R130:R191" si="36">SUM(S130:V130)</f>
        <v>9315</v>
      </c>
      <c r="S130" s="23">
        <v>3283</v>
      </c>
      <c r="T130" s="23">
        <v>1375</v>
      </c>
      <c r="U130" s="23">
        <v>2373</v>
      </c>
      <c r="V130" s="23">
        <v>2284</v>
      </c>
      <c r="W130" s="23"/>
      <c r="X130" s="23"/>
      <c r="Y130" s="23">
        <v>5359</v>
      </c>
      <c r="Z130" s="23" t="s">
        <v>514</v>
      </c>
      <c r="AA130" s="23"/>
      <c r="AB130" s="23"/>
      <c r="AC130" s="23"/>
      <c r="AD130" s="23"/>
      <c r="AE130" s="23">
        <f t="shared" ref="AE130:AE192" si="37">AC130+AA130+Y130+W130</f>
        <v>5359</v>
      </c>
      <c r="AF130" s="21"/>
      <c r="AG130" s="21">
        <v>44756</v>
      </c>
      <c r="AH130" s="21"/>
      <c r="AI130" s="21"/>
      <c r="AJ130" s="22">
        <f t="shared" ref="AJ130:AJ192" si="38">IFERROR(IF((W130+Y130+AA130+AC130)/R130&gt;1,1,(W130+Y130+AA130+AC130)/R130),0)</f>
        <v>0.57530864197530862</v>
      </c>
      <c r="AK130" s="22">
        <f t="shared" ref="AK130:AK192" si="39">IFERROR(IF(S130=0,"",IF((W130/S130)&gt;1,1,(W130/S130))),"")</f>
        <v>0</v>
      </c>
      <c r="AL130" s="22">
        <f t="shared" ref="AL130:AL192" si="40">IFERROR(IF(T130=0,"",IF((Y130/T130)&gt;1,1,(Y130/T130))),"")</f>
        <v>1</v>
      </c>
      <c r="AM130" s="22">
        <f t="shared" ref="AM130:AM192" si="41">IFERROR(IF(U130=0,"",IF((AA130/U130)&gt;1,1,(AA130/U130))),"")</f>
        <v>0</v>
      </c>
      <c r="AN130" s="22">
        <f t="shared" ref="AN130:AN192" si="42">IFERROR(IF(V130=0,"",IF((AC130/V130)&gt;1,1,(AC130/V130))),"")</f>
        <v>0</v>
      </c>
      <c r="AO130" s="20"/>
      <c r="AP130" s="20" t="s">
        <v>4</v>
      </c>
      <c r="AQ130" s="20"/>
      <c r="AR130" s="20"/>
      <c r="AS130" s="20"/>
      <c r="AT130" s="20" t="s">
        <v>515</v>
      </c>
      <c r="AU130" s="20"/>
      <c r="AV130" s="20"/>
      <c r="AW130" s="20"/>
      <c r="AX130" s="20" t="s">
        <v>4</v>
      </c>
      <c r="AY130" s="20"/>
      <c r="AZ130" s="20"/>
      <c r="BA130" s="20"/>
      <c r="BB130" s="20" t="s">
        <v>516</v>
      </c>
    </row>
    <row r="131" spans="1:56" ht="15" customHeight="1" x14ac:dyDescent="0.25">
      <c r="A131" s="20">
        <v>2</v>
      </c>
      <c r="B131" s="20" t="s">
        <v>24</v>
      </c>
      <c r="C131" s="20" t="s">
        <v>87</v>
      </c>
      <c r="D131" s="20" t="s">
        <v>88</v>
      </c>
      <c r="E131" s="20" t="s">
        <v>89</v>
      </c>
      <c r="F131" s="20" t="s">
        <v>90</v>
      </c>
      <c r="G131" s="20" t="s">
        <v>91</v>
      </c>
      <c r="H131" s="20" t="s">
        <v>92</v>
      </c>
      <c r="I131" s="20" t="s">
        <v>101</v>
      </c>
      <c r="J131" s="21">
        <v>44562</v>
      </c>
      <c r="K131" s="21">
        <v>44926</v>
      </c>
      <c r="L131" s="20" t="s">
        <v>94</v>
      </c>
      <c r="M131" s="20" t="s">
        <v>24</v>
      </c>
      <c r="N131" s="20" t="s">
        <v>96</v>
      </c>
      <c r="O131" s="20" t="s">
        <v>102</v>
      </c>
      <c r="P131" s="20" t="s">
        <v>33</v>
      </c>
      <c r="Q131" s="22">
        <f t="shared" ref="Q131:Q138" si="43">1/9</f>
        <v>0.1111111111111111</v>
      </c>
      <c r="R131" s="23">
        <f t="shared" si="36"/>
        <v>4819</v>
      </c>
      <c r="S131" s="23">
        <v>1189</v>
      </c>
      <c r="T131" s="23">
        <v>1221</v>
      </c>
      <c r="U131" s="23">
        <v>1346</v>
      </c>
      <c r="V131" s="23">
        <v>1063</v>
      </c>
      <c r="W131" s="23"/>
      <c r="X131" s="23"/>
      <c r="Y131" s="23">
        <v>2323</v>
      </c>
      <c r="Z131" s="23" t="s">
        <v>517</v>
      </c>
      <c r="AA131" s="23"/>
      <c r="AB131" s="23"/>
      <c r="AC131" s="23"/>
      <c r="AD131" s="23"/>
      <c r="AE131" s="23">
        <f t="shared" si="37"/>
        <v>2323</v>
      </c>
      <c r="AF131" s="21"/>
      <c r="AG131" s="21">
        <v>44756</v>
      </c>
      <c r="AH131" s="21"/>
      <c r="AI131" s="21"/>
      <c r="AJ131" s="22">
        <f t="shared" si="38"/>
        <v>0.48205021788752855</v>
      </c>
      <c r="AK131" s="22">
        <f t="shared" si="39"/>
        <v>0</v>
      </c>
      <c r="AL131" s="22">
        <f t="shared" si="40"/>
        <v>1</v>
      </c>
      <c r="AM131" s="22">
        <f t="shared" si="41"/>
        <v>0</v>
      </c>
      <c r="AN131" s="22">
        <f t="shared" si="42"/>
        <v>0</v>
      </c>
      <c r="AO131" s="20"/>
      <c r="AP131" s="20" t="s">
        <v>5</v>
      </c>
      <c r="AQ131" s="20"/>
      <c r="AR131" s="20"/>
      <c r="AS131" s="20"/>
      <c r="AT131" s="20" t="s">
        <v>518</v>
      </c>
      <c r="AU131" s="20"/>
      <c r="AV131" s="20"/>
      <c r="AW131" s="20"/>
      <c r="AX131" t="s">
        <v>5</v>
      </c>
      <c r="BB131" t="s">
        <v>519</v>
      </c>
    </row>
    <row r="132" spans="1:56" ht="15" customHeight="1" x14ac:dyDescent="0.25">
      <c r="A132" s="20">
        <v>3</v>
      </c>
      <c r="B132" s="20" t="s">
        <v>24</v>
      </c>
      <c r="C132" s="20" t="s">
        <v>165</v>
      </c>
      <c r="D132" s="20" t="s">
        <v>88</v>
      </c>
      <c r="E132" s="20" t="s">
        <v>166</v>
      </c>
      <c r="F132" s="20" t="s">
        <v>167</v>
      </c>
      <c r="G132" s="20" t="s">
        <v>91</v>
      </c>
      <c r="H132" s="20" t="s">
        <v>92</v>
      </c>
      <c r="I132" t="s">
        <v>168</v>
      </c>
      <c r="J132" s="21">
        <v>44562</v>
      </c>
      <c r="K132" s="21">
        <v>44926</v>
      </c>
      <c r="L132" s="20" t="s">
        <v>169</v>
      </c>
      <c r="M132" s="20" t="s">
        <v>24</v>
      </c>
      <c r="N132" s="20" t="s">
        <v>96</v>
      </c>
      <c r="O132" s="20" t="s">
        <v>222</v>
      </c>
      <c r="P132" s="20" t="s">
        <v>33</v>
      </c>
      <c r="Q132" s="22">
        <f t="shared" si="43"/>
        <v>0.1111111111111111</v>
      </c>
      <c r="R132" s="23">
        <f t="shared" si="36"/>
        <v>8</v>
      </c>
      <c r="S132" s="23">
        <v>0</v>
      </c>
      <c r="T132" s="23">
        <v>8</v>
      </c>
      <c r="U132" s="23">
        <v>0</v>
      </c>
      <c r="V132" s="23">
        <v>0</v>
      </c>
      <c r="W132" s="23"/>
      <c r="X132" s="23"/>
      <c r="Y132" s="23">
        <v>12</v>
      </c>
      <c r="Z132" s="23" t="s">
        <v>520</v>
      </c>
      <c r="AA132" s="23"/>
      <c r="AB132" s="23"/>
      <c r="AC132" s="23"/>
      <c r="AD132" s="23"/>
      <c r="AE132" s="23">
        <f t="shared" si="37"/>
        <v>12</v>
      </c>
      <c r="AF132" s="21"/>
      <c r="AG132" s="21">
        <v>44757</v>
      </c>
      <c r="AH132" s="21"/>
      <c r="AI132" s="21"/>
      <c r="AJ132" s="22">
        <f t="shared" si="38"/>
        <v>1</v>
      </c>
      <c r="AK132" s="22" t="str">
        <f t="shared" si="39"/>
        <v/>
      </c>
      <c r="AL132" s="22">
        <f t="shared" si="40"/>
        <v>1</v>
      </c>
      <c r="AM132" s="22" t="str">
        <f t="shared" si="41"/>
        <v/>
      </c>
      <c r="AN132" s="22" t="str">
        <f t="shared" si="42"/>
        <v/>
      </c>
      <c r="AO132" s="20"/>
      <c r="AP132" s="20" t="s">
        <v>4</v>
      </c>
      <c r="AQ132" s="20"/>
      <c r="AR132" s="20"/>
      <c r="AS132" s="20"/>
      <c r="AT132" s="20" t="s">
        <v>521</v>
      </c>
      <c r="AU132" s="20"/>
      <c r="AV132" s="20"/>
      <c r="AW132" s="20"/>
      <c r="AX132" t="s">
        <v>4</v>
      </c>
      <c r="BB132" t="s">
        <v>522</v>
      </c>
    </row>
    <row r="133" spans="1:56" ht="15" customHeight="1" x14ac:dyDescent="0.25">
      <c r="A133" s="20">
        <v>4</v>
      </c>
      <c r="B133" s="20" t="s">
        <v>24</v>
      </c>
      <c r="C133" s="20" t="s">
        <v>106</v>
      </c>
      <c r="D133" s="20" t="s">
        <v>88</v>
      </c>
      <c r="E133" s="20" t="s">
        <v>166</v>
      </c>
      <c r="F133" s="20" t="s">
        <v>108</v>
      </c>
      <c r="G133" s="20" t="s">
        <v>109</v>
      </c>
      <c r="H133" s="20" t="s">
        <v>110</v>
      </c>
      <c r="I133" t="s">
        <v>111</v>
      </c>
      <c r="J133" s="21">
        <v>44562</v>
      </c>
      <c r="K133" s="21">
        <v>44926</v>
      </c>
      <c r="L133" s="20" t="s">
        <v>112</v>
      </c>
      <c r="M133" s="20" t="s">
        <v>24</v>
      </c>
      <c r="N133" s="20" t="s">
        <v>96</v>
      </c>
      <c r="O133" s="20" t="s">
        <v>113</v>
      </c>
      <c r="P133" s="20" t="s">
        <v>33</v>
      </c>
      <c r="Q133" s="22">
        <f t="shared" si="43"/>
        <v>0.1111111111111111</v>
      </c>
      <c r="R133" s="23">
        <f t="shared" si="36"/>
        <v>145000000</v>
      </c>
      <c r="S133" s="23">
        <v>26129484</v>
      </c>
      <c r="T133" s="23">
        <v>18063887</v>
      </c>
      <c r="U133" s="23">
        <v>50403315</v>
      </c>
      <c r="V133" s="23">
        <v>50403314</v>
      </c>
      <c r="W133" s="23"/>
      <c r="X133" s="23"/>
      <c r="Y133" s="23">
        <v>45909971</v>
      </c>
      <c r="Z133" s="23" t="s">
        <v>523</v>
      </c>
      <c r="AA133" s="23"/>
      <c r="AB133" s="23"/>
      <c r="AC133" s="23"/>
      <c r="AD133" s="23"/>
      <c r="AE133" s="23">
        <f t="shared" si="37"/>
        <v>45909971</v>
      </c>
      <c r="AF133" s="21"/>
      <c r="AG133" s="21">
        <v>44756</v>
      </c>
      <c r="AH133" s="21"/>
      <c r="AI133" s="21"/>
      <c r="AJ133" s="22">
        <f t="shared" si="38"/>
        <v>0.31662048965517242</v>
      </c>
      <c r="AK133" s="22">
        <f t="shared" si="39"/>
        <v>0</v>
      </c>
      <c r="AL133" s="22">
        <f t="shared" si="40"/>
        <v>1</v>
      </c>
      <c r="AM133" s="22">
        <f t="shared" si="41"/>
        <v>0</v>
      </c>
      <c r="AN133" s="22">
        <f t="shared" si="42"/>
        <v>0</v>
      </c>
      <c r="AO133" s="20"/>
      <c r="AP133" s="20" t="s">
        <v>4</v>
      </c>
      <c r="AQ133" s="20"/>
      <c r="AR133" s="20"/>
      <c r="AS133" s="20"/>
      <c r="AT133" s="20" t="s">
        <v>524</v>
      </c>
      <c r="AU133" s="20"/>
      <c r="AV133" s="20"/>
      <c r="AW133" s="20"/>
      <c r="AX133" t="s">
        <v>4</v>
      </c>
      <c r="BB133" t="s">
        <v>525</v>
      </c>
    </row>
    <row r="134" spans="1:56" ht="15" customHeight="1" x14ac:dyDescent="0.25">
      <c r="A134" s="20">
        <v>5</v>
      </c>
      <c r="B134" s="20" t="s">
        <v>24</v>
      </c>
      <c r="C134" s="20" t="s">
        <v>117</v>
      </c>
      <c r="D134" s="20" t="s">
        <v>88</v>
      </c>
      <c r="E134" s="20" t="s">
        <v>89</v>
      </c>
      <c r="F134" s="20" t="s">
        <v>118</v>
      </c>
      <c r="G134" s="20" t="s">
        <v>91</v>
      </c>
      <c r="H134" s="20" t="s">
        <v>92</v>
      </c>
      <c r="I134" t="s">
        <v>119</v>
      </c>
      <c r="J134" s="21">
        <v>44562</v>
      </c>
      <c r="K134" s="21">
        <v>44926</v>
      </c>
      <c r="L134" s="20" t="s">
        <v>120</v>
      </c>
      <c r="M134" s="20" t="s">
        <v>24</v>
      </c>
      <c r="N134" s="20" t="s">
        <v>121</v>
      </c>
      <c r="O134" s="20" t="s">
        <v>122</v>
      </c>
      <c r="P134" s="20" t="s">
        <v>123</v>
      </c>
      <c r="Q134" s="22">
        <f t="shared" si="43"/>
        <v>0.1111111111111111</v>
      </c>
      <c r="R134" s="24">
        <f t="shared" si="36"/>
        <v>1</v>
      </c>
      <c r="S134" s="24">
        <v>0.25</v>
      </c>
      <c r="T134" s="24">
        <v>0.25</v>
      </c>
      <c r="U134" s="24">
        <v>0.25</v>
      </c>
      <c r="V134" s="24">
        <v>0.25</v>
      </c>
      <c r="W134" s="24"/>
      <c r="X134" s="24"/>
      <c r="Y134" s="24">
        <v>0.5</v>
      </c>
      <c r="Z134" s="24" t="s">
        <v>526</v>
      </c>
      <c r="AA134" s="24"/>
      <c r="AB134" s="24"/>
      <c r="AC134" s="24"/>
      <c r="AD134" s="24"/>
      <c r="AE134" s="24">
        <f t="shared" si="37"/>
        <v>0.5</v>
      </c>
      <c r="AF134" s="21"/>
      <c r="AG134" s="21">
        <v>44756</v>
      </c>
      <c r="AH134" s="21"/>
      <c r="AI134" s="21"/>
      <c r="AJ134" s="22">
        <f t="shared" si="38"/>
        <v>0.5</v>
      </c>
      <c r="AK134" s="22">
        <f t="shared" si="39"/>
        <v>0</v>
      </c>
      <c r="AL134" s="22">
        <f t="shared" si="40"/>
        <v>1</v>
      </c>
      <c r="AM134" s="22">
        <f t="shared" si="41"/>
        <v>0</v>
      </c>
      <c r="AN134" s="22">
        <f t="shared" si="42"/>
        <v>0</v>
      </c>
      <c r="AO134" s="20"/>
      <c r="AP134" s="20" t="s">
        <v>4</v>
      </c>
      <c r="AQ134" s="20"/>
      <c r="AR134" s="20"/>
      <c r="AS134" s="20"/>
      <c r="AT134" s="20" t="s">
        <v>527</v>
      </c>
      <c r="AU134" s="20"/>
      <c r="AV134" s="20"/>
      <c r="AW134" s="20"/>
      <c r="AX134" t="s">
        <v>4</v>
      </c>
      <c r="BB134" t="s">
        <v>528</v>
      </c>
    </row>
    <row r="135" spans="1:56" ht="15" customHeight="1" x14ac:dyDescent="0.25">
      <c r="A135" s="20">
        <v>6</v>
      </c>
      <c r="B135" s="20" t="s">
        <v>24</v>
      </c>
      <c r="C135" s="20" t="s">
        <v>127</v>
      </c>
      <c r="D135" s="20" t="s">
        <v>88</v>
      </c>
      <c r="E135" s="20" t="s">
        <v>89</v>
      </c>
      <c r="F135" s="20" t="s">
        <v>118</v>
      </c>
      <c r="G135" s="20" t="s">
        <v>91</v>
      </c>
      <c r="H135" s="20" t="s">
        <v>92</v>
      </c>
      <c r="I135" t="s">
        <v>128</v>
      </c>
      <c r="J135" s="21">
        <v>44562</v>
      </c>
      <c r="K135" s="21">
        <v>44926</v>
      </c>
      <c r="L135" s="20" t="s">
        <v>120</v>
      </c>
      <c r="M135" s="20" t="s">
        <v>24</v>
      </c>
      <c r="N135" s="20" t="s">
        <v>121</v>
      </c>
      <c r="O135" s="20" t="s">
        <v>122</v>
      </c>
      <c r="P135" s="20" t="s">
        <v>123</v>
      </c>
      <c r="Q135" s="22">
        <f t="shared" si="43"/>
        <v>0.1111111111111111</v>
      </c>
      <c r="R135" s="24">
        <f t="shared" si="36"/>
        <v>1</v>
      </c>
      <c r="S135" s="24">
        <v>0.25</v>
      </c>
      <c r="T135" s="24">
        <v>0.25</v>
      </c>
      <c r="U135" s="24">
        <v>0.25</v>
      </c>
      <c r="V135" s="24">
        <v>0.25</v>
      </c>
      <c r="W135" s="24"/>
      <c r="X135" s="24"/>
      <c r="Y135" s="24">
        <v>0.5</v>
      </c>
      <c r="Z135" s="24" t="s">
        <v>529</v>
      </c>
      <c r="AA135" s="24"/>
      <c r="AB135" s="24"/>
      <c r="AC135" s="24"/>
      <c r="AD135" s="24"/>
      <c r="AE135" s="24">
        <f t="shared" si="37"/>
        <v>0.5</v>
      </c>
      <c r="AF135" s="21"/>
      <c r="AG135" s="21">
        <v>44756</v>
      </c>
      <c r="AH135" s="21"/>
      <c r="AI135" s="21"/>
      <c r="AJ135" s="22">
        <f t="shared" si="38"/>
        <v>0.5</v>
      </c>
      <c r="AK135" s="22">
        <f t="shared" si="39"/>
        <v>0</v>
      </c>
      <c r="AL135" s="22">
        <f t="shared" si="40"/>
        <v>1</v>
      </c>
      <c r="AM135" s="22">
        <f t="shared" si="41"/>
        <v>0</v>
      </c>
      <c r="AN135" s="22">
        <f t="shared" si="42"/>
        <v>0</v>
      </c>
      <c r="AO135" s="20"/>
      <c r="AP135" s="20" t="s">
        <v>4</v>
      </c>
      <c r="AQ135" s="20"/>
      <c r="AR135" s="20"/>
      <c r="AS135" s="20"/>
      <c r="AT135" s="20" t="s">
        <v>530</v>
      </c>
      <c r="AU135" s="20"/>
      <c r="AV135" s="20"/>
      <c r="AW135" s="20"/>
      <c r="AX135" t="s">
        <v>4</v>
      </c>
      <c r="BB135" t="s">
        <v>531</v>
      </c>
    </row>
    <row r="136" spans="1:56" ht="15" customHeight="1" x14ac:dyDescent="0.25">
      <c r="A136" s="20">
        <v>7</v>
      </c>
      <c r="B136" s="20" t="s">
        <v>24</v>
      </c>
      <c r="C136" s="20" t="s">
        <v>132</v>
      </c>
      <c r="D136" s="20" t="s">
        <v>133</v>
      </c>
      <c r="E136" s="20" t="s">
        <v>134</v>
      </c>
      <c r="F136" s="20" t="s">
        <v>135</v>
      </c>
      <c r="G136" s="20" t="s">
        <v>91</v>
      </c>
      <c r="H136" s="20" t="s">
        <v>136</v>
      </c>
      <c r="I136" t="s">
        <v>137</v>
      </c>
      <c r="J136" s="21">
        <v>44562</v>
      </c>
      <c r="K136" s="21">
        <v>44926</v>
      </c>
      <c r="L136" s="20" t="s">
        <v>138</v>
      </c>
      <c r="M136" s="20" t="s">
        <v>24</v>
      </c>
      <c r="N136" s="20" t="s">
        <v>121</v>
      </c>
      <c r="O136" s="20" t="s">
        <v>122</v>
      </c>
      <c r="P136" s="20" t="s">
        <v>123</v>
      </c>
      <c r="Q136" s="22">
        <f t="shared" si="43"/>
        <v>0.1111111111111111</v>
      </c>
      <c r="R136" s="24">
        <f t="shared" si="36"/>
        <v>1</v>
      </c>
      <c r="S136" s="24">
        <v>0.25</v>
      </c>
      <c r="T136" s="24">
        <v>0.25</v>
      </c>
      <c r="U136" s="24">
        <v>0.25</v>
      </c>
      <c r="V136" s="24">
        <v>0.25</v>
      </c>
      <c r="W136" s="24"/>
      <c r="X136" s="24"/>
      <c r="Y136" s="24">
        <v>0.5</v>
      </c>
      <c r="Z136" s="24" t="s">
        <v>532</v>
      </c>
      <c r="AA136" s="24"/>
      <c r="AB136" s="24"/>
      <c r="AC136" s="24"/>
      <c r="AD136" s="24"/>
      <c r="AE136" s="24">
        <f t="shared" si="37"/>
        <v>0.5</v>
      </c>
      <c r="AF136" s="21"/>
      <c r="AG136" s="21">
        <v>44756</v>
      </c>
      <c r="AH136" s="21"/>
      <c r="AI136" s="21"/>
      <c r="AJ136" s="22">
        <f t="shared" si="38"/>
        <v>0.5</v>
      </c>
      <c r="AK136" s="22">
        <f t="shared" si="39"/>
        <v>0</v>
      </c>
      <c r="AL136" s="22">
        <f t="shared" si="40"/>
        <v>1</v>
      </c>
      <c r="AM136" s="22">
        <f t="shared" si="41"/>
        <v>0</v>
      </c>
      <c r="AN136" s="22">
        <f t="shared" si="42"/>
        <v>0</v>
      </c>
      <c r="AO136" s="20"/>
      <c r="AP136" s="20" t="s">
        <v>4</v>
      </c>
      <c r="AQ136" s="20"/>
      <c r="AR136" s="20"/>
      <c r="AS136" s="20"/>
      <c r="AT136" s="20" t="s">
        <v>533</v>
      </c>
      <c r="AU136" s="20"/>
      <c r="AV136" s="20"/>
      <c r="AW136" s="20"/>
      <c r="AX136" t="s">
        <v>4</v>
      </c>
      <c r="BB136" t="s">
        <v>534</v>
      </c>
    </row>
    <row r="137" spans="1:56" ht="15" customHeight="1" x14ac:dyDescent="0.25">
      <c r="A137" s="20">
        <v>8</v>
      </c>
      <c r="B137" s="20" t="s">
        <v>24</v>
      </c>
      <c r="C137" s="20" t="s">
        <v>142</v>
      </c>
      <c r="D137" s="20" t="s">
        <v>143</v>
      </c>
      <c r="E137" s="20" t="s">
        <v>144</v>
      </c>
      <c r="F137" s="20" t="s">
        <v>145</v>
      </c>
      <c r="G137" s="20" t="s">
        <v>146</v>
      </c>
      <c r="H137" s="20" t="s">
        <v>146</v>
      </c>
      <c r="I137" s="20" t="s">
        <v>147</v>
      </c>
      <c r="J137" s="21">
        <v>44562</v>
      </c>
      <c r="K137" s="21">
        <v>44926</v>
      </c>
      <c r="L137" s="20" t="s">
        <v>148</v>
      </c>
      <c r="M137" s="20" t="s">
        <v>24</v>
      </c>
      <c r="N137" s="20" t="s">
        <v>121</v>
      </c>
      <c r="O137" s="20" t="s">
        <v>149</v>
      </c>
      <c r="P137" s="20" t="s">
        <v>123</v>
      </c>
      <c r="Q137" s="22">
        <f t="shared" si="43"/>
        <v>0.1111111111111111</v>
      </c>
      <c r="R137" s="24">
        <f t="shared" si="36"/>
        <v>1</v>
      </c>
      <c r="S137" s="24">
        <v>0.25</v>
      </c>
      <c r="T137" s="24">
        <v>0.25</v>
      </c>
      <c r="U137" s="24">
        <v>0.25</v>
      </c>
      <c r="V137" s="24">
        <v>0.25</v>
      </c>
      <c r="W137" s="24"/>
      <c r="X137" s="24"/>
      <c r="Y137" s="24">
        <v>0.5</v>
      </c>
      <c r="Z137" s="24" t="s">
        <v>535</v>
      </c>
      <c r="AA137" s="24"/>
      <c r="AB137" s="24"/>
      <c r="AC137" s="24"/>
      <c r="AD137" s="24"/>
      <c r="AE137" s="24">
        <f t="shared" si="37"/>
        <v>0.5</v>
      </c>
      <c r="AF137" s="21"/>
      <c r="AG137" s="21">
        <v>44756</v>
      </c>
      <c r="AH137" s="21"/>
      <c r="AI137" s="21"/>
      <c r="AJ137" s="22">
        <f t="shared" si="38"/>
        <v>0.5</v>
      </c>
      <c r="AK137" s="22">
        <f t="shared" si="39"/>
        <v>0</v>
      </c>
      <c r="AL137" s="22">
        <f t="shared" si="40"/>
        <v>1</v>
      </c>
      <c r="AM137" s="22">
        <f t="shared" si="41"/>
        <v>0</v>
      </c>
      <c r="AN137" s="22">
        <f t="shared" si="42"/>
        <v>0</v>
      </c>
      <c r="AO137" s="20"/>
      <c r="AP137" s="20" t="s">
        <v>4</v>
      </c>
      <c r="AQ137" s="20"/>
      <c r="AR137" s="20"/>
      <c r="AS137" s="20"/>
      <c r="AT137" s="20" t="s">
        <v>536</v>
      </c>
      <c r="AU137" s="20"/>
      <c r="AV137" s="20"/>
      <c r="AW137" s="20"/>
      <c r="AX137" t="s">
        <v>4</v>
      </c>
      <c r="BB137" t="s">
        <v>537</v>
      </c>
    </row>
    <row r="138" spans="1:56" ht="15" customHeight="1" x14ac:dyDescent="0.25">
      <c r="A138" s="20">
        <v>9</v>
      </c>
      <c r="B138" s="20" t="s">
        <v>24</v>
      </c>
      <c r="C138" s="20" t="s">
        <v>142</v>
      </c>
      <c r="D138" s="20" t="s">
        <v>143</v>
      </c>
      <c r="E138" s="20" t="s">
        <v>144</v>
      </c>
      <c r="F138" s="20" t="s">
        <v>145</v>
      </c>
      <c r="G138" s="20" t="s">
        <v>146</v>
      </c>
      <c r="H138" s="20" t="s">
        <v>146</v>
      </c>
      <c r="I138" t="s">
        <v>153</v>
      </c>
      <c r="J138" s="21">
        <v>44562</v>
      </c>
      <c r="K138" s="21">
        <v>44926</v>
      </c>
      <c r="L138" s="20" t="s">
        <v>154</v>
      </c>
      <c r="M138" s="20" t="s">
        <v>24</v>
      </c>
      <c r="N138" s="20" t="s">
        <v>121</v>
      </c>
      <c r="O138" t="s">
        <v>155</v>
      </c>
      <c r="P138" t="s">
        <v>123</v>
      </c>
      <c r="Q138" s="22">
        <f t="shared" si="43"/>
        <v>0.1111111111111111</v>
      </c>
      <c r="R138" s="24">
        <f t="shared" si="36"/>
        <v>1</v>
      </c>
      <c r="S138" s="24">
        <v>0.25</v>
      </c>
      <c r="T138" s="24">
        <v>0.25</v>
      </c>
      <c r="U138" s="24">
        <v>0.25</v>
      </c>
      <c r="V138" s="24">
        <v>0.25</v>
      </c>
      <c r="W138" s="24"/>
      <c r="X138" s="24"/>
      <c r="Y138" s="24">
        <v>0.5</v>
      </c>
      <c r="Z138" s="24" t="s">
        <v>538</v>
      </c>
      <c r="AA138" s="24"/>
      <c r="AB138" s="24"/>
      <c r="AC138" s="24"/>
      <c r="AD138" s="24"/>
      <c r="AE138" s="24">
        <f t="shared" si="37"/>
        <v>0.5</v>
      </c>
      <c r="AF138" s="21"/>
      <c r="AG138" s="21">
        <v>44756</v>
      </c>
      <c r="AH138" s="21"/>
      <c r="AI138" s="21"/>
      <c r="AJ138" s="22">
        <f t="shared" si="38"/>
        <v>0.5</v>
      </c>
      <c r="AK138" s="22">
        <f t="shared" si="39"/>
        <v>0</v>
      </c>
      <c r="AL138" s="22">
        <f t="shared" si="40"/>
        <v>1</v>
      </c>
      <c r="AM138" s="22">
        <f t="shared" si="41"/>
        <v>0</v>
      </c>
      <c r="AN138" s="22">
        <f t="shared" si="42"/>
        <v>0</v>
      </c>
      <c r="AP138" t="s">
        <v>4</v>
      </c>
      <c r="AT138" t="s">
        <v>539</v>
      </c>
      <c r="AX138" t="s">
        <v>4</v>
      </c>
      <c r="BB138" t="s">
        <v>540</v>
      </c>
    </row>
    <row r="139" spans="1:56" ht="15" customHeight="1" x14ac:dyDescent="0.25">
      <c r="A139" s="20">
        <v>1</v>
      </c>
      <c r="B139" s="20" t="s">
        <v>25</v>
      </c>
      <c r="C139" s="20" t="s">
        <v>87</v>
      </c>
      <c r="D139" s="20" t="s">
        <v>88</v>
      </c>
      <c r="E139" s="20" t="s">
        <v>89</v>
      </c>
      <c r="F139" s="20" t="s">
        <v>90</v>
      </c>
      <c r="G139" s="20" t="s">
        <v>91</v>
      </c>
      <c r="H139" s="20" t="s">
        <v>92</v>
      </c>
      <c r="I139" s="20" t="s">
        <v>93</v>
      </c>
      <c r="J139" s="21">
        <v>44562</v>
      </c>
      <c r="K139" s="21">
        <v>44926</v>
      </c>
      <c r="L139" s="20" t="s">
        <v>94</v>
      </c>
      <c r="M139" s="20" t="str">
        <f>B139</f>
        <v>Quindío</v>
      </c>
      <c r="N139" s="20" t="s">
        <v>96</v>
      </c>
      <c r="O139" s="20" t="s">
        <v>97</v>
      </c>
      <c r="P139" s="20" t="s">
        <v>33</v>
      </c>
      <c r="Q139" s="22">
        <f>1/9</f>
        <v>0.1111111111111111</v>
      </c>
      <c r="R139" s="23">
        <f t="shared" si="36"/>
        <v>2268</v>
      </c>
      <c r="S139" s="23">
        <v>159</v>
      </c>
      <c r="T139" s="23">
        <v>544</v>
      </c>
      <c r="U139" s="23">
        <v>544</v>
      </c>
      <c r="V139" s="23">
        <v>1021</v>
      </c>
      <c r="W139" s="23"/>
      <c r="X139" s="23"/>
      <c r="Y139" s="23">
        <v>2221</v>
      </c>
      <c r="Z139" s="23" t="s">
        <v>541</v>
      </c>
      <c r="AA139" s="23"/>
      <c r="AB139" s="23"/>
      <c r="AC139" s="23"/>
      <c r="AD139" s="23"/>
      <c r="AE139" s="23">
        <f t="shared" si="37"/>
        <v>2221</v>
      </c>
      <c r="AF139" s="21"/>
      <c r="AG139" s="21">
        <v>44756</v>
      </c>
      <c r="AH139" s="21"/>
      <c r="AI139" s="21"/>
      <c r="AJ139" s="22">
        <f t="shared" si="38"/>
        <v>0.9792768959435626</v>
      </c>
      <c r="AK139" s="22">
        <f t="shared" si="39"/>
        <v>0</v>
      </c>
      <c r="AL139" s="22">
        <f t="shared" si="40"/>
        <v>1</v>
      </c>
      <c r="AM139" s="22">
        <f t="shared" si="41"/>
        <v>0</v>
      </c>
      <c r="AN139" s="22">
        <f t="shared" si="42"/>
        <v>0</v>
      </c>
      <c r="AO139" s="20"/>
      <c r="AP139" s="20" t="s">
        <v>4</v>
      </c>
      <c r="AQ139" s="20"/>
      <c r="AR139" s="20"/>
      <c r="AS139" s="20"/>
      <c r="AT139" s="20" t="s">
        <v>542</v>
      </c>
      <c r="AU139" s="20"/>
      <c r="AV139" s="20"/>
      <c r="AW139" s="20"/>
      <c r="AX139" s="20" t="s">
        <v>4</v>
      </c>
      <c r="AY139" s="20"/>
      <c r="AZ139" s="20"/>
      <c r="BA139" s="20"/>
      <c r="BB139" s="20" t="s">
        <v>543</v>
      </c>
      <c r="BC139" s="20"/>
      <c r="BD139" s="20"/>
    </row>
    <row r="140" spans="1:56" ht="15" customHeight="1" x14ac:dyDescent="0.25">
      <c r="A140" s="20">
        <v>2</v>
      </c>
      <c r="B140" s="20" t="s">
        <v>25</v>
      </c>
      <c r="C140" s="20" t="s">
        <v>87</v>
      </c>
      <c r="D140" s="20" t="s">
        <v>88</v>
      </c>
      <c r="E140" s="20" t="s">
        <v>89</v>
      </c>
      <c r="F140" s="20" t="s">
        <v>90</v>
      </c>
      <c r="G140" s="20" t="s">
        <v>91</v>
      </c>
      <c r="H140" s="20" t="s">
        <v>92</v>
      </c>
      <c r="I140" s="20" t="s">
        <v>101</v>
      </c>
      <c r="J140" s="21">
        <v>44562</v>
      </c>
      <c r="K140" s="21">
        <v>44926</v>
      </c>
      <c r="L140" s="20" t="s">
        <v>94</v>
      </c>
      <c r="M140" s="20" t="str">
        <f t="shared" ref="M140:M147" si="44">B140</f>
        <v>Quindío</v>
      </c>
      <c r="N140" s="20" t="s">
        <v>96</v>
      </c>
      <c r="O140" s="20" t="s">
        <v>102</v>
      </c>
      <c r="P140" s="20" t="s">
        <v>33</v>
      </c>
      <c r="Q140" s="22">
        <f t="shared" ref="Q140:Q147" si="45">1/9</f>
        <v>0.1111111111111111</v>
      </c>
      <c r="R140" s="23">
        <f t="shared" si="36"/>
        <v>2425</v>
      </c>
      <c r="S140" s="23">
        <v>970</v>
      </c>
      <c r="T140" s="23">
        <v>485</v>
      </c>
      <c r="U140" s="23">
        <v>485</v>
      </c>
      <c r="V140" s="23">
        <v>485</v>
      </c>
      <c r="W140" s="23"/>
      <c r="X140" s="23"/>
      <c r="Y140" s="23">
        <v>373</v>
      </c>
      <c r="Z140" s="23" t="s">
        <v>544</v>
      </c>
      <c r="AA140" s="23"/>
      <c r="AB140" s="23"/>
      <c r="AC140" s="23"/>
      <c r="AD140" s="23"/>
      <c r="AE140" s="23">
        <f t="shared" si="37"/>
        <v>373</v>
      </c>
      <c r="AF140" s="21"/>
      <c r="AG140" s="21">
        <v>44756</v>
      </c>
      <c r="AH140" s="21"/>
      <c r="AI140" s="21"/>
      <c r="AJ140" s="22">
        <f t="shared" si="38"/>
        <v>0.15381443298969072</v>
      </c>
      <c r="AK140" s="22">
        <f t="shared" si="39"/>
        <v>0</v>
      </c>
      <c r="AL140" s="22">
        <f t="shared" si="40"/>
        <v>0.76907216494845365</v>
      </c>
      <c r="AM140" s="22">
        <f t="shared" si="41"/>
        <v>0</v>
      </c>
      <c r="AN140" s="22">
        <f t="shared" si="42"/>
        <v>0</v>
      </c>
      <c r="AO140" s="20"/>
      <c r="AP140" s="20" t="s">
        <v>5</v>
      </c>
      <c r="AQ140" s="20"/>
      <c r="AR140" s="20"/>
      <c r="AS140" s="20"/>
      <c r="AT140" s="20" t="s">
        <v>545</v>
      </c>
      <c r="AU140" s="20"/>
      <c r="AV140" s="20"/>
      <c r="AW140" s="20"/>
      <c r="AX140" t="s">
        <v>5</v>
      </c>
      <c r="BB140" t="s">
        <v>546</v>
      </c>
    </row>
    <row r="141" spans="1:56" ht="15" customHeight="1" x14ac:dyDescent="0.25">
      <c r="A141" s="20">
        <v>3</v>
      </c>
      <c r="B141" s="20" t="s">
        <v>25</v>
      </c>
      <c r="C141" s="20" t="s">
        <v>165</v>
      </c>
      <c r="D141" s="20" t="s">
        <v>88</v>
      </c>
      <c r="E141" s="20" t="s">
        <v>107</v>
      </c>
      <c r="F141" s="20" t="s">
        <v>167</v>
      </c>
      <c r="G141" s="20" t="s">
        <v>91</v>
      </c>
      <c r="H141" s="20" t="s">
        <v>92</v>
      </c>
      <c r="I141" t="s">
        <v>168</v>
      </c>
      <c r="J141" s="21">
        <v>44562</v>
      </c>
      <c r="K141" s="21">
        <v>44926</v>
      </c>
      <c r="L141" s="20" t="s">
        <v>169</v>
      </c>
      <c r="M141" s="20" t="str">
        <f t="shared" si="44"/>
        <v>Quindío</v>
      </c>
      <c r="N141" s="20" t="s">
        <v>96</v>
      </c>
      <c r="O141" s="20" t="s">
        <v>222</v>
      </c>
      <c r="P141" s="20" t="s">
        <v>33</v>
      </c>
      <c r="Q141" s="22">
        <f t="shared" si="45"/>
        <v>0.1111111111111111</v>
      </c>
      <c r="R141" s="23">
        <f t="shared" si="36"/>
        <v>10</v>
      </c>
      <c r="S141" s="23">
        <v>0</v>
      </c>
      <c r="T141" s="23">
        <v>3</v>
      </c>
      <c r="U141" s="23">
        <v>4</v>
      </c>
      <c r="V141" s="23">
        <v>3</v>
      </c>
      <c r="W141" s="23"/>
      <c r="X141" s="23"/>
      <c r="Y141" s="23">
        <v>6</v>
      </c>
      <c r="Z141" s="23" t="s">
        <v>547</v>
      </c>
      <c r="AA141" s="23"/>
      <c r="AB141" s="23"/>
      <c r="AC141" s="23"/>
      <c r="AD141" s="23"/>
      <c r="AE141" s="23">
        <f t="shared" si="37"/>
        <v>6</v>
      </c>
      <c r="AF141" s="21"/>
      <c r="AG141" s="21">
        <v>44756</v>
      </c>
      <c r="AH141" s="21"/>
      <c r="AI141" s="21"/>
      <c r="AJ141" s="22">
        <f t="shared" si="38"/>
        <v>0.6</v>
      </c>
      <c r="AK141" s="22" t="str">
        <f t="shared" si="39"/>
        <v/>
      </c>
      <c r="AL141" s="22">
        <f t="shared" si="40"/>
        <v>1</v>
      </c>
      <c r="AM141" s="22">
        <f t="shared" si="41"/>
        <v>0</v>
      </c>
      <c r="AN141" s="22">
        <f t="shared" si="42"/>
        <v>0</v>
      </c>
      <c r="AO141" s="20"/>
      <c r="AP141" s="20" t="s">
        <v>4</v>
      </c>
      <c r="AQ141" s="20"/>
      <c r="AR141" s="20"/>
      <c r="AS141" s="20"/>
      <c r="AT141" s="20" t="s">
        <v>548</v>
      </c>
      <c r="AU141" s="20"/>
      <c r="AV141" s="20"/>
      <c r="AW141" s="20"/>
      <c r="AX141" t="s">
        <v>4</v>
      </c>
      <c r="BB141" t="s">
        <v>549</v>
      </c>
    </row>
    <row r="142" spans="1:56" ht="15" customHeight="1" x14ac:dyDescent="0.25">
      <c r="A142" s="20">
        <v>4</v>
      </c>
      <c r="B142" s="20" t="s">
        <v>25</v>
      </c>
      <c r="C142" s="20" t="s">
        <v>106</v>
      </c>
      <c r="D142" s="20" t="s">
        <v>88</v>
      </c>
      <c r="E142" s="20" t="s">
        <v>107</v>
      </c>
      <c r="F142" s="20" t="s">
        <v>108</v>
      </c>
      <c r="G142" s="20" t="s">
        <v>109</v>
      </c>
      <c r="H142" s="20" t="s">
        <v>110</v>
      </c>
      <c r="I142" t="s">
        <v>111</v>
      </c>
      <c r="J142" s="21">
        <v>44562</v>
      </c>
      <c r="K142" s="21">
        <v>44926</v>
      </c>
      <c r="L142" s="20" t="s">
        <v>112</v>
      </c>
      <c r="M142" s="20" t="str">
        <f t="shared" si="44"/>
        <v>Quindío</v>
      </c>
      <c r="N142" s="20" t="s">
        <v>96</v>
      </c>
      <c r="O142" s="20" t="s">
        <v>113</v>
      </c>
      <c r="P142" s="20" t="s">
        <v>33</v>
      </c>
      <c r="Q142" s="22">
        <f t="shared" si="45"/>
        <v>0.1111111111111111</v>
      </c>
      <c r="R142" s="23">
        <f t="shared" si="36"/>
        <v>110000000</v>
      </c>
      <c r="S142" s="23">
        <v>14300000</v>
      </c>
      <c r="T142" s="23">
        <v>16830000</v>
      </c>
      <c r="U142" s="23">
        <v>34650000</v>
      </c>
      <c r="V142" s="23">
        <v>44220000</v>
      </c>
      <c r="W142" s="23"/>
      <c r="X142" s="23"/>
      <c r="Y142" s="23">
        <v>26758227</v>
      </c>
      <c r="Z142" s="23" t="s">
        <v>550</v>
      </c>
      <c r="AA142" s="23"/>
      <c r="AB142" s="23"/>
      <c r="AC142" s="23"/>
      <c r="AD142" s="23"/>
      <c r="AE142" s="23">
        <f t="shared" si="37"/>
        <v>26758227</v>
      </c>
      <c r="AF142" s="21"/>
      <c r="AG142" s="21">
        <v>44756</v>
      </c>
      <c r="AH142" s="21"/>
      <c r="AI142" s="21"/>
      <c r="AJ142" s="22">
        <f t="shared" si="38"/>
        <v>0.2432566090909091</v>
      </c>
      <c r="AK142" s="22">
        <f t="shared" si="39"/>
        <v>0</v>
      </c>
      <c r="AL142" s="22">
        <f t="shared" si="40"/>
        <v>1</v>
      </c>
      <c r="AM142" s="22">
        <f t="shared" si="41"/>
        <v>0</v>
      </c>
      <c r="AN142" s="22">
        <f t="shared" si="42"/>
        <v>0</v>
      </c>
      <c r="AO142" s="20"/>
      <c r="AP142" s="20" t="s">
        <v>5</v>
      </c>
      <c r="AQ142" s="20"/>
      <c r="AR142" s="20"/>
      <c r="AS142" s="20"/>
      <c r="AT142" s="20" t="s">
        <v>545</v>
      </c>
      <c r="AU142" s="20"/>
      <c r="AV142" s="20"/>
      <c r="AW142" s="20"/>
      <c r="AX142" t="s">
        <v>5</v>
      </c>
      <c r="BB142" t="s">
        <v>551</v>
      </c>
    </row>
    <row r="143" spans="1:56" ht="15" customHeight="1" x14ac:dyDescent="0.25">
      <c r="A143" s="20">
        <v>5</v>
      </c>
      <c r="B143" s="20" t="s">
        <v>25</v>
      </c>
      <c r="C143" s="20" t="s">
        <v>117</v>
      </c>
      <c r="D143" s="20" t="s">
        <v>88</v>
      </c>
      <c r="E143" s="20" t="s">
        <v>89</v>
      </c>
      <c r="F143" s="20" t="s">
        <v>118</v>
      </c>
      <c r="G143" s="20" t="s">
        <v>91</v>
      </c>
      <c r="H143" s="20" t="s">
        <v>92</v>
      </c>
      <c r="I143" t="s">
        <v>119</v>
      </c>
      <c r="J143" s="21">
        <v>44562</v>
      </c>
      <c r="K143" s="21">
        <v>44926</v>
      </c>
      <c r="L143" s="20" t="s">
        <v>120</v>
      </c>
      <c r="M143" s="20" t="str">
        <f t="shared" si="44"/>
        <v>Quindío</v>
      </c>
      <c r="N143" s="20" t="s">
        <v>121</v>
      </c>
      <c r="O143" s="20" t="s">
        <v>122</v>
      </c>
      <c r="P143" s="20" t="s">
        <v>123</v>
      </c>
      <c r="Q143" s="22">
        <f t="shared" si="45"/>
        <v>0.1111111111111111</v>
      </c>
      <c r="R143" s="24">
        <f t="shared" si="36"/>
        <v>1</v>
      </c>
      <c r="S143" s="24">
        <v>0.25</v>
      </c>
      <c r="T143" s="24">
        <v>0.25</v>
      </c>
      <c r="U143" s="24">
        <v>0.25</v>
      </c>
      <c r="V143" s="24">
        <v>0.25</v>
      </c>
      <c r="W143" s="24"/>
      <c r="X143" s="24"/>
      <c r="Y143" s="24">
        <v>0.5</v>
      </c>
      <c r="Z143" s="24" t="s">
        <v>552</v>
      </c>
      <c r="AA143" s="24"/>
      <c r="AB143" s="24"/>
      <c r="AC143" s="24"/>
      <c r="AD143" s="24"/>
      <c r="AE143" s="24">
        <f t="shared" si="37"/>
        <v>0.5</v>
      </c>
      <c r="AF143" s="21"/>
      <c r="AG143" s="21">
        <v>44756</v>
      </c>
      <c r="AH143" s="21"/>
      <c r="AI143" s="21"/>
      <c r="AJ143" s="22">
        <f t="shared" si="38"/>
        <v>0.5</v>
      </c>
      <c r="AK143" s="22">
        <f t="shared" si="39"/>
        <v>0</v>
      </c>
      <c r="AL143" s="22">
        <f t="shared" si="40"/>
        <v>1</v>
      </c>
      <c r="AM143" s="22">
        <f t="shared" si="41"/>
        <v>0</v>
      </c>
      <c r="AN143" s="22">
        <f t="shared" si="42"/>
        <v>0</v>
      </c>
      <c r="AO143" s="20"/>
      <c r="AP143" s="20" t="s">
        <v>4</v>
      </c>
      <c r="AQ143" s="20"/>
      <c r="AR143" s="20"/>
      <c r="AS143" s="20"/>
      <c r="AT143" s="20" t="s">
        <v>553</v>
      </c>
      <c r="AU143" s="20"/>
      <c r="AV143" s="20"/>
      <c r="AW143" s="20"/>
      <c r="AX143" t="s">
        <v>4</v>
      </c>
      <c r="BB143" t="s">
        <v>554</v>
      </c>
    </row>
    <row r="144" spans="1:56" ht="15" customHeight="1" x14ac:dyDescent="0.25">
      <c r="A144" s="20">
        <v>6</v>
      </c>
      <c r="B144" s="20" t="s">
        <v>25</v>
      </c>
      <c r="C144" s="20" t="s">
        <v>127</v>
      </c>
      <c r="D144" s="20" t="s">
        <v>88</v>
      </c>
      <c r="E144" s="20" t="s">
        <v>89</v>
      </c>
      <c r="F144" s="20" t="s">
        <v>118</v>
      </c>
      <c r="G144" s="20" t="s">
        <v>91</v>
      </c>
      <c r="H144" s="20" t="s">
        <v>92</v>
      </c>
      <c r="I144" t="s">
        <v>128</v>
      </c>
      <c r="J144" s="21">
        <v>44562</v>
      </c>
      <c r="K144" s="21">
        <v>44926</v>
      </c>
      <c r="L144" s="20" t="s">
        <v>120</v>
      </c>
      <c r="M144" s="20" t="str">
        <f t="shared" si="44"/>
        <v>Quindío</v>
      </c>
      <c r="N144" s="20" t="s">
        <v>121</v>
      </c>
      <c r="O144" s="20" t="s">
        <v>122</v>
      </c>
      <c r="P144" s="20" t="s">
        <v>123</v>
      </c>
      <c r="Q144" s="22">
        <f t="shared" si="45"/>
        <v>0.1111111111111111</v>
      </c>
      <c r="R144" s="24">
        <f t="shared" si="36"/>
        <v>1</v>
      </c>
      <c r="S144" s="24">
        <v>0.25</v>
      </c>
      <c r="T144" s="24">
        <v>0.25</v>
      </c>
      <c r="U144" s="24">
        <v>0.25</v>
      </c>
      <c r="V144" s="24">
        <v>0.25</v>
      </c>
      <c r="W144" s="24"/>
      <c r="X144" s="24"/>
      <c r="Y144" s="24">
        <v>0.5</v>
      </c>
      <c r="Z144" s="24" t="s">
        <v>555</v>
      </c>
      <c r="AA144" s="24"/>
      <c r="AB144" s="24"/>
      <c r="AC144" s="24"/>
      <c r="AD144" s="24"/>
      <c r="AE144" s="24">
        <f t="shared" si="37"/>
        <v>0.5</v>
      </c>
      <c r="AF144" s="21"/>
      <c r="AG144" s="21">
        <v>44756</v>
      </c>
      <c r="AH144" s="21"/>
      <c r="AI144" s="21"/>
      <c r="AJ144" s="22">
        <f t="shared" si="38"/>
        <v>0.5</v>
      </c>
      <c r="AK144" s="22">
        <f t="shared" si="39"/>
        <v>0</v>
      </c>
      <c r="AL144" s="22">
        <f t="shared" si="40"/>
        <v>1</v>
      </c>
      <c r="AM144" s="22">
        <f t="shared" si="41"/>
        <v>0</v>
      </c>
      <c r="AN144" s="22">
        <f t="shared" si="42"/>
        <v>0</v>
      </c>
      <c r="AO144" s="20"/>
      <c r="AP144" s="20" t="s">
        <v>4</v>
      </c>
      <c r="AQ144" s="20"/>
      <c r="AR144" s="20"/>
      <c r="AS144" s="20"/>
      <c r="AT144" s="20" t="s">
        <v>556</v>
      </c>
      <c r="AU144" s="20"/>
      <c r="AV144" s="20"/>
      <c r="AW144" s="20"/>
      <c r="AX144" t="s">
        <v>4</v>
      </c>
      <c r="BB144" t="s">
        <v>557</v>
      </c>
    </row>
    <row r="145" spans="1:54" ht="15" customHeight="1" x14ac:dyDescent="0.25">
      <c r="A145" s="20">
        <v>7</v>
      </c>
      <c r="B145" s="20" t="s">
        <v>25</v>
      </c>
      <c r="C145" s="20" t="s">
        <v>132</v>
      </c>
      <c r="D145" s="20" t="s">
        <v>133</v>
      </c>
      <c r="E145" s="20" t="s">
        <v>134</v>
      </c>
      <c r="F145" s="20" t="s">
        <v>135</v>
      </c>
      <c r="G145" s="20" t="s">
        <v>91</v>
      </c>
      <c r="H145" s="20" t="s">
        <v>136</v>
      </c>
      <c r="I145" t="s">
        <v>137</v>
      </c>
      <c r="J145" s="21">
        <v>44562</v>
      </c>
      <c r="K145" s="21">
        <v>44926</v>
      </c>
      <c r="L145" s="20" t="s">
        <v>138</v>
      </c>
      <c r="M145" s="20" t="str">
        <f t="shared" si="44"/>
        <v>Quindío</v>
      </c>
      <c r="N145" s="20" t="s">
        <v>121</v>
      </c>
      <c r="O145" s="20" t="s">
        <v>122</v>
      </c>
      <c r="P145" s="20" t="s">
        <v>123</v>
      </c>
      <c r="Q145" s="22">
        <f t="shared" si="45"/>
        <v>0.1111111111111111</v>
      </c>
      <c r="R145" s="24">
        <f t="shared" si="36"/>
        <v>1</v>
      </c>
      <c r="S145" s="24">
        <v>0.25</v>
      </c>
      <c r="T145" s="24">
        <v>0.25</v>
      </c>
      <c r="U145" s="24">
        <v>0.25</v>
      </c>
      <c r="V145" s="24">
        <v>0.25</v>
      </c>
      <c r="W145" s="24"/>
      <c r="X145" s="24"/>
      <c r="Y145" s="24">
        <v>0.5</v>
      </c>
      <c r="Z145" s="24" t="s">
        <v>558</v>
      </c>
      <c r="AA145" s="24"/>
      <c r="AB145" s="24"/>
      <c r="AC145" s="24"/>
      <c r="AD145" s="24"/>
      <c r="AE145" s="24">
        <f t="shared" si="37"/>
        <v>0.5</v>
      </c>
      <c r="AF145" s="21"/>
      <c r="AG145" s="21">
        <v>44756</v>
      </c>
      <c r="AH145" s="21"/>
      <c r="AI145" s="21"/>
      <c r="AJ145" s="22">
        <f t="shared" si="38"/>
        <v>0.5</v>
      </c>
      <c r="AK145" s="22">
        <f t="shared" si="39"/>
        <v>0</v>
      </c>
      <c r="AL145" s="22">
        <f t="shared" si="40"/>
        <v>1</v>
      </c>
      <c r="AM145" s="22">
        <f t="shared" si="41"/>
        <v>0</v>
      </c>
      <c r="AN145" s="22">
        <f t="shared" si="42"/>
        <v>0</v>
      </c>
      <c r="AO145" s="20"/>
      <c r="AP145" s="20" t="s">
        <v>4</v>
      </c>
      <c r="AQ145" s="20"/>
      <c r="AR145" s="20"/>
      <c r="AS145" s="20"/>
      <c r="AT145" s="20" t="s">
        <v>559</v>
      </c>
      <c r="AU145" s="20"/>
      <c r="AV145" s="20"/>
      <c r="AW145" s="20"/>
      <c r="AX145" t="s">
        <v>5</v>
      </c>
      <c r="BB145" t="s">
        <v>560</v>
      </c>
    </row>
    <row r="146" spans="1:54" ht="15" customHeight="1" x14ac:dyDescent="0.25">
      <c r="A146" s="20">
        <v>8</v>
      </c>
      <c r="B146" s="20" t="s">
        <v>25</v>
      </c>
      <c r="C146" s="20" t="s">
        <v>142</v>
      </c>
      <c r="D146" s="20" t="s">
        <v>143</v>
      </c>
      <c r="E146" s="20" t="s">
        <v>144</v>
      </c>
      <c r="F146" s="20" t="s">
        <v>145</v>
      </c>
      <c r="G146" s="20" t="s">
        <v>146</v>
      </c>
      <c r="H146" s="20" t="s">
        <v>146</v>
      </c>
      <c r="I146" s="20" t="s">
        <v>147</v>
      </c>
      <c r="J146" s="21">
        <v>44562</v>
      </c>
      <c r="K146" s="21">
        <v>44926</v>
      </c>
      <c r="L146" s="20" t="s">
        <v>148</v>
      </c>
      <c r="M146" s="20" t="str">
        <f t="shared" si="44"/>
        <v>Quindío</v>
      </c>
      <c r="N146" s="20" t="s">
        <v>121</v>
      </c>
      <c r="O146" s="20" t="s">
        <v>149</v>
      </c>
      <c r="P146" s="20" t="s">
        <v>123</v>
      </c>
      <c r="Q146" s="22">
        <f t="shared" si="45"/>
        <v>0.1111111111111111</v>
      </c>
      <c r="R146" s="24">
        <f t="shared" si="36"/>
        <v>1</v>
      </c>
      <c r="S146" s="24">
        <v>0.25</v>
      </c>
      <c r="T146" s="24">
        <v>0.25</v>
      </c>
      <c r="U146" s="24">
        <v>0.25</v>
      </c>
      <c r="V146" s="24">
        <v>0.25</v>
      </c>
      <c r="W146" s="24"/>
      <c r="X146" s="24"/>
      <c r="Y146" s="24">
        <v>0.5</v>
      </c>
      <c r="Z146" s="24" t="s">
        <v>561</v>
      </c>
      <c r="AA146" s="24"/>
      <c r="AB146" s="24"/>
      <c r="AC146" s="24"/>
      <c r="AD146" s="24"/>
      <c r="AE146" s="24">
        <f t="shared" si="37"/>
        <v>0.5</v>
      </c>
      <c r="AF146" s="21"/>
      <c r="AG146" s="21">
        <v>44756</v>
      </c>
      <c r="AH146" s="21"/>
      <c r="AI146" s="21"/>
      <c r="AJ146" s="22">
        <f t="shared" si="38"/>
        <v>0.5</v>
      </c>
      <c r="AK146" s="22">
        <f t="shared" si="39"/>
        <v>0</v>
      </c>
      <c r="AL146" s="22">
        <f t="shared" si="40"/>
        <v>1</v>
      </c>
      <c r="AM146" s="22">
        <f t="shared" si="41"/>
        <v>0</v>
      </c>
      <c r="AN146" s="22">
        <f t="shared" si="42"/>
        <v>0</v>
      </c>
      <c r="AO146" s="20"/>
      <c r="AP146" s="20" t="s">
        <v>4</v>
      </c>
      <c r="AQ146" s="20"/>
      <c r="AR146" s="20"/>
      <c r="AS146" s="20"/>
      <c r="AT146" s="20" t="s">
        <v>562</v>
      </c>
      <c r="AU146" s="20"/>
      <c r="AV146" s="20"/>
      <c r="AW146" s="20"/>
      <c r="AX146" t="s">
        <v>4</v>
      </c>
      <c r="BB146" t="s">
        <v>563</v>
      </c>
    </row>
    <row r="147" spans="1:54" ht="15" customHeight="1" x14ac:dyDescent="0.25">
      <c r="A147" s="20">
        <v>9</v>
      </c>
      <c r="B147" s="20" t="s">
        <v>25</v>
      </c>
      <c r="C147" s="20" t="s">
        <v>142</v>
      </c>
      <c r="D147" s="20" t="s">
        <v>143</v>
      </c>
      <c r="E147" s="20" t="s">
        <v>144</v>
      </c>
      <c r="F147" s="20" t="s">
        <v>145</v>
      </c>
      <c r="G147" s="20" t="s">
        <v>146</v>
      </c>
      <c r="H147" s="20" t="s">
        <v>146</v>
      </c>
      <c r="I147" t="s">
        <v>153</v>
      </c>
      <c r="J147" s="21">
        <v>44562</v>
      </c>
      <c r="K147" s="21">
        <v>44926</v>
      </c>
      <c r="L147" s="20" t="s">
        <v>154</v>
      </c>
      <c r="M147" s="20" t="str">
        <f t="shared" si="44"/>
        <v>Quindío</v>
      </c>
      <c r="N147" s="20" t="s">
        <v>121</v>
      </c>
      <c r="O147" t="s">
        <v>155</v>
      </c>
      <c r="P147" t="s">
        <v>123</v>
      </c>
      <c r="Q147" s="22">
        <f t="shared" si="45"/>
        <v>0.1111111111111111</v>
      </c>
      <c r="R147" s="24">
        <f t="shared" si="36"/>
        <v>1</v>
      </c>
      <c r="S147" s="24">
        <v>0.25</v>
      </c>
      <c r="T147" s="24">
        <v>0.25</v>
      </c>
      <c r="U147" s="24">
        <v>0.25</v>
      </c>
      <c r="V147" s="24">
        <v>0.25</v>
      </c>
      <c r="W147" s="24"/>
      <c r="X147" s="24"/>
      <c r="Y147" s="24">
        <v>0.5</v>
      </c>
      <c r="Z147" s="24" t="s">
        <v>564</v>
      </c>
      <c r="AA147" s="24"/>
      <c r="AB147" s="24"/>
      <c r="AC147" s="24"/>
      <c r="AD147" s="24"/>
      <c r="AE147" s="24">
        <f t="shared" si="37"/>
        <v>0.5</v>
      </c>
      <c r="AF147" s="21"/>
      <c r="AG147" s="21">
        <v>44756</v>
      </c>
      <c r="AH147" s="21"/>
      <c r="AI147" s="21"/>
      <c r="AJ147" s="22">
        <f t="shared" si="38"/>
        <v>0.5</v>
      </c>
      <c r="AK147" s="22">
        <f t="shared" si="39"/>
        <v>0</v>
      </c>
      <c r="AL147" s="22">
        <f t="shared" si="40"/>
        <v>1</v>
      </c>
      <c r="AM147" s="22">
        <f t="shared" si="41"/>
        <v>0</v>
      </c>
      <c r="AN147" s="22">
        <f t="shared" si="42"/>
        <v>0</v>
      </c>
      <c r="AP147" t="s">
        <v>4</v>
      </c>
      <c r="AT147" t="s">
        <v>565</v>
      </c>
      <c r="AX147" t="s">
        <v>4</v>
      </c>
      <c r="BB147" t="s">
        <v>566</v>
      </c>
    </row>
    <row r="148" spans="1:54" ht="15" customHeight="1" x14ac:dyDescent="0.25">
      <c r="A148" s="20">
        <v>1</v>
      </c>
      <c r="B148" s="20" t="s">
        <v>26</v>
      </c>
      <c r="C148" s="20" t="s">
        <v>87</v>
      </c>
      <c r="D148" s="20" t="s">
        <v>88</v>
      </c>
      <c r="E148" s="20" t="s">
        <v>89</v>
      </c>
      <c r="F148" s="20" t="s">
        <v>90</v>
      </c>
      <c r="G148" s="20" t="s">
        <v>91</v>
      </c>
      <c r="H148" s="20" t="s">
        <v>92</v>
      </c>
      <c r="I148" s="20" t="s">
        <v>93</v>
      </c>
      <c r="J148" s="21">
        <v>44562</v>
      </c>
      <c r="K148" s="21">
        <v>44926</v>
      </c>
      <c r="L148" s="20" t="s">
        <v>94</v>
      </c>
      <c r="M148" s="20" t="str">
        <f>B148</f>
        <v>Risaralda</v>
      </c>
      <c r="N148" s="20" t="s">
        <v>96</v>
      </c>
      <c r="O148" s="20" t="s">
        <v>97</v>
      </c>
      <c r="P148" s="20" t="s">
        <v>33</v>
      </c>
      <c r="Q148" s="22">
        <f>1/9</f>
        <v>0.1111111111111111</v>
      </c>
      <c r="R148" s="23">
        <f t="shared" si="36"/>
        <v>15000</v>
      </c>
      <c r="S148" s="23">
        <v>5000</v>
      </c>
      <c r="T148" s="23">
        <v>3300</v>
      </c>
      <c r="U148" s="23">
        <v>3300</v>
      </c>
      <c r="V148" s="23">
        <v>3400</v>
      </c>
      <c r="W148" s="23"/>
      <c r="X148" s="23"/>
      <c r="Y148" s="23">
        <v>7725</v>
      </c>
      <c r="Z148" s="23" t="s">
        <v>567</v>
      </c>
      <c r="AA148" s="23"/>
      <c r="AB148" s="23"/>
      <c r="AC148" s="23"/>
      <c r="AD148" s="23"/>
      <c r="AE148" s="23">
        <f t="shared" si="37"/>
        <v>7725</v>
      </c>
      <c r="AF148" s="21"/>
      <c r="AG148" s="21">
        <v>44761</v>
      </c>
      <c r="AH148" s="21"/>
      <c r="AI148" s="21"/>
      <c r="AJ148" s="22">
        <f t="shared" si="38"/>
        <v>0.51500000000000001</v>
      </c>
      <c r="AK148" s="22">
        <f t="shared" si="39"/>
        <v>0</v>
      </c>
      <c r="AL148" s="22">
        <f t="shared" si="40"/>
        <v>1</v>
      </c>
      <c r="AM148" s="22">
        <f t="shared" si="41"/>
        <v>0</v>
      </c>
      <c r="AN148" s="22">
        <f t="shared" si="42"/>
        <v>0</v>
      </c>
      <c r="AO148" s="20"/>
      <c r="AP148" s="20" t="s">
        <v>4</v>
      </c>
      <c r="AQ148" s="20"/>
      <c r="AR148" s="20"/>
      <c r="AS148" s="20"/>
      <c r="AT148" s="20" t="s">
        <v>568</v>
      </c>
      <c r="AU148" s="20"/>
      <c r="AV148" s="20"/>
      <c r="AW148" s="20"/>
      <c r="AX148" s="20" t="s">
        <v>4</v>
      </c>
      <c r="AY148" s="20"/>
      <c r="AZ148" s="20"/>
      <c r="BA148" s="20"/>
      <c r="BB148" s="20" t="s">
        <v>569</v>
      </c>
    </row>
    <row r="149" spans="1:54" ht="15" customHeight="1" x14ac:dyDescent="0.25">
      <c r="A149" s="20">
        <v>2</v>
      </c>
      <c r="B149" s="20" t="s">
        <v>26</v>
      </c>
      <c r="C149" s="20" t="s">
        <v>87</v>
      </c>
      <c r="D149" s="20" t="s">
        <v>88</v>
      </c>
      <c r="E149" s="20" t="s">
        <v>89</v>
      </c>
      <c r="F149" s="20" t="s">
        <v>90</v>
      </c>
      <c r="G149" s="20" t="s">
        <v>91</v>
      </c>
      <c r="H149" s="20" t="s">
        <v>92</v>
      </c>
      <c r="I149" s="20" t="s">
        <v>101</v>
      </c>
      <c r="J149" s="21">
        <v>44562</v>
      </c>
      <c r="K149" s="21">
        <v>44926</v>
      </c>
      <c r="L149" s="20" t="s">
        <v>94</v>
      </c>
      <c r="M149" s="20" t="str">
        <f t="shared" ref="M149:M156" si="46">B149</f>
        <v>Risaralda</v>
      </c>
      <c r="N149" s="20" t="s">
        <v>96</v>
      </c>
      <c r="O149" s="20" t="s">
        <v>102</v>
      </c>
      <c r="P149" s="20" t="s">
        <v>33</v>
      </c>
      <c r="Q149" s="22">
        <f t="shared" ref="Q149:Q156" si="47">1/9</f>
        <v>0.1111111111111111</v>
      </c>
      <c r="R149" s="23">
        <f t="shared" si="36"/>
        <v>1400</v>
      </c>
      <c r="S149" s="23">
        <v>350</v>
      </c>
      <c r="T149" s="23">
        <v>350</v>
      </c>
      <c r="U149" s="23">
        <v>350</v>
      </c>
      <c r="V149" s="23">
        <v>350</v>
      </c>
      <c r="W149" s="23"/>
      <c r="X149" s="23"/>
      <c r="Y149" s="23">
        <v>346</v>
      </c>
      <c r="Z149" s="23" t="s">
        <v>570</v>
      </c>
      <c r="AA149" s="23"/>
      <c r="AB149" s="23"/>
      <c r="AC149" s="23"/>
      <c r="AD149" s="23"/>
      <c r="AE149" s="23">
        <f t="shared" si="37"/>
        <v>346</v>
      </c>
      <c r="AF149" s="21"/>
      <c r="AG149" s="21">
        <v>44761</v>
      </c>
      <c r="AH149" s="21"/>
      <c r="AI149" s="21"/>
      <c r="AJ149" s="22">
        <f t="shared" si="38"/>
        <v>0.24714285714285714</v>
      </c>
      <c r="AK149" s="22">
        <f t="shared" si="39"/>
        <v>0</v>
      </c>
      <c r="AL149" s="22">
        <f t="shared" si="40"/>
        <v>0.98857142857142855</v>
      </c>
      <c r="AM149" s="22">
        <f t="shared" si="41"/>
        <v>0</v>
      </c>
      <c r="AN149" s="22">
        <f t="shared" si="42"/>
        <v>0</v>
      </c>
      <c r="AO149" s="20"/>
      <c r="AP149" s="20" t="s">
        <v>4</v>
      </c>
      <c r="AQ149" s="20"/>
      <c r="AR149" s="20"/>
      <c r="AS149" s="20"/>
      <c r="AT149" s="20" t="s">
        <v>568</v>
      </c>
      <c r="AU149" s="20"/>
      <c r="AV149" s="20"/>
      <c r="AW149" s="20"/>
      <c r="AX149" t="s">
        <v>5</v>
      </c>
      <c r="BB149" t="s">
        <v>571</v>
      </c>
    </row>
    <row r="150" spans="1:54" ht="15" customHeight="1" x14ac:dyDescent="0.25">
      <c r="A150" s="20">
        <v>3</v>
      </c>
      <c r="B150" s="20" t="s">
        <v>26</v>
      </c>
      <c r="C150" s="20" t="s">
        <v>165</v>
      </c>
      <c r="D150" s="20" t="s">
        <v>88</v>
      </c>
      <c r="E150" s="20" t="s">
        <v>107</v>
      </c>
      <c r="F150" s="20" t="s">
        <v>167</v>
      </c>
      <c r="G150" s="20" t="s">
        <v>91</v>
      </c>
      <c r="H150" s="20" t="s">
        <v>92</v>
      </c>
      <c r="I150" t="s">
        <v>168</v>
      </c>
      <c r="J150" s="21">
        <v>44562</v>
      </c>
      <c r="K150" s="21">
        <v>44926</v>
      </c>
      <c r="L150" s="20" t="s">
        <v>169</v>
      </c>
      <c r="M150" s="20" t="str">
        <f t="shared" si="46"/>
        <v>Risaralda</v>
      </c>
      <c r="N150" s="20" t="s">
        <v>96</v>
      </c>
      <c r="O150" s="20" t="s">
        <v>222</v>
      </c>
      <c r="P150" s="20" t="s">
        <v>33</v>
      </c>
      <c r="Q150" s="22">
        <f t="shared" si="47"/>
        <v>0.1111111111111111</v>
      </c>
      <c r="R150" s="23">
        <f t="shared" si="36"/>
        <v>20</v>
      </c>
      <c r="S150" s="23">
        <v>8</v>
      </c>
      <c r="T150" s="23">
        <v>4</v>
      </c>
      <c r="U150" s="23">
        <v>4</v>
      </c>
      <c r="V150" s="23">
        <v>4</v>
      </c>
      <c r="W150" s="23"/>
      <c r="X150" s="23"/>
      <c r="Y150" s="23">
        <v>16</v>
      </c>
      <c r="Z150" s="23" t="s">
        <v>572</v>
      </c>
      <c r="AA150" s="23"/>
      <c r="AB150" s="23"/>
      <c r="AC150" s="23"/>
      <c r="AD150" s="23"/>
      <c r="AE150" s="23">
        <f t="shared" si="37"/>
        <v>16</v>
      </c>
      <c r="AF150" s="21"/>
      <c r="AG150" s="21">
        <v>44761</v>
      </c>
      <c r="AH150" s="21"/>
      <c r="AI150" s="21"/>
      <c r="AJ150" s="22">
        <f t="shared" si="38"/>
        <v>0.8</v>
      </c>
      <c r="AK150" s="22">
        <f t="shared" si="39"/>
        <v>0</v>
      </c>
      <c r="AL150" s="22">
        <f t="shared" si="40"/>
        <v>1</v>
      </c>
      <c r="AM150" s="22">
        <f t="shared" si="41"/>
        <v>0</v>
      </c>
      <c r="AN150" s="22">
        <f t="shared" si="42"/>
        <v>0</v>
      </c>
      <c r="AO150" s="20"/>
      <c r="AP150" s="20" t="s">
        <v>4</v>
      </c>
      <c r="AQ150" s="20"/>
      <c r="AR150" s="20"/>
      <c r="AS150" s="20"/>
      <c r="AT150" s="20" t="s">
        <v>568</v>
      </c>
      <c r="AU150" s="20"/>
      <c r="AV150" s="20"/>
      <c r="AW150" s="20"/>
      <c r="AX150" t="s">
        <v>5</v>
      </c>
      <c r="BB150" t="s">
        <v>573</v>
      </c>
    </row>
    <row r="151" spans="1:54" ht="15" customHeight="1" x14ac:dyDescent="0.25">
      <c r="A151" s="20">
        <v>4</v>
      </c>
      <c r="B151" s="20" t="s">
        <v>26</v>
      </c>
      <c r="C151" s="20" t="s">
        <v>106</v>
      </c>
      <c r="D151" s="20" t="s">
        <v>88</v>
      </c>
      <c r="E151" s="20" t="s">
        <v>107</v>
      </c>
      <c r="F151" s="20" t="s">
        <v>108</v>
      </c>
      <c r="G151" s="20" t="s">
        <v>109</v>
      </c>
      <c r="H151" s="20" t="s">
        <v>110</v>
      </c>
      <c r="I151" t="s">
        <v>111</v>
      </c>
      <c r="J151" s="21">
        <v>44562</v>
      </c>
      <c r="K151" s="21">
        <v>44926</v>
      </c>
      <c r="L151" s="20" t="s">
        <v>112</v>
      </c>
      <c r="M151" s="20" t="str">
        <f t="shared" si="46"/>
        <v>Risaralda</v>
      </c>
      <c r="N151" s="20" t="s">
        <v>96</v>
      </c>
      <c r="O151" s="20" t="s">
        <v>113</v>
      </c>
      <c r="P151" s="20" t="s">
        <v>33</v>
      </c>
      <c r="Q151" s="22">
        <f t="shared" si="47"/>
        <v>0.1111111111111111</v>
      </c>
      <c r="R151" s="23">
        <f t="shared" si="36"/>
        <v>137225095</v>
      </c>
      <c r="S151" s="23">
        <v>20000000</v>
      </c>
      <c r="T151" s="23">
        <v>39000000</v>
      </c>
      <c r="U151" s="23">
        <v>39000000</v>
      </c>
      <c r="V151" s="23">
        <v>39225095</v>
      </c>
      <c r="W151" s="23"/>
      <c r="X151" s="23"/>
      <c r="Y151" s="23">
        <v>44042111</v>
      </c>
      <c r="Z151" s="23" t="s">
        <v>574</v>
      </c>
      <c r="AA151" s="23"/>
      <c r="AB151" s="23"/>
      <c r="AC151" s="23"/>
      <c r="AD151" s="23"/>
      <c r="AE151" s="23">
        <f t="shared" si="37"/>
        <v>44042111</v>
      </c>
      <c r="AF151" s="21"/>
      <c r="AG151" s="21">
        <v>44761</v>
      </c>
      <c r="AH151" s="21"/>
      <c r="AI151" s="21"/>
      <c r="AJ151" s="22">
        <f t="shared" si="38"/>
        <v>0.32094793594422361</v>
      </c>
      <c r="AK151" s="22">
        <f t="shared" si="39"/>
        <v>0</v>
      </c>
      <c r="AL151" s="22">
        <f t="shared" si="40"/>
        <v>1</v>
      </c>
      <c r="AM151" s="22">
        <f t="shared" si="41"/>
        <v>0</v>
      </c>
      <c r="AN151" s="22">
        <f t="shared" si="42"/>
        <v>0</v>
      </c>
      <c r="AO151" s="20"/>
      <c r="AP151" s="20" t="s">
        <v>4</v>
      </c>
      <c r="AQ151" s="20"/>
      <c r="AR151" s="20"/>
      <c r="AS151" s="20"/>
      <c r="AT151" s="20" t="s">
        <v>568</v>
      </c>
      <c r="AU151" s="20"/>
      <c r="AV151" s="20"/>
      <c r="AW151" s="20"/>
      <c r="AX151" t="s">
        <v>5</v>
      </c>
      <c r="BB151" t="s">
        <v>575</v>
      </c>
    </row>
    <row r="152" spans="1:54" ht="15" customHeight="1" x14ac:dyDescent="0.25">
      <c r="A152" s="20">
        <v>5</v>
      </c>
      <c r="B152" s="20" t="s">
        <v>26</v>
      </c>
      <c r="C152" s="20" t="s">
        <v>117</v>
      </c>
      <c r="D152" s="20" t="s">
        <v>88</v>
      </c>
      <c r="E152" s="20" t="s">
        <v>89</v>
      </c>
      <c r="F152" s="20" t="s">
        <v>118</v>
      </c>
      <c r="G152" s="20" t="s">
        <v>91</v>
      </c>
      <c r="H152" s="20" t="s">
        <v>92</v>
      </c>
      <c r="I152" t="s">
        <v>119</v>
      </c>
      <c r="J152" s="21">
        <v>44562</v>
      </c>
      <c r="K152" s="21">
        <v>44926</v>
      </c>
      <c r="L152" s="20" t="s">
        <v>120</v>
      </c>
      <c r="M152" s="20" t="str">
        <f t="shared" si="46"/>
        <v>Risaralda</v>
      </c>
      <c r="N152" s="20" t="s">
        <v>121</v>
      </c>
      <c r="O152" s="20" t="s">
        <v>122</v>
      </c>
      <c r="P152" s="20" t="s">
        <v>123</v>
      </c>
      <c r="Q152" s="22">
        <f t="shared" si="47"/>
        <v>0.1111111111111111</v>
      </c>
      <c r="R152" s="24">
        <f t="shared" si="36"/>
        <v>1</v>
      </c>
      <c r="S152" s="24">
        <v>0.2</v>
      </c>
      <c r="T152" s="24">
        <v>0.3</v>
      </c>
      <c r="U152" s="24">
        <v>0.2</v>
      </c>
      <c r="V152" s="24">
        <v>0.3</v>
      </c>
      <c r="W152" s="24"/>
      <c r="X152" s="24"/>
      <c r="Y152" s="24">
        <v>0.5</v>
      </c>
      <c r="Z152" s="24" t="s">
        <v>576</v>
      </c>
      <c r="AA152" s="24"/>
      <c r="AB152" s="24"/>
      <c r="AC152" s="24"/>
      <c r="AD152" s="24"/>
      <c r="AE152" s="24">
        <f t="shared" si="37"/>
        <v>0.5</v>
      </c>
      <c r="AF152" s="21"/>
      <c r="AG152" s="21">
        <v>44761</v>
      </c>
      <c r="AH152" s="21"/>
      <c r="AI152" s="21"/>
      <c r="AJ152" s="22">
        <f t="shared" si="38"/>
        <v>0.5</v>
      </c>
      <c r="AK152" s="22">
        <f t="shared" si="39"/>
        <v>0</v>
      </c>
      <c r="AL152" s="22">
        <f t="shared" si="40"/>
        <v>1</v>
      </c>
      <c r="AM152" s="22">
        <f t="shared" si="41"/>
        <v>0</v>
      </c>
      <c r="AN152" s="22">
        <f t="shared" si="42"/>
        <v>0</v>
      </c>
      <c r="AO152" s="20"/>
      <c r="AP152" s="20" t="s">
        <v>4</v>
      </c>
      <c r="AQ152" s="20"/>
      <c r="AR152" s="20"/>
      <c r="AS152" s="20"/>
      <c r="AT152" s="20" t="s">
        <v>568</v>
      </c>
      <c r="AU152" s="20"/>
      <c r="AV152" s="20"/>
      <c r="AW152" s="20"/>
      <c r="AX152" t="s">
        <v>5</v>
      </c>
      <c r="BB152" t="s">
        <v>577</v>
      </c>
    </row>
    <row r="153" spans="1:54" ht="15" customHeight="1" x14ac:dyDescent="0.25">
      <c r="A153" s="20">
        <v>6</v>
      </c>
      <c r="B153" s="20" t="s">
        <v>26</v>
      </c>
      <c r="C153" s="20" t="s">
        <v>127</v>
      </c>
      <c r="D153" s="20" t="s">
        <v>88</v>
      </c>
      <c r="E153" s="20" t="s">
        <v>89</v>
      </c>
      <c r="F153" s="20" t="s">
        <v>118</v>
      </c>
      <c r="G153" s="20" t="s">
        <v>91</v>
      </c>
      <c r="H153" s="20" t="s">
        <v>92</v>
      </c>
      <c r="I153" t="s">
        <v>128</v>
      </c>
      <c r="J153" s="21">
        <v>44562</v>
      </c>
      <c r="K153" s="21">
        <v>44926</v>
      </c>
      <c r="L153" s="20" t="s">
        <v>120</v>
      </c>
      <c r="M153" s="20" t="str">
        <f t="shared" si="46"/>
        <v>Risaralda</v>
      </c>
      <c r="N153" s="20" t="s">
        <v>121</v>
      </c>
      <c r="O153" s="20" t="s">
        <v>122</v>
      </c>
      <c r="P153" s="20" t="s">
        <v>123</v>
      </c>
      <c r="Q153" s="22">
        <f t="shared" si="47"/>
        <v>0.1111111111111111</v>
      </c>
      <c r="R153" s="24">
        <f t="shared" si="36"/>
        <v>1</v>
      </c>
      <c r="S153" s="24">
        <v>0.25</v>
      </c>
      <c r="T153" s="24">
        <v>0.25</v>
      </c>
      <c r="U153" s="24">
        <v>0.25</v>
      </c>
      <c r="V153" s="24">
        <v>0.25</v>
      </c>
      <c r="W153" s="24"/>
      <c r="X153" s="24"/>
      <c r="Y153" s="24">
        <v>0.5</v>
      </c>
      <c r="Z153" s="24" t="s">
        <v>578</v>
      </c>
      <c r="AA153" s="24"/>
      <c r="AB153" s="24"/>
      <c r="AC153" s="24"/>
      <c r="AD153" s="24"/>
      <c r="AE153" s="24">
        <f t="shared" si="37"/>
        <v>0.5</v>
      </c>
      <c r="AF153" s="21"/>
      <c r="AG153" s="21">
        <v>44761</v>
      </c>
      <c r="AH153" s="21"/>
      <c r="AI153" s="21"/>
      <c r="AJ153" s="22">
        <f t="shared" si="38"/>
        <v>0.5</v>
      </c>
      <c r="AK153" s="22">
        <f t="shared" si="39"/>
        <v>0</v>
      </c>
      <c r="AL153" s="22">
        <f t="shared" si="40"/>
        <v>1</v>
      </c>
      <c r="AM153" s="22">
        <f t="shared" si="41"/>
        <v>0</v>
      </c>
      <c r="AN153" s="22">
        <f t="shared" si="42"/>
        <v>0</v>
      </c>
      <c r="AO153" s="20"/>
      <c r="AP153" s="20" t="s">
        <v>4</v>
      </c>
      <c r="AQ153" s="20"/>
      <c r="AR153" s="20"/>
      <c r="AS153" s="20"/>
      <c r="AT153" s="20" t="s">
        <v>568</v>
      </c>
      <c r="AU153" s="20"/>
      <c r="AV153" s="20"/>
      <c r="AW153" s="20"/>
      <c r="AX153" t="s">
        <v>4</v>
      </c>
      <c r="BB153" t="s">
        <v>579</v>
      </c>
    </row>
    <row r="154" spans="1:54" ht="15" customHeight="1" x14ac:dyDescent="0.25">
      <c r="A154" s="20">
        <v>7</v>
      </c>
      <c r="B154" s="20" t="s">
        <v>26</v>
      </c>
      <c r="C154" s="20" t="s">
        <v>132</v>
      </c>
      <c r="D154" s="20" t="s">
        <v>133</v>
      </c>
      <c r="E154" s="20" t="s">
        <v>134</v>
      </c>
      <c r="F154" s="20" t="s">
        <v>135</v>
      </c>
      <c r="G154" s="20" t="s">
        <v>91</v>
      </c>
      <c r="H154" s="20" t="s">
        <v>136</v>
      </c>
      <c r="I154" t="s">
        <v>137</v>
      </c>
      <c r="J154" s="21">
        <v>44562</v>
      </c>
      <c r="K154" s="21">
        <v>44926</v>
      </c>
      <c r="L154" s="20" t="s">
        <v>138</v>
      </c>
      <c r="M154" s="20" t="str">
        <f t="shared" si="46"/>
        <v>Risaralda</v>
      </c>
      <c r="N154" s="20" t="s">
        <v>121</v>
      </c>
      <c r="O154" s="20" t="s">
        <v>122</v>
      </c>
      <c r="P154" s="20" t="s">
        <v>123</v>
      </c>
      <c r="Q154" s="22">
        <f t="shared" si="47"/>
        <v>0.1111111111111111</v>
      </c>
      <c r="R154" s="24">
        <f t="shared" si="36"/>
        <v>1</v>
      </c>
      <c r="S154" s="24">
        <v>0.25</v>
      </c>
      <c r="T154" s="24">
        <v>0.25</v>
      </c>
      <c r="U154" s="24">
        <v>0.25</v>
      </c>
      <c r="V154" s="24">
        <v>0.25</v>
      </c>
      <c r="W154" s="24"/>
      <c r="X154" s="24"/>
      <c r="Y154" s="24">
        <v>0.5</v>
      </c>
      <c r="Z154" s="24" t="s">
        <v>580</v>
      </c>
      <c r="AA154" s="24"/>
      <c r="AB154" s="24"/>
      <c r="AC154" s="24"/>
      <c r="AD154" s="24"/>
      <c r="AE154" s="24">
        <f t="shared" si="37"/>
        <v>0.5</v>
      </c>
      <c r="AF154" s="21"/>
      <c r="AG154" s="21">
        <v>44761</v>
      </c>
      <c r="AH154" s="21"/>
      <c r="AI154" s="21"/>
      <c r="AJ154" s="22">
        <f t="shared" si="38"/>
        <v>0.5</v>
      </c>
      <c r="AK154" s="22">
        <f t="shared" si="39"/>
        <v>0</v>
      </c>
      <c r="AL154" s="22">
        <f t="shared" si="40"/>
        <v>1</v>
      </c>
      <c r="AM154" s="22">
        <f t="shared" si="41"/>
        <v>0</v>
      </c>
      <c r="AN154" s="22">
        <f t="shared" si="42"/>
        <v>0</v>
      </c>
      <c r="AO154" s="20"/>
      <c r="AP154" s="20" t="s">
        <v>4</v>
      </c>
      <c r="AQ154" s="20"/>
      <c r="AR154" s="20"/>
      <c r="AS154" s="20"/>
      <c r="AT154" s="20" t="s">
        <v>568</v>
      </c>
      <c r="AU154" s="20"/>
      <c r="AV154" s="20"/>
      <c r="AW154" s="20"/>
      <c r="AX154" t="s">
        <v>5</v>
      </c>
      <c r="BB154" t="s">
        <v>581</v>
      </c>
    </row>
    <row r="155" spans="1:54" ht="15" customHeight="1" x14ac:dyDescent="0.25">
      <c r="A155" s="20">
        <v>8</v>
      </c>
      <c r="B155" s="20" t="s">
        <v>26</v>
      </c>
      <c r="C155" s="20" t="s">
        <v>142</v>
      </c>
      <c r="D155" s="20" t="s">
        <v>143</v>
      </c>
      <c r="E155" s="20" t="s">
        <v>144</v>
      </c>
      <c r="F155" s="20" t="s">
        <v>145</v>
      </c>
      <c r="G155" s="20" t="s">
        <v>146</v>
      </c>
      <c r="H155" s="20" t="s">
        <v>146</v>
      </c>
      <c r="I155" s="20" t="s">
        <v>147</v>
      </c>
      <c r="J155" s="21">
        <v>44562</v>
      </c>
      <c r="K155" s="21">
        <v>44926</v>
      </c>
      <c r="L155" s="20" t="s">
        <v>148</v>
      </c>
      <c r="M155" s="20" t="str">
        <f t="shared" si="46"/>
        <v>Risaralda</v>
      </c>
      <c r="N155" s="20" t="s">
        <v>121</v>
      </c>
      <c r="O155" s="20" t="s">
        <v>149</v>
      </c>
      <c r="P155" s="20" t="s">
        <v>123</v>
      </c>
      <c r="Q155" s="22">
        <f t="shared" si="47"/>
        <v>0.1111111111111111</v>
      </c>
      <c r="R155" s="24">
        <f t="shared" si="36"/>
        <v>1</v>
      </c>
      <c r="S155" s="24">
        <v>0.25</v>
      </c>
      <c r="T155" s="24">
        <v>0.25</v>
      </c>
      <c r="U155" s="24">
        <v>0.25</v>
      </c>
      <c r="V155" s="24">
        <v>0.25</v>
      </c>
      <c r="W155" s="24"/>
      <c r="X155" s="24"/>
      <c r="Y155" s="24">
        <v>0.5</v>
      </c>
      <c r="Z155" s="24" t="s">
        <v>582</v>
      </c>
      <c r="AA155" s="24"/>
      <c r="AB155" s="24"/>
      <c r="AC155" s="24"/>
      <c r="AD155" s="24"/>
      <c r="AE155" s="24">
        <f t="shared" si="37"/>
        <v>0.5</v>
      </c>
      <c r="AF155" s="21"/>
      <c r="AG155" s="21">
        <v>44761</v>
      </c>
      <c r="AH155" s="21"/>
      <c r="AI155" s="21"/>
      <c r="AJ155" s="22">
        <f t="shared" si="38"/>
        <v>0.5</v>
      </c>
      <c r="AK155" s="22">
        <f t="shared" si="39"/>
        <v>0</v>
      </c>
      <c r="AL155" s="22">
        <f t="shared" si="40"/>
        <v>1</v>
      </c>
      <c r="AM155" s="22">
        <f t="shared" si="41"/>
        <v>0</v>
      </c>
      <c r="AN155" s="22">
        <f t="shared" si="42"/>
        <v>0</v>
      </c>
      <c r="AO155" s="20"/>
      <c r="AP155" s="20" t="s">
        <v>4</v>
      </c>
      <c r="AQ155" s="20"/>
      <c r="AR155" s="20"/>
      <c r="AS155" s="20"/>
      <c r="AT155" s="20" t="s">
        <v>568</v>
      </c>
      <c r="AU155" s="20"/>
      <c r="AV155" s="20"/>
      <c r="AW155" s="20"/>
      <c r="AX155" t="s">
        <v>4</v>
      </c>
      <c r="BB155" t="s">
        <v>583</v>
      </c>
    </row>
    <row r="156" spans="1:54" ht="15" customHeight="1" x14ac:dyDescent="0.25">
      <c r="A156" s="20">
        <v>9</v>
      </c>
      <c r="B156" s="20" t="s">
        <v>26</v>
      </c>
      <c r="C156" s="20" t="s">
        <v>142</v>
      </c>
      <c r="D156" s="20" t="s">
        <v>143</v>
      </c>
      <c r="E156" s="20" t="s">
        <v>144</v>
      </c>
      <c r="F156" s="20" t="s">
        <v>145</v>
      </c>
      <c r="G156" s="20" t="s">
        <v>146</v>
      </c>
      <c r="H156" s="20" t="s">
        <v>146</v>
      </c>
      <c r="I156" t="s">
        <v>153</v>
      </c>
      <c r="J156" s="21">
        <v>44562</v>
      </c>
      <c r="K156" s="21">
        <v>44926</v>
      </c>
      <c r="L156" s="20" t="s">
        <v>154</v>
      </c>
      <c r="M156" s="20" t="str">
        <f t="shared" si="46"/>
        <v>Risaralda</v>
      </c>
      <c r="N156" s="20" t="s">
        <v>121</v>
      </c>
      <c r="O156" t="s">
        <v>155</v>
      </c>
      <c r="P156" t="s">
        <v>123</v>
      </c>
      <c r="Q156" s="22">
        <f t="shared" si="47"/>
        <v>0.1111111111111111</v>
      </c>
      <c r="R156" s="24">
        <f t="shared" si="36"/>
        <v>1</v>
      </c>
      <c r="S156" s="24">
        <v>0.25</v>
      </c>
      <c r="T156" s="24">
        <v>0.25</v>
      </c>
      <c r="U156" s="24">
        <v>0.25</v>
      </c>
      <c r="V156" s="24">
        <v>0.25</v>
      </c>
      <c r="W156" s="24"/>
      <c r="X156" s="24"/>
      <c r="Y156" s="24">
        <v>0.5</v>
      </c>
      <c r="Z156" s="24" t="s">
        <v>584</v>
      </c>
      <c r="AA156" s="24"/>
      <c r="AB156" s="24"/>
      <c r="AC156" s="24"/>
      <c r="AD156" s="24"/>
      <c r="AE156" s="24">
        <f t="shared" si="37"/>
        <v>0.5</v>
      </c>
      <c r="AF156" s="21"/>
      <c r="AG156" s="21">
        <v>44761</v>
      </c>
      <c r="AH156" s="21"/>
      <c r="AI156" s="21"/>
      <c r="AJ156" s="22">
        <f t="shared" si="38"/>
        <v>0.5</v>
      </c>
      <c r="AK156" s="22">
        <f t="shared" si="39"/>
        <v>0</v>
      </c>
      <c r="AL156" s="22">
        <f t="shared" si="40"/>
        <v>1</v>
      </c>
      <c r="AM156" s="22">
        <f t="shared" si="41"/>
        <v>0</v>
      </c>
      <c r="AN156" s="22">
        <f t="shared" si="42"/>
        <v>0</v>
      </c>
      <c r="AP156" t="s">
        <v>4</v>
      </c>
      <c r="AT156" t="s">
        <v>568</v>
      </c>
      <c r="AX156" t="s">
        <v>5</v>
      </c>
      <c r="BB156" t="s">
        <v>585</v>
      </c>
    </row>
    <row r="157" spans="1:54" ht="15" customHeight="1" x14ac:dyDescent="0.25">
      <c r="A157" s="20">
        <v>1</v>
      </c>
      <c r="B157" s="20" t="s">
        <v>27</v>
      </c>
      <c r="C157" s="20" t="s">
        <v>87</v>
      </c>
      <c r="D157" s="20" t="s">
        <v>88</v>
      </c>
      <c r="E157" s="20" t="s">
        <v>89</v>
      </c>
      <c r="F157" s="20" t="s">
        <v>90</v>
      </c>
      <c r="G157" s="20" t="s">
        <v>91</v>
      </c>
      <c r="H157" s="20" t="s">
        <v>92</v>
      </c>
      <c r="I157" s="20" t="s">
        <v>93</v>
      </c>
      <c r="J157" s="21">
        <v>44562</v>
      </c>
      <c r="K157" s="21">
        <v>44926</v>
      </c>
      <c r="L157" s="20" t="s">
        <v>94</v>
      </c>
      <c r="M157" s="20" t="str">
        <f>B157</f>
        <v>Santander</v>
      </c>
      <c r="N157" s="20" t="s">
        <v>96</v>
      </c>
      <c r="O157" s="20" t="s">
        <v>97</v>
      </c>
      <c r="P157" s="20" t="s">
        <v>33</v>
      </c>
      <c r="Q157" s="22">
        <f>1/9</f>
        <v>0.1111111111111111</v>
      </c>
      <c r="R157" s="23">
        <f t="shared" si="36"/>
        <v>12189</v>
      </c>
      <c r="S157" s="23">
        <v>3324</v>
      </c>
      <c r="T157" s="23">
        <v>2955</v>
      </c>
      <c r="U157" s="23">
        <v>2955</v>
      </c>
      <c r="V157" s="23">
        <v>2955</v>
      </c>
      <c r="W157" s="23"/>
      <c r="X157" s="23"/>
      <c r="Y157" s="23">
        <v>4843</v>
      </c>
      <c r="Z157" s="23" t="s">
        <v>586</v>
      </c>
      <c r="AA157" s="23"/>
      <c r="AB157" s="23"/>
      <c r="AC157" s="23"/>
      <c r="AD157" s="23"/>
      <c r="AE157" s="23">
        <f t="shared" si="37"/>
        <v>4843</v>
      </c>
      <c r="AF157" s="21"/>
      <c r="AG157" s="21">
        <v>44757</v>
      </c>
      <c r="AH157" s="21"/>
      <c r="AI157" s="21"/>
      <c r="AJ157" s="22">
        <f t="shared" si="38"/>
        <v>0.39732545737960456</v>
      </c>
      <c r="AK157" s="22">
        <f t="shared" si="39"/>
        <v>0</v>
      </c>
      <c r="AL157" s="22">
        <f t="shared" si="40"/>
        <v>1</v>
      </c>
      <c r="AM157" s="22">
        <f t="shared" si="41"/>
        <v>0</v>
      </c>
      <c r="AN157" s="22">
        <f t="shared" si="42"/>
        <v>0</v>
      </c>
      <c r="AO157" s="20"/>
      <c r="AP157" s="20" t="s">
        <v>5</v>
      </c>
      <c r="AQ157" s="20"/>
      <c r="AR157" s="20"/>
      <c r="AS157" s="20"/>
      <c r="AT157" s="20" t="s">
        <v>587</v>
      </c>
      <c r="AU157" s="20"/>
      <c r="AV157" s="20"/>
      <c r="AW157" s="20"/>
      <c r="AX157" s="20" t="s">
        <v>5</v>
      </c>
      <c r="AY157" s="20"/>
      <c r="AZ157" s="20"/>
      <c r="BA157" s="20"/>
      <c r="BB157" s="20" t="s">
        <v>588</v>
      </c>
    </row>
    <row r="158" spans="1:54" ht="15" customHeight="1" x14ac:dyDescent="0.25">
      <c r="A158" s="20">
        <v>2</v>
      </c>
      <c r="B158" s="20" t="s">
        <v>27</v>
      </c>
      <c r="C158" s="20" t="s">
        <v>87</v>
      </c>
      <c r="D158" s="20" t="s">
        <v>88</v>
      </c>
      <c r="E158" s="20" t="s">
        <v>89</v>
      </c>
      <c r="F158" s="20" t="s">
        <v>90</v>
      </c>
      <c r="G158" s="20" t="s">
        <v>91</v>
      </c>
      <c r="H158" s="20" t="s">
        <v>92</v>
      </c>
      <c r="I158" s="20" t="s">
        <v>101</v>
      </c>
      <c r="J158" s="21">
        <v>44562</v>
      </c>
      <c r="K158" s="21">
        <v>44926</v>
      </c>
      <c r="L158" s="20" t="s">
        <v>94</v>
      </c>
      <c r="M158" s="20" t="str">
        <f t="shared" ref="M158:M165" si="48">B158</f>
        <v>Santander</v>
      </c>
      <c r="N158" s="20" t="s">
        <v>96</v>
      </c>
      <c r="O158" s="20" t="s">
        <v>102</v>
      </c>
      <c r="P158" s="20" t="s">
        <v>33</v>
      </c>
      <c r="Q158" s="22">
        <f t="shared" ref="Q158:Q165" si="49">1/9</f>
        <v>0.1111111111111111</v>
      </c>
      <c r="R158" s="23">
        <f t="shared" si="36"/>
        <v>1521</v>
      </c>
      <c r="S158" s="23">
        <v>330</v>
      </c>
      <c r="T158" s="23">
        <v>397</v>
      </c>
      <c r="U158" s="23">
        <v>397</v>
      </c>
      <c r="V158" s="23">
        <v>397</v>
      </c>
      <c r="W158" s="23"/>
      <c r="X158" s="23"/>
      <c r="Y158" s="23">
        <v>385</v>
      </c>
      <c r="Z158" s="23" t="s">
        <v>589</v>
      </c>
      <c r="AA158" s="23"/>
      <c r="AB158" s="23"/>
      <c r="AC158" s="23"/>
      <c r="AD158" s="23"/>
      <c r="AE158" s="23">
        <f t="shared" si="37"/>
        <v>385</v>
      </c>
      <c r="AF158" s="21"/>
      <c r="AG158" s="21">
        <v>44757</v>
      </c>
      <c r="AH158" s="21"/>
      <c r="AI158" s="21"/>
      <c r="AJ158" s="22">
        <f t="shared" si="38"/>
        <v>0.25312294543063774</v>
      </c>
      <c r="AK158" s="22">
        <f t="shared" si="39"/>
        <v>0</v>
      </c>
      <c r="AL158" s="22">
        <f t="shared" si="40"/>
        <v>0.96977329974811088</v>
      </c>
      <c r="AM158" s="22">
        <f t="shared" si="41"/>
        <v>0</v>
      </c>
      <c r="AN158" s="22">
        <f t="shared" si="42"/>
        <v>0</v>
      </c>
      <c r="AO158" s="20"/>
      <c r="AP158" s="20" t="s">
        <v>5</v>
      </c>
      <c r="AQ158" s="20"/>
      <c r="AR158" s="20"/>
      <c r="AS158" s="20"/>
      <c r="AT158" s="20" t="s">
        <v>587</v>
      </c>
      <c r="AU158" s="20"/>
      <c r="AV158" s="20"/>
      <c r="AW158" s="20"/>
      <c r="AX158" t="s">
        <v>5</v>
      </c>
      <c r="BB158" t="s">
        <v>590</v>
      </c>
    </row>
    <row r="159" spans="1:54" ht="15" customHeight="1" x14ac:dyDescent="0.25">
      <c r="A159" s="20">
        <v>3</v>
      </c>
      <c r="B159" s="20" t="s">
        <v>27</v>
      </c>
      <c r="C159" s="20" t="s">
        <v>165</v>
      </c>
      <c r="D159" s="20" t="s">
        <v>88</v>
      </c>
      <c r="E159" s="20" t="s">
        <v>166</v>
      </c>
      <c r="F159" s="20" t="s">
        <v>167</v>
      </c>
      <c r="G159" s="20" t="s">
        <v>91</v>
      </c>
      <c r="H159" s="20" t="s">
        <v>92</v>
      </c>
      <c r="I159" t="s">
        <v>168</v>
      </c>
      <c r="J159" s="21">
        <v>44562</v>
      </c>
      <c r="K159" s="21">
        <v>44926</v>
      </c>
      <c r="L159" s="20" t="s">
        <v>169</v>
      </c>
      <c r="M159" s="20" t="str">
        <f t="shared" si="48"/>
        <v>Santander</v>
      </c>
      <c r="N159" s="20" t="s">
        <v>96</v>
      </c>
      <c r="O159" s="20" t="s">
        <v>222</v>
      </c>
      <c r="P159" s="20" t="s">
        <v>33</v>
      </c>
      <c r="Q159" s="22">
        <f t="shared" si="49"/>
        <v>0.1111111111111111</v>
      </c>
      <c r="R159" s="23">
        <f t="shared" si="36"/>
        <v>36</v>
      </c>
      <c r="S159" s="23">
        <v>0</v>
      </c>
      <c r="T159" s="23">
        <v>12</v>
      </c>
      <c r="U159" s="23">
        <v>12</v>
      </c>
      <c r="V159" s="23">
        <v>12</v>
      </c>
      <c r="W159" s="23"/>
      <c r="X159" s="23"/>
      <c r="Y159" s="23">
        <v>9</v>
      </c>
      <c r="Z159" s="23" t="s">
        <v>591</v>
      </c>
      <c r="AA159" s="23"/>
      <c r="AB159" s="23"/>
      <c r="AC159" s="23"/>
      <c r="AD159" s="23"/>
      <c r="AE159" s="23">
        <f t="shared" si="37"/>
        <v>9</v>
      </c>
      <c r="AF159" s="21"/>
      <c r="AG159" s="21">
        <v>44749</v>
      </c>
      <c r="AH159" s="21"/>
      <c r="AI159" s="21"/>
      <c r="AJ159" s="22">
        <f t="shared" si="38"/>
        <v>0.25</v>
      </c>
      <c r="AK159" s="22" t="str">
        <f t="shared" si="39"/>
        <v/>
      </c>
      <c r="AL159" s="22">
        <f t="shared" si="40"/>
        <v>0.75</v>
      </c>
      <c r="AM159" s="22">
        <f t="shared" si="41"/>
        <v>0</v>
      </c>
      <c r="AN159" s="22">
        <f t="shared" si="42"/>
        <v>0</v>
      </c>
      <c r="AO159" s="20"/>
      <c r="AP159" s="20" t="s">
        <v>4</v>
      </c>
      <c r="AQ159" s="20"/>
      <c r="AR159" s="20"/>
      <c r="AS159" s="20"/>
      <c r="AT159" s="20" t="s">
        <v>592</v>
      </c>
      <c r="AU159" s="20"/>
      <c r="AV159" s="20"/>
      <c r="AW159" s="20"/>
      <c r="AX159" t="s">
        <v>5</v>
      </c>
      <c r="BB159" t="s">
        <v>593</v>
      </c>
    </row>
    <row r="160" spans="1:54" ht="15" customHeight="1" x14ac:dyDescent="0.25">
      <c r="A160" s="20">
        <v>4</v>
      </c>
      <c r="B160" s="20" t="s">
        <v>27</v>
      </c>
      <c r="C160" s="20" t="s">
        <v>106</v>
      </c>
      <c r="D160" s="20" t="s">
        <v>88</v>
      </c>
      <c r="E160" s="20" t="s">
        <v>166</v>
      </c>
      <c r="F160" s="20" t="s">
        <v>108</v>
      </c>
      <c r="G160" s="20" t="s">
        <v>109</v>
      </c>
      <c r="H160" s="20" t="s">
        <v>110</v>
      </c>
      <c r="I160" t="s">
        <v>111</v>
      </c>
      <c r="J160" s="21">
        <v>44562</v>
      </c>
      <c r="K160" s="21">
        <v>44926</v>
      </c>
      <c r="L160" s="20" t="s">
        <v>112</v>
      </c>
      <c r="M160" s="20" t="str">
        <f t="shared" si="48"/>
        <v>Santander</v>
      </c>
      <c r="N160" s="20" t="s">
        <v>96</v>
      </c>
      <c r="O160" s="20" t="s">
        <v>113</v>
      </c>
      <c r="P160" s="20" t="s">
        <v>33</v>
      </c>
      <c r="Q160" s="22">
        <f t="shared" si="49"/>
        <v>0.1111111111111111</v>
      </c>
      <c r="R160" s="23">
        <f t="shared" si="36"/>
        <v>225959885</v>
      </c>
      <c r="S160" s="23">
        <v>18663374</v>
      </c>
      <c r="T160" s="23">
        <v>69098837</v>
      </c>
      <c r="U160" s="23">
        <v>69098837</v>
      </c>
      <c r="V160" s="23">
        <v>69098837</v>
      </c>
      <c r="W160" s="23"/>
      <c r="X160" s="23"/>
      <c r="Y160" s="23">
        <v>77292008</v>
      </c>
      <c r="Z160" s="23" t="s">
        <v>594</v>
      </c>
      <c r="AA160" s="23"/>
      <c r="AB160" s="23"/>
      <c r="AC160" s="23"/>
      <c r="AD160" s="23"/>
      <c r="AE160" s="23">
        <f t="shared" si="37"/>
        <v>77292008</v>
      </c>
      <c r="AF160" s="21"/>
      <c r="AG160" s="21">
        <v>44757</v>
      </c>
      <c r="AH160" s="21"/>
      <c r="AI160" s="21"/>
      <c r="AJ160" s="22">
        <f t="shared" si="38"/>
        <v>0.34206075118156481</v>
      </c>
      <c r="AK160" s="22">
        <f t="shared" si="39"/>
        <v>0</v>
      </c>
      <c r="AL160" s="22">
        <f t="shared" si="40"/>
        <v>1</v>
      </c>
      <c r="AM160" s="22">
        <f t="shared" si="41"/>
        <v>0</v>
      </c>
      <c r="AN160" s="22">
        <f t="shared" si="42"/>
        <v>0</v>
      </c>
      <c r="AO160" s="20"/>
      <c r="AP160" s="20" t="s">
        <v>5</v>
      </c>
      <c r="AQ160" s="20"/>
      <c r="AR160" s="20"/>
      <c r="AS160" s="20"/>
      <c r="AT160" s="20" t="s">
        <v>595</v>
      </c>
      <c r="AU160" s="20"/>
      <c r="AV160" s="20"/>
      <c r="AW160" s="20"/>
      <c r="AX160" t="s">
        <v>5</v>
      </c>
      <c r="BB160" t="s">
        <v>596</v>
      </c>
    </row>
    <row r="161" spans="1:54" ht="15" customHeight="1" x14ac:dyDescent="0.25">
      <c r="A161" s="20">
        <v>5</v>
      </c>
      <c r="B161" s="20" t="s">
        <v>27</v>
      </c>
      <c r="C161" s="20" t="s">
        <v>117</v>
      </c>
      <c r="D161" s="20" t="s">
        <v>88</v>
      </c>
      <c r="E161" s="20" t="s">
        <v>89</v>
      </c>
      <c r="F161" s="20" t="s">
        <v>118</v>
      </c>
      <c r="G161" s="20" t="s">
        <v>91</v>
      </c>
      <c r="H161" s="20" t="s">
        <v>92</v>
      </c>
      <c r="I161" t="s">
        <v>119</v>
      </c>
      <c r="J161" s="21">
        <v>44562</v>
      </c>
      <c r="K161" s="21">
        <v>44926</v>
      </c>
      <c r="L161" s="20" t="s">
        <v>120</v>
      </c>
      <c r="M161" s="20" t="str">
        <f t="shared" si="48"/>
        <v>Santander</v>
      </c>
      <c r="N161" s="20" t="s">
        <v>121</v>
      </c>
      <c r="O161" s="20" t="s">
        <v>122</v>
      </c>
      <c r="P161" s="20" t="s">
        <v>123</v>
      </c>
      <c r="Q161" s="22">
        <f t="shared" si="49"/>
        <v>0.1111111111111111</v>
      </c>
      <c r="R161" s="24">
        <f t="shared" si="36"/>
        <v>1</v>
      </c>
      <c r="S161" s="24">
        <v>0.25</v>
      </c>
      <c r="T161" s="24">
        <v>0.25</v>
      </c>
      <c r="U161" s="24">
        <v>0.25</v>
      </c>
      <c r="V161" s="24">
        <v>0.25</v>
      </c>
      <c r="W161" s="24"/>
      <c r="X161" s="24"/>
      <c r="Y161" s="24">
        <v>0.5</v>
      </c>
      <c r="Z161" s="24" t="s">
        <v>597</v>
      </c>
      <c r="AA161" s="24"/>
      <c r="AB161" s="24"/>
      <c r="AC161" s="24"/>
      <c r="AD161" s="24"/>
      <c r="AE161" s="24">
        <f t="shared" si="37"/>
        <v>0.5</v>
      </c>
      <c r="AF161" s="21"/>
      <c r="AG161" s="21">
        <v>44757</v>
      </c>
      <c r="AH161" s="21"/>
      <c r="AI161" s="21"/>
      <c r="AJ161" s="22">
        <f t="shared" si="38"/>
        <v>0.5</v>
      </c>
      <c r="AK161" s="22">
        <f t="shared" si="39"/>
        <v>0</v>
      </c>
      <c r="AL161" s="22">
        <f t="shared" si="40"/>
        <v>1</v>
      </c>
      <c r="AM161" s="22">
        <f t="shared" si="41"/>
        <v>0</v>
      </c>
      <c r="AN161" s="22">
        <f t="shared" si="42"/>
        <v>0</v>
      </c>
      <c r="AO161" s="20"/>
      <c r="AP161" s="20" t="s">
        <v>5</v>
      </c>
      <c r="AQ161" s="20"/>
      <c r="AR161" s="20"/>
      <c r="AS161" s="20"/>
      <c r="AT161" s="20" t="s">
        <v>598</v>
      </c>
      <c r="AU161" s="20"/>
      <c r="AV161" s="20"/>
      <c r="AW161" s="20"/>
      <c r="AX161" t="s">
        <v>5</v>
      </c>
      <c r="BB161" t="s">
        <v>577</v>
      </c>
    </row>
    <row r="162" spans="1:54" ht="15" customHeight="1" x14ac:dyDescent="0.25">
      <c r="A162" s="20">
        <v>6</v>
      </c>
      <c r="B162" s="20" t="s">
        <v>27</v>
      </c>
      <c r="C162" s="20" t="s">
        <v>127</v>
      </c>
      <c r="D162" s="20" t="s">
        <v>88</v>
      </c>
      <c r="E162" s="20" t="s">
        <v>89</v>
      </c>
      <c r="F162" s="20" t="s">
        <v>118</v>
      </c>
      <c r="G162" s="20" t="s">
        <v>91</v>
      </c>
      <c r="H162" s="20" t="s">
        <v>92</v>
      </c>
      <c r="I162" t="s">
        <v>128</v>
      </c>
      <c r="J162" s="21">
        <v>44562</v>
      </c>
      <c r="K162" s="21">
        <v>44926</v>
      </c>
      <c r="L162" s="20" t="s">
        <v>120</v>
      </c>
      <c r="M162" s="20" t="str">
        <f t="shared" si="48"/>
        <v>Santander</v>
      </c>
      <c r="N162" s="20" t="s">
        <v>121</v>
      </c>
      <c r="O162" s="20" t="s">
        <v>122</v>
      </c>
      <c r="P162" s="20" t="s">
        <v>123</v>
      </c>
      <c r="Q162" s="22">
        <f t="shared" si="49"/>
        <v>0.1111111111111111</v>
      </c>
      <c r="R162" s="24">
        <f t="shared" si="36"/>
        <v>1</v>
      </c>
      <c r="S162" s="24">
        <v>0.25</v>
      </c>
      <c r="T162" s="24">
        <v>0.25</v>
      </c>
      <c r="U162" s="24">
        <v>0.25</v>
      </c>
      <c r="V162" s="24">
        <v>0.25</v>
      </c>
      <c r="W162" s="24"/>
      <c r="X162" s="24"/>
      <c r="Y162" s="24">
        <v>0.5</v>
      </c>
      <c r="Z162" s="24" t="s">
        <v>599</v>
      </c>
      <c r="AA162" s="24"/>
      <c r="AB162" s="24"/>
      <c r="AC162" s="24"/>
      <c r="AD162" s="24"/>
      <c r="AE162" s="24">
        <f t="shared" si="37"/>
        <v>0.5</v>
      </c>
      <c r="AF162" s="21"/>
      <c r="AG162" s="21">
        <v>44757</v>
      </c>
      <c r="AH162" s="21"/>
      <c r="AI162" s="21"/>
      <c r="AJ162" s="22">
        <f t="shared" si="38"/>
        <v>0.5</v>
      </c>
      <c r="AK162" s="22">
        <f t="shared" si="39"/>
        <v>0</v>
      </c>
      <c r="AL162" s="22">
        <f t="shared" si="40"/>
        <v>1</v>
      </c>
      <c r="AM162" s="22">
        <f t="shared" si="41"/>
        <v>0</v>
      </c>
      <c r="AN162" s="22">
        <f t="shared" si="42"/>
        <v>0</v>
      </c>
      <c r="AO162" s="20"/>
      <c r="AP162" s="20" t="s">
        <v>4</v>
      </c>
      <c r="AQ162" s="20"/>
      <c r="AR162" s="20"/>
      <c r="AS162" s="20"/>
      <c r="AT162" s="20" t="s">
        <v>600</v>
      </c>
      <c r="AU162" s="20"/>
      <c r="AV162" s="20"/>
      <c r="AW162" s="20"/>
      <c r="AX162" t="s">
        <v>4</v>
      </c>
      <c r="BB162" t="s">
        <v>601</v>
      </c>
    </row>
    <row r="163" spans="1:54" ht="15" customHeight="1" x14ac:dyDescent="0.25">
      <c r="A163" s="20">
        <v>7</v>
      </c>
      <c r="B163" s="20" t="s">
        <v>27</v>
      </c>
      <c r="C163" s="20" t="s">
        <v>132</v>
      </c>
      <c r="D163" s="20" t="s">
        <v>133</v>
      </c>
      <c r="E163" s="20" t="s">
        <v>134</v>
      </c>
      <c r="F163" s="20" t="s">
        <v>135</v>
      </c>
      <c r="G163" s="20" t="s">
        <v>91</v>
      </c>
      <c r="H163" s="20" t="s">
        <v>136</v>
      </c>
      <c r="I163" t="s">
        <v>137</v>
      </c>
      <c r="J163" s="21">
        <v>44562</v>
      </c>
      <c r="K163" s="21">
        <v>44926</v>
      </c>
      <c r="L163" s="20" t="s">
        <v>138</v>
      </c>
      <c r="M163" s="20" t="str">
        <f t="shared" si="48"/>
        <v>Santander</v>
      </c>
      <c r="N163" s="20" t="s">
        <v>121</v>
      </c>
      <c r="O163" s="20" t="s">
        <v>122</v>
      </c>
      <c r="P163" s="20" t="s">
        <v>123</v>
      </c>
      <c r="Q163" s="22">
        <f t="shared" si="49"/>
        <v>0.1111111111111111</v>
      </c>
      <c r="R163" s="24">
        <f t="shared" si="36"/>
        <v>0.99979999999999991</v>
      </c>
      <c r="S163" s="24">
        <v>0.104</v>
      </c>
      <c r="T163" s="24">
        <v>0.29859999999999998</v>
      </c>
      <c r="U163" s="24">
        <v>0.29859999999999998</v>
      </c>
      <c r="V163" s="24">
        <v>0.29859999999999998</v>
      </c>
      <c r="W163" s="24"/>
      <c r="X163" s="24"/>
      <c r="Y163" s="24">
        <v>0.21179999999999999</v>
      </c>
      <c r="Z163" s="24" t="s">
        <v>602</v>
      </c>
      <c r="AA163" s="24"/>
      <c r="AB163" s="24"/>
      <c r="AC163" s="24"/>
      <c r="AD163" s="24"/>
      <c r="AE163" s="24">
        <f t="shared" si="37"/>
        <v>0.21179999999999999</v>
      </c>
      <c r="AF163" s="21"/>
      <c r="AG163" s="21">
        <v>44757</v>
      </c>
      <c r="AH163" s="21"/>
      <c r="AI163" s="21"/>
      <c r="AJ163" s="22">
        <f t="shared" si="38"/>
        <v>0.21184236847369475</v>
      </c>
      <c r="AK163" s="22">
        <f t="shared" si="39"/>
        <v>0</v>
      </c>
      <c r="AL163" s="22">
        <f t="shared" si="40"/>
        <v>0.709310113864702</v>
      </c>
      <c r="AM163" s="22">
        <f t="shared" si="41"/>
        <v>0</v>
      </c>
      <c r="AN163" s="22">
        <f t="shared" si="42"/>
        <v>0</v>
      </c>
      <c r="AO163" s="20"/>
      <c r="AP163" s="20" t="s">
        <v>5</v>
      </c>
      <c r="AQ163" s="20"/>
      <c r="AR163" s="20"/>
      <c r="AS163" s="20"/>
      <c r="AT163" s="20" t="s">
        <v>603</v>
      </c>
      <c r="AU163" s="20"/>
      <c r="AV163" s="20"/>
      <c r="AW163" s="20"/>
      <c r="AX163" t="s">
        <v>5</v>
      </c>
      <c r="BB163" t="s">
        <v>604</v>
      </c>
    </row>
    <row r="164" spans="1:54" ht="15" customHeight="1" x14ac:dyDescent="0.25">
      <c r="A164" s="20">
        <v>8</v>
      </c>
      <c r="B164" s="20" t="s">
        <v>27</v>
      </c>
      <c r="C164" s="20" t="s">
        <v>142</v>
      </c>
      <c r="D164" s="20" t="s">
        <v>143</v>
      </c>
      <c r="E164" s="20" t="s">
        <v>144</v>
      </c>
      <c r="F164" s="20" t="s">
        <v>145</v>
      </c>
      <c r="G164" s="20" t="s">
        <v>146</v>
      </c>
      <c r="H164" s="20" t="s">
        <v>146</v>
      </c>
      <c r="I164" s="20" t="s">
        <v>147</v>
      </c>
      <c r="J164" s="21">
        <v>44562</v>
      </c>
      <c r="K164" s="21">
        <v>44926</v>
      </c>
      <c r="L164" s="20" t="s">
        <v>148</v>
      </c>
      <c r="M164" s="20" t="str">
        <f t="shared" si="48"/>
        <v>Santander</v>
      </c>
      <c r="N164" s="20" t="s">
        <v>121</v>
      </c>
      <c r="O164" s="20" t="s">
        <v>149</v>
      </c>
      <c r="P164" s="20" t="s">
        <v>123</v>
      </c>
      <c r="Q164" s="22">
        <f t="shared" si="49"/>
        <v>0.1111111111111111</v>
      </c>
      <c r="R164" s="24">
        <f t="shared" si="36"/>
        <v>1</v>
      </c>
      <c r="S164" s="24">
        <v>0.25</v>
      </c>
      <c r="T164" s="24">
        <v>0.25</v>
      </c>
      <c r="U164" s="24">
        <v>0.25</v>
      </c>
      <c r="V164" s="24">
        <v>0.25</v>
      </c>
      <c r="W164" s="24"/>
      <c r="X164" s="24"/>
      <c r="Y164" s="24">
        <v>0.5</v>
      </c>
      <c r="Z164" s="24" t="s">
        <v>605</v>
      </c>
      <c r="AA164" s="24"/>
      <c r="AB164" s="24"/>
      <c r="AC164" s="24"/>
      <c r="AD164" s="24"/>
      <c r="AE164" s="24">
        <f t="shared" si="37"/>
        <v>0.5</v>
      </c>
      <c r="AF164" s="21"/>
      <c r="AG164" s="21">
        <v>44750</v>
      </c>
      <c r="AH164" s="21"/>
      <c r="AI164" s="21"/>
      <c r="AJ164" s="22">
        <f t="shared" si="38"/>
        <v>0.5</v>
      </c>
      <c r="AK164" s="22">
        <f t="shared" si="39"/>
        <v>0</v>
      </c>
      <c r="AL164" s="22">
        <f t="shared" si="40"/>
        <v>1</v>
      </c>
      <c r="AM164" s="22">
        <f t="shared" si="41"/>
        <v>0</v>
      </c>
      <c r="AN164" s="22">
        <f t="shared" si="42"/>
        <v>0</v>
      </c>
      <c r="AO164" s="20"/>
      <c r="AP164" s="20" t="s">
        <v>4</v>
      </c>
      <c r="AQ164" s="20"/>
      <c r="AR164" s="20"/>
      <c r="AS164" s="20"/>
      <c r="AT164" s="20" t="s">
        <v>606</v>
      </c>
      <c r="AU164" s="20"/>
      <c r="AV164" s="20"/>
      <c r="AW164" s="20"/>
      <c r="AX164" t="s">
        <v>5</v>
      </c>
      <c r="BB164" t="s">
        <v>607</v>
      </c>
    </row>
    <row r="165" spans="1:54" ht="15" customHeight="1" x14ac:dyDescent="0.25">
      <c r="A165" s="20">
        <v>9</v>
      </c>
      <c r="B165" s="20" t="s">
        <v>27</v>
      </c>
      <c r="C165" s="20" t="s">
        <v>142</v>
      </c>
      <c r="D165" s="20" t="s">
        <v>143</v>
      </c>
      <c r="E165" s="20" t="s">
        <v>144</v>
      </c>
      <c r="F165" s="20" t="s">
        <v>145</v>
      </c>
      <c r="G165" s="20" t="s">
        <v>146</v>
      </c>
      <c r="H165" s="20" t="s">
        <v>146</v>
      </c>
      <c r="I165" t="s">
        <v>153</v>
      </c>
      <c r="J165" s="21">
        <v>44562</v>
      </c>
      <c r="K165" s="21">
        <v>44926</v>
      </c>
      <c r="L165" s="20" t="s">
        <v>154</v>
      </c>
      <c r="M165" s="20" t="str">
        <f t="shared" si="48"/>
        <v>Santander</v>
      </c>
      <c r="N165" s="20" t="s">
        <v>121</v>
      </c>
      <c r="O165" t="s">
        <v>155</v>
      </c>
      <c r="P165" t="s">
        <v>123</v>
      </c>
      <c r="Q165" s="22">
        <f t="shared" si="49"/>
        <v>0.1111111111111111</v>
      </c>
      <c r="R165" s="24">
        <f t="shared" si="36"/>
        <v>1</v>
      </c>
      <c r="S165" s="24">
        <v>0.25</v>
      </c>
      <c r="T165" s="24">
        <v>0.25</v>
      </c>
      <c r="U165" s="24">
        <v>0.25</v>
      </c>
      <c r="V165" s="24">
        <v>0.25</v>
      </c>
      <c r="W165" s="24"/>
      <c r="X165" s="24"/>
      <c r="Y165" s="24">
        <v>0.5</v>
      </c>
      <c r="Z165" s="24" t="s">
        <v>608</v>
      </c>
      <c r="AA165" s="24"/>
      <c r="AB165" s="24"/>
      <c r="AC165" s="24"/>
      <c r="AD165" s="24"/>
      <c r="AE165" s="24">
        <f t="shared" si="37"/>
        <v>0.5</v>
      </c>
      <c r="AF165" s="21"/>
      <c r="AG165" s="21">
        <v>44757</v>
      </c>
      <c r="AH165" s="21"/>
      <c r="AI165" s="21"/>
      <c r="AJ165" s="22">
        <f t="shared" si="38"/>
        <v>0.5</v>
      </c>
      <c r="AK165" s="22">
        <f t="shared" si="39"/>
        <v>0</v>
      </c>
      <c r="AL165" s="22">
        <f t="shared" si="40"/>
        <v>1</v>
      </c>
      <c r="AM165" s="22">
        <f t="shared" si="41"/>
        <v>0</v>
      </c>
      <c r="AN165" s="22">
        <f t="shared" si="42"/>
        <v>0</v>
      </c>
      <c r="AP165" t="s">
        <v>4</v>
      </c>
      <c r="AT165" t="s">
        <v>609</v>
      </c>
      <c r="AX165" t="s">
        <v>4</v>
      </c>
      <c r="BB165" t="s">
        <v>610</v>
      </c>
    </row>
    <row r="166" spans="1:54" ht="15" customHeight="1" x14ac:dyDescent="0.25">
      <c r="A166" s="20">
        <v>1</v>
      </c>
      <c r="B166" s="20" t="s">
        <v>28</v>
      </c>
      <c r="C166" s="20" t="s">
        <v>87</v>
      </c>
      <c r="D166" s="20" t="s">
        <v>88</v>
      </c>
      <c r="E166" s="20" t="s">
        <v>89</v>
      </c>
      <c r="F166" s="20" t="s">
        <v>90</v>
      </c>
      <c r="G166" s="20" t="s">
        <v>91</v>
      </c>
      <c r="H166" s="20" t="s">
        <v>92</v>
      </c>
      <c r="I166" s="20" t="s">
        <v>93</v>
      </c>
      <c r="J166" s="21">
        <v>44562</v>
      </c>
      <c r="K166" s="21">
        <v>44926</v>
      </c>
      <c r="L166" s="20" t="s">
        <v>94</v>
      </c>
      <c r="M166" s="20" t="str">
        <f>B166</f>
        <v>Sucre</v>
      </c>
      <c r="N166" s="20" t="s">
        <v>96</v>
      </c>
      <c r="O166" s="20" t="s">
        <v>97</v>
      </c>
      <c r="P166" s="20" t="s">
        <v>33</v>
      </c>
      <c r="Q166" s="22">
        <f>1/9</f>
        <v>0.1111111111111111</v>
      </c>
      <c r="R166" s="23">
        <f t="shared" si="36"/>
        <v>5983</v>
      </c>
      <c r="S166" s="23">
        <v>1495.75</v>
      </c>
      <c r="T166" s="23">
        <v>1495.75</v>
      </c>
      <c r="U166" s="23">
        <v>1495.75</v>
      </c>
      <c r="V166" s="23">
        <v>1495.75</v>
      </c>
      <c r="W166" s="23"/>
      <c r="X166" s="23"/>
      <c r="Y166" s="23">
        <v>2926</v>
      </c>
      <c r="Z166" s="23" t="s">
        <v>611</v>
      </c>
      <c r="AA166" s="23"/>
      <c r="AB166" s="23"/>
      <c r="AC166" s="23"/>
      <c r="AD166" s="23"/>
      <c r="AE166" s="23">
        <f t="shared" si="37"/>
        <v>2926</v>
      </c>
      <c r="AF166" s="21"/>
      <c r="AG166" s="21">
        <v>44761</v>
      </c>
      <c r="AH166" s="21"/>
      <c r="AI166" s="21"/>
      <c r="AJ166" s="22">
        <f t="shared" si="38"/>
        <v>0.48905231489219453</v>
      </c>
      <c r="AK166" s="22">
        <f t="shared" si="39"/>
        <v>0</v>
      </c>
      <c r="AL166" s="22">
        <f t="shared" si="40"/>
        <v>1</v>
      </c>
      <c r="AM166" s="22">
        <f t="shared" si="41"/>
        <v>0</v>
      </c>
      <c r="AN166" s="22">
        <f t="shared" si="42"/>
        <v>0</v>
      </c>
      <c r="AO166" s="20"/>
      <c r="AP166" s="20" t="s">
        <v>4</v>
      </c>
      <c r="AQ166" s="20"/>
      <c r="AR166" s="20"/>
      <c r="AS166" s="20"/>
      <c r="AT166" s="20" t="s">
        <v>568</v>
      </c>
      <c r="AU166" s="20"/>
      <c r="AV166" s="20"/>
      <c r="AW166" s="20"/>
      <c r="AX166" s="20" t="s">
        <v>4</v>
      </c>
      <c r="AY166" s="20"/>
      <c r="AZ166" s="20"/>
      <c r="BA166" s="20"/>
      <c r="BB166" s="20" t="s">
        <v>612</v>
      </c>
    </row>
    <row r="167" spans="1:54" ht="15" customHeight="1" x14ac:dyDescent="0.25">
      <c r="A167" s="20">
        <v>2</v>
      </c>
      <c r="B167" s="20" t="s">
        <v>28</v>
      </c>
      <c r="C167" s="20" t="s">
        <v>87</v>
      </c>
      <c r="D167" s="20" t="s">
        <v>88</v>
      </c>
      <c r="E167" s="20" t="s">
        <v>89</v>
      </c>
      <c r="F167" s="20" t="s">
        <v>90</v>
      </c>
      <c r="G167" s="20" t="s">
        <v>91</v>
      </c>
      <c r="H167" s="20" t="s">
        <v>92</v>
      </c>
      <c r="I167" s="20" t="s">
        <v>101</v>
      </c>
      <c r="J167" s="21">
        <v>44562</v>
      </c>
      <c r="K167" s="21">
        <v>44926</v>
      </c>
      <c r="L167" s="20" t="s">
        <v>94</v>
      </c>
      <c r="M167" s="20" t="str">
        <f t="shared" ref="M167:M174" si="50">B167</f>
        <v>Sucre</v>
      </c>
      <c r="N167" s="20" t="s">
        <v>96</v>
      </c>
      <c r="O167" s="20" t="s">
        <v>102</v>
      </c>
      <c r="P167" s="20" t="s">
        <v>33</v>
      </c>
      <c r="Q167" s="22">
        <f t="shared" ref="Q167:Q174" si="51">1/9</f>
        <v>0.1111111111111111</v>
      </c>
      <c r="R167" s="23">
        <f t="shared" si="36"/>
        <v>3400</v>
      </c>
      <c r="S167" s="23">
        <v>340</v>
      </c>
      <c r="T167" s="23">
        <v>340</v>
      </c>
      <c r="U167" s="23">
        <v>1360</v>
      </c>
      <c r="V167" s="23">
        <v>1360</v>
      </c>
      <c r="W167" s="23"/>
      <c r="X167" s="23"/>
      <c r="Y167" s="23">
        <v>830</v>
      </c>
      <c r="Z167" s="23" t="s">
        <v>613</v>
      </c>
      <c r="AA167" s="23"/>
      <c r="AB167" s="23"/>
      <c r="AC167" s="23"/>
      <c r="AD167" s="23"/>
      <c r="AE167" s="23">
        <f t="shared" si="37"/>
        <v>830</v>
      </c>
      <c r="AF167" s="21"/>
      <c r="AG167" s="21">
        <v>44761</v>
      </c>
      <c r="AH167" s="21"/>
      <c r="AI167" s="21"/>
      <c r="AJ167" s="22">
        <f t="shared" si="38"/>
        <v>0.24411764705882352</v>
      </c>
      <c r="AK167" s="22">
        <f t="shared" si="39"/>
        <v>0</v>
      </c>
      <c r="AL167" s="22">
        <f t="shared" si="40"/>
        <v>1</v>
      </c>
      <c r="AM167" s="22">
        <f t="shared" si="41"/>
        <v>0</v>
      </c>
      <c r="AN167" s="22">
        <f t="shared" si="42"/>
        <v>0</v>
      </c>
      <c r="AO167" s="20"/>
      <c r="AP167" s="20" t="s">
        <v>4</v>
      </c>
      <c r="AQ167" s="20"/>
      <c r="AR167" s="20"/>
      <c r="AS167" s="20"/>
      <c r="AT167" s="20" t="s">
        <v>568</v>
      </c>
      <c r="AU167" s="20"/>
      <c r="AV167" s="20"/>
      <c r="AW167" s="20"/>
      <c r="AX167" t="s">
        <v>4</v>
      </c>
      <c r="BB167" t="s">
        <v>614</v>
      </c>
    </row>
    <row r="168" spans="1:54" ht="15" customHeight="1" x14ac:dyDescent="0.25">
      <c r="A168" s="20">
        <v>3</v>
      </c>
      <c r="B168" s="20" t="s">
        <v>28</v>
      </c>
      <c r="C168" s="20" t="s">
        <v>165</v>
      </c>
      <c r="D168" s="20" t="s">
        <v>88</v>
      </c>
      <c r="E168" s="20" t="s">
        <v>107</v>
      </c>
      <c r="F168" s="20" t="s">
        <v>167</v>
      </c>
      <c r="G168" s="20" t="s">
        <v>91</v>
      </c>
      <c r="H168" s="20" t="s">
        <v>92</v>
      </c>
      <c r="I168" t="s">
        <v>168</v>
      </c>
      <c r="J168" s="21">
        <v>44562</v>
      </c>
      <c r="K168" s="21">
        <v>44926</v>
      </c>
      <c r="L168" s="20" t="s">
        <v>169</v>
      </c>
      <c r="M168" s="20" t="str">
        <f t="shared" si="50"/>
        <v>Sucre</v>
      </c>
      <c r="N168" s="20" t="s">
        <v>96</v>
      </c>
      <c r="O168" s="20" t="s">
        <v>222</v>
      </c>
      <c r="P168" s="20" t="s">
        <v>33</v>
      </c>
      <c r="Q168" s="22">
        <f t="shared" si="51"/>
        <v>0.1111111111111111</v>
      </c>
      <c r="R168" s="23">
        <f t="shared" si="36"/>
        <v>40</v>
      </c>
      <c r="S168" s="23">
        <v>4</v>
      </c>
      <c r="T168" s="23">
        <v>4</v>
      </c>
      <c r="U168" s="23">
        <v>16</v>
      </c>
      <c r="V168" s="23">
        <v>16</v>
      </c>
      <c r="W168" s="23"/>
      <c r="X168" s="23"/>
      <c r="Y168" s="23">
        <v>17</v>
      </c>
      <c r="Z168" s="23" t="s">
        <v>615</v>
      </c>
      <c r="AA168" s="23"/>
      <c r="AB168" s="23"/>
      <c r="AC168" s="23"/>
      <c r="AD168" s="23"/>
      <c r="AE168" s="23">
        <f t="shared" si="37"/>
        <v>17</v>
      </c>
      <c r="AF168" s="21"/>
      <c r="AG168" s="21">
        <v>44761</v>
      </c>
      <c r="AH168" s="21"/>
      <c r="AI168" s="21"/>
      <c r="AJ168" s="22">
        <f t="shared" si="38"/>
        <v>0.42499999999999999</v>
      </c>
      <c r="AK168" s="22">
        <f t="shared" si="39"/>
        <v>0</v>
      </c>
      <c r="AL168" s="22">
        <f t="shared" si="40"/>
        <v>1</v>
      </c>
      <c r="AM168" s="22">
        <f t="shared" si="41"/>
        <v>0</v>
      </c>
      <c r="AN168" s="22">
        <f t="shared" si="42"/>
        <v>0</v>
      </c>
      <c r="AO168" s="20"/>
      <c r="AP168" s="20" t="s">
        <v>4</v>
      </c>
      <c r="AQ168" s="20"/>
      <c r="AR168" s="20"/>
      <c r="AS168" s="20"/>
      <c r="AT168" s="20" t="s">
        <v>568</v>
      </c>
      <c r="AU168" s="20"/>
      <c r="AV168" s="20"/>
      <c r="AW168" s="20"/>
      <c r="AX168" t="s">
        <v>4</v>
      </c>
      <c r="BB168" t="s">
        <v>616</v>
      </c>
    </row>
    <row r="169" spans="1:54" ht="15" customHeight="1" x14ac:dyDescent="0.25">
      <c r="A169" s="20">
        <v>4</v>
      </c>
      <c r="B169" s="20" t="s">
        <v>28</v>
      </c>
      <c r="C169" s="20" t="s">
        <v>106</v>
      </c>
      <c r="D169" s="20" t="s">
        <v>88</v>
      </c>
      <c r="E169" s="20" t="s">
        <v>107</v>
      </c>
      <c r="F169" s="20" t="s">
        <v>108</v>
      </c>
      <c r="G169" s="20" t="s">
        <v>109</v>
      </c>
      <c r="H169" s="20" t="s">
        <v>110</v>
      </c>
      <c r="I169" t="s">
        <v>111</v>
      </c>
      <c r="J169" s="21">
        <v>44562</v>
      </c>
      <c r="K169" s="21">
        <v>44926</v>
      </c>
      <c r="L169" s="20" t="s">
        <v>112</v>
      </c>
      <c r="M169" s="20" t="str">
        <f t="shared" si="50"/>
        <v>Sucre</v>
      </c>
      <c r="N169" s="20" t="s">
        <v>96</v>
      </c>
      <c r="O169" s="20" t="s">
        <v>113</v>
      </c>
      <c r="P169" s="20" t="s">
        <v>33</v>
      </c>
      <c r="Q169" s="22">
        <f t="shared" si="51"/>
        <v>0.1111111111111111</v>
      </c>
      <c r="R169" s="23">
        <f t="shared" si="36"/>
        <v>171404194</v>
      </c>
      <c r="S169" s="23">
        <v>25710629.099999998</v>
      </c>
      <c r="T169" s="23">
        <v>51421258.199999996</v>
      </c>
      <c r="U169" s="23">
        <v>42851048.5</v>
      </c>
      <c r="V169" s="23">
        <v>51421258.199999996</v>
      </c>
      <c r="W169" s="23"/>
      <c r="X169" s="23"/>
      <c r="Y169" s="23">
        <v>81068489</v>
      </c>
      <c r="Z169" s="23" t="s">
        <v>617</v>
      </c>
      <c r="AA169" s="23"/>
      <c r="AB169" s="23"/>
      <c r="AC169" s="23"/>
      <c r="AD169" s="23"/>
      <c r="AE169" s="23">
        <f t="shared" si="37"/>
        <v>81068489</v>
      </c>
      <c r="AF169" s="21"/>
      <c r="AG169" s="21">
        <v>44761</v>
      </c>
      <c r="AH169" s="21"/>
      <c r="AI169" s="21"/>
      <c r="AJ169" s="22">
        <f t="shared" si="38"/>
        <v>0.4729667758304677</v>
      </c>
      <c r="AK169" s="22">
        <f t="shared" si="39"/>
        <v>0</v>
      </c>
      <c r="AL169" s="22">
        <f t="shared" si="40"/>
        <v>1</v>
      </c>
      <c r="AM169" s="22">
        <f t="shared" si="41"/>
        <v>0</v>
      </c>
      <c r="AN169" s="22">
        <f t="shared" si="42"/>
        <v>0</v>
      </c>
      <c r="AO169" s="20"/>
      <c r="AP169" s="20" t="s">
        <v>4</v>
      </c>
      <c r="AQ169" s="20"/>
      <c r="AR169" s="20"/>
      <c r="AS169" s="20"/>
      <c r="AT169" s="20" t="s">
        <v>568</v>
      </c>
      <c r="AU169" s="20"/>
      <c r="AV169" s="20"/>
      <c r="AW169" s="20"/>
      <c r="AX169" t="s">
        <v>4</v>
      </c>
      <c r="BB169" t="s">
        <v>618</v>
      </c>
    </row>
    <row r="170" spans="1:54" ht="15" customHeight="1" x14ac:dyDescent="0.25">
      <c r="A170" s="20">
        <v>5</v>
      </c>
      <c r="B170" s="20" t="s">
        <v>28</v>
      </c>
      <c r="C170" s="20" t="s">
        <v>117</v>
      </c>
      <c r="D170" s="20" t="s">
        <v>88</v>
      </c>
      <c r="E170" s="20" t="s">
        <v>89</v>
      </c>
      <c r="F170" s="20" t="s">
        <v>118</v>
      </c>
      <c r="G170" s="20" t="s">
        <v>91</v>
      </c>
      <c r="H170" s="20" t="s">
        <v>92</v>
      </c>
      <c r="I170" t="s">
        <v>119</v>
      </c>
      <c r="J170" s="21">
        <v>44562</v>
      </c>
      <c r="K170" s="21">
        <v>44926</v>
      </c>
      <c r="L170" s="20" t="s">
        <v>120</v>
      </c>
      <c r="M170" s="20" t="str">
        <f t="shared" si="50"/>
        <v>Sucre</v>
      </c>
      <c r="N170" s="20" t="s">
        <v>121</v>
      </c>
      <c r="O170" s="20" t="s">
        <v>122</v>
      </c>
      <c r="P170" s="20" t="s">
        <v>123</v>
      </c>
      <c r="Q170" s="22">
        <f t="shared" si="51"/>
        <v>0.1111111111111111</v>
      </c>
      <c r="R170" s="24">
        <f t="shared" si="36"/>
        <v>1</v>
      </c>
      <c r="S170" s="24">
        <v>0.25</v>
      </c>
      <c r="T170" s="24">
        <v>0.25</v>
      </c>
      <c r="U170" s="24">
        <v>0.25</v>
      </c>
      <c r="V170" s="24">
        <v>0.25</v>
      </c>
      <c r="W170" s="24"/>
      <c r="X170" s="24"/>
      <c r="Y170" s="24">
        <v>0.5</v>
      </c>
      <c r="Z170" s="24" t="s">
        <v>619</v>
      </c>
      <c r="AA170" s="24"/>
      <c r="AB170" s="24"/>
      <c r="AC170" s="24"/>
      <c r="AD170" s="24"/>
      <c r="AE170" s="24">
        <f t="shared" si="37"/>
        <v>0.5</v>
      </c>
      <c r="AF170" s="21"/>
      <c r="AG170" s="21">
        <v>44761</v>
      </c>
      <c r="AH170" s="21"/>
      <c r="AI170" s="21"/>
      <c r="AJ170" s="22">
        <f t="shared" si="38"/>
        <v>0.5</v>
      </c>
      <c r="AK170" s="22">
        <f t="shared" si="39"/>
        <v>0</v>
      </c>
      <c r="AL170" s="22">
        <f t="shared" si="40"/>
        <v>1</v>
      </c>
      <c r="AM170" s="22">
        <f t="shared" si="41"/>
        <v>0</v>
      </c>
      <c r="AN170" s="22">
        <f t="shared" si="42"/>
        <v>0</v>
      </c>
      <c r="AO170" s="20"/>
      <c r="AP170" s="20" t="s">
        <v>4</v>
      </c>
      <c r="AQ170" s="20"/>
      <c r="AR170" s="20"/>
      <c r="AS170" s="20"/>
      <c r="AT170" s="20" t="s">
        <v>568</v>
      </c>
      <c r="AU170" s="20"/>
      <c r="AV170" s="20"/>
      <c r="AW170" s="20"/>
      <c r="AX170" t="s">
        <v>4</v>
      </c>
      <c r="BB170" t="s">
        <v>620</v>
      </c>
    </row>
    <row r="171" spans="1:54" ht="15" customHeight="1" x14ac:dyDescent="0.25">
      <c r="A171" s="20">
        <v>6</v>
      </c>
      <c r="B171" s="20" t="s">
        <v>28</v>
      </c>
      <c r="C171" s="20" t="s">
        <v>127</v>
      </c>
      <c r="D171" s="20" t="s">
        <v>88</v>
      </c>
      <c r="E171" s="20" t="s">
        <v>89</v>
      </c>
      <c r="F171" s="20" t="s">
        <v>118</v>
      </c>
      <c r="G171" s="20" t="s">
        <v>91</v>
      </c>
      <c r="H171" s="20" t="s">
        <v>92</v>
      </c>
      <c r="I171" t="s">
        <v>128</v>
      </c>
      <c r="J171" s="21">
        <v>44562</v>
      </c>
      <c r="K171" s="21">
        <v>44926</v>
      </c>
      <c r="L171" s="20" t="s">
        <v>120</v>
      </c>
      <c r="M171" s="20" t="str">
        <f t="shared" si="50"/>
        <v>Sucre</v>
      </c>
      <c r="N171" s="20" t="s">
        <v>121</v>
      </c>
      <c r="O171" s="20" t="s">
        <v>122</v>
      </c>
      <c r="P171" s="20" t="s">
        <v>123</v>
      </c>
      <c r="Q171" s="22">
        <f t="shared" si="51"/>
        <v>0.1111111111111111</v>
      </c>
      <c r="R171" s="24">
        <f t="shared" si="36"/>
        <v>1</v>
      </c>
      <c r="S171" s="24">
        <v>0.25</v>
      </c>
      <c r="T171" s="24">
        <v>0.25</v>
      </c>
      <c r="U171" s="24">
        <v>0.25</v>
      </c>
      <c r="V171" s="24">
        <v>0.25</v>
      </c>
      <c r="W171" s="24"/>
      <c r="X171" s="24"/>
      <c r="Y171" s="24">
        <v>0.5</v>
      </c>
      <c r="Z171" s="24" t="s">
        <v>621</v>
      </c>
      <c r="AA171" s="24"/>
      <c r="AB171" s="24"/>
      <c r="AC171" s="24"/>
      <c r="AD171" s="24"/>
      <c r="AE171" s="24">
        <f t="shared" si="37"/>
        <v>0.5</v>
      </c>
      <c r="AF171" s="21"/>
      <c r="AG171" s="21">
        <v>44761</v>
      </c>
      <c r="AH171" s="21"/>
      <c r="AI171" s="21"/>
      <c r="AJ171" s="22">
        <f t="shared" si="38"/>
        <v>0.5</v>
      </c>
      <c r="AK171" s="22">
        <f t="shared" si="39"/>
        <v>0</v>
      </c>
      <c r="AL171" s="22">
        <f t="shared" si="40"/>
        <v>1</v>
      </c>
      <c r="AM171" s="22">
        <f t="shared" si="41"/>
        <v>0</v>
      </c>
      <c r="AN171" s="22">
        <f t="shared" si="42"/>
        <v>0</v>
      </c>
      <c r="AO171" s="20"/>
      <c r="AP171" s="20" t="s">
        <v>4</v>
      </c>
      <c r="AQ171" s="20"/>
      <c r="AR171" s="20"/>
      <c r="AS171" s="20"/>
      <c r="AT171" s="20" t="s">
        <v>568</v>
      </c>
      <c r="AU171" s="20"/>
      <c r="AV171" s="20"/>
      <c r="AW171" s="20"/>
      <c r="AX171" t="s">
        <v>4</v>
      </c>
      <c r="BB171" t="s">
        <v>622</v>
      </c>
    </row>
    <row r="172" spans="1:54" ht="15" customHeight="1" x14ac:dyDescent="0.25">
      <c r="A172" s="20">
        <v>7</v>
      </c>
      <c r="B172" s="20" t="s">
        <v>28</v>
      </c>
      <c r="C172" s="20" t="s">
        <v>132</v>
      </c>
      <c r="D172" s="20" t="s">
        <v>133</v>
      </c>
      <c r="E172" s="20" t="s">
        <v>134</v>
      </c>
      <c r="F172" s="20" t="s">
        <v>135</v>
      </c>
      <c r="G172" s="20" t="s">
        <v>91</v>
      </c>
      <c r="H172" s="20" t="s">
        <v>136</v>
      </c>
      <c r="I172" t="s">
        <v>137</v>
      </c>
      <c r="J172" s="21">
        <v>44562</v>
      </c>
      <c r="K172" s="21">
        <v>44926</v>
      </c>
      <c r="L172" s="20" t="s">
        <v>138</v>
      </c>
      <c r="M172" s="20" t="str">
        <f t="shared" si="50"/>
        <v>Sucre</v>
      </c>
      <c r="N172" s="20" t="s">
        <v>121</v>
      </c>
      <c r="O172" s="20" t="s">
        <v>122</v>
      </c>
      <c r="P172" s="20" t="s">
        <v>123</v>
      </c>
      <c r="Q172" s="22">
        <f t="shared" si="51"/>
        <v>0.1111111111111111</v>
      </c>
      <c r="R172" s="24">
        <f t="shared" si="36"/>
        <v>1</v>
      </c>
      <c r="S172" s="24">
        <v>0.25</v>
      </c>
      <c r="T172" s="24">
        <v>0.25</v>
      </c>
      <c r="U172" s="24">
        <v>0.25</v>
      </c>
      <c r="V172" s="24">
        <v>0.25</v>
      </c>
      <c r="W172" s="24"/>
      <c r="X172" s="24"/>
      <c r="Y172" s="24">
        <v>0.46</v>
      </c>
      <c r="Z172" s="24" t="s">
        <v>623</v>
      </c>
      <c r="AA172" s="24"/>
      <c r="AB172" s="24"/>
      <c r="AC172" s="24"/>
      <c r="AD172" s="24"/>
      <c r="AE172" s="24">
        <f t="shared" si="37"/>
        <v>0.46</v>
      </c>
      <c r="AF172" s="21"/>
      <c r="AG172" s="21">
        <v>44761</v>
      </c>
      <c r="AH172" s="21"/>
      <c r="AI172" s="21"/>
      <c r="AJ172" s="22">
        <f t="shared" si="38"/>
        <v>0.46</v>
      </c>
      <c r="AK172" s="22">
        <f t="shared" si="39"/>
        <v>0</v>
      </c>
      <c r="AL172" s="22">
        <f t="shared" si="40"/>
        <v>1</v>
      </c>
      <c r="AM172" s="22">
        <f t="shared" si="41"/>
        <v>0</v>
      </c>
      <c r="AN172" s="22">
        <f t="shared" si="42"/>
        <v>0</v>
      </c>
      <c r="AO172" s="20"/>
      <c r="AP172" s="20" t="s">
        <v>4</v>
      </c>
      <c r="AQ172" s="20"/>
      <c r="AR172" s="20"/>
      <c r="AS172" s="20"/>
      <c r="AT172" s="20" t="s">
        <v>568</v>
      </c>
      <c r="AU172" s="20"/>
      <c r="AV172" s="20"/>
      <c r="AW172" s="20"/>
      <c r="AX172" t="s">
        <v>5</v>
      </c>
      <c r="BB172" t="s">
        <v>624</v>
      </c>
    </row>
    <row r="173" spans="1:54" ht="15" customHeight="1" x14ac:dyDescent="0.25">
      <c r="A173" s="20">
        <v>8</v>
      </c>
      <c r="B173" s="20" t="s">
        <v>28</v>
      </c>
      <c r="C173" s="20" t="s">
        <v>142</v>
      </c>
      <c r="D173" s="20" t="s">
        <v>143</v>
      </c>
      <c r="E173" s="20" t="s">
        <v>144</v>
      </c>
      <c r="F173" s="20" t="s">
        <v>145</v>
      </c>
      <c r="G173" s="20" t="s">
        <v>146</v>
      </c>
      <c r="H173" s="20" t="s">
        <v>146</v>
      </c>
      <c r="I173" s="20" t="s">
        <v>147</v>
      </c>
      <c r="J173" s="21">
        <v>44562</v>
      </c>
      <c r="K173" s="21">
        <v>44926</v>
      </c>
      <c r="L173" s="20" t="s">
        <v>148</v>
      </c>
      <c r="M173" s="20" t="str">
        <f t="shared" si="50"/>
        <v>Sucre</v>
      </c>
      <c r="N173" s="20" t="s">
        <v>121</v>
      </c>
      <c r="O173" s="20" t="s">
        <v>149</v>
      </c>
      <c r="P173" s="20" t="s">
        <v>123</v>
      </c>
      <c r="Q173" s="22">
        <f t="shared" si="51"/>
        <v>0.1111111111111111</v>
      </c>
      <c r="R173" s="24">
        <f t="shared" si="36"/>
        <v>1</v>
      </c>
      <c r="S173" s="24">
        <v>0.25</v>
      </c>
      <c r="T173" s="24">
        <v>0.25</v>
      </c>
      <c r="U173" s="24">
        <v>0.25</v>
      </c>
      <c r="V173" s="24">
        <v>0.25</v>
      </c>
      <c r="W173" s="24"/>
      <c r="X173" s="24"/>
      <c r="Y173" s="24">
        <v>0.5</v>
      </c>
      <c r="Z173" s="24" t="s">
        <v>625</v>
      </c>
      <c r="AA173" s="24"/>
      <c r="AB173" s="24"/>
      <c r="AC173" s="24"/>
      <c r="AD173" s="24"/>
      <c r="AE173" s="24">
        <f t="shared" si="37"/>
        <v>0.5</v>
      </c>
      <c r="AF173" s="21"/>
      <c r="AG173" s="21">
        <v>44761</v>
      </c>
      <c r="AH173" s="21"/>
      <c r="AI173" s="21"/>
      <c r="AJ173" s="22">
        <f t="shared" si="38"/>
        <v>0.5</v>
      </c>
      <c r="AK173" s="22">
        <f t="shared" si="39"/>
        <v>0</v>
      </c>
      <c r="AL173" s="22">
        <f t="shared" si="40"/>
        <v>1</v>
      </c>
      <c r="AM173" s="22">
        <f t="shared" si="41"/>
        <v>0</v>
      </c>
      <c r="AN173" s="22">
        <f t="shared" si="42"/>
        <v>0</v>
      </c>
      <c r="AO173" s="20"/>
      <c r="AP173" s="20" t="s">
        <v>4</v>
      </c>
      <c r="AQ173" s="20"/>
      <c r="AR173" s="20"/>
      <c r="AS173" s="20"/>
      <c r="AT173" s="20" t="s">
        <v>568</v>
      </c>
      <c r="AU173" s="20"/>
      <c r="AV173" s="20"/>
      <c r="AW173" s="20"/>
      <c r="AX173" t="s">
        <v>4</v>
      </c>
      <c r="BB173" t="s">
        <v>626</v>
      </c>
    </row>
    <row r="174" spans="1:54" ht="15" customHeight="1" x14ac:dyDescent="0.25">
      <c r="A174" s="20">
        <v>9</v>
      </c>
      <c r="B174" s="20" t="s">
        <v>28</v>
      </c>
      <c r="C174" s="20" t="s">
        <v>142</v>
      </c>
      <c r="D174" s="20" t="s">
        <v>143</v>
      </c>
      <c r="E174" s="20" t="s">
        <v>144</v>
      </c>
      <c r="F174" s="20" t="s">
        <v>145</v>
      </c>
      <c r="G174" s="20" t="s">
        <v>146</v>
      </c>
      <c r="H174" s="20" t="s">
        <v>146</v>
      </c>
      <c r="I174" t="s">
        <v>153</v>
      </c>
      <c r="J174" s="21">
        <v>44562</v>
      </c>
      <c r="K174" s="21">
        <v>44926</v>
      </c>
      <c r="L174" s="20" t="s">
        <v>154</v>
      </c>
      <c r="M174" s="20" t="str">
        <f t="shared" si="50"/>
        <v>Sucre</v>
      </c>
      <c r="N174" s="20" t="s">
        <v>121</v>
      </c>
      <c r="O174" t="s">
        <v>155</v>
      </c>
      <c r="P174" t="s">
        <v>123</v>
      </c>
      <c r="Q174" s="22">
        <f t="shared" si="51"/>
        <v>0.1111111111111111</v>
      </c>
      <c r="R174" s="24">
        <f t="shared" si="36"/>
        <v>1</v>
      </c>
      <c r="S174" s="24">
        <v>0.25</v>
      </c>
      <c r="T174" s="24">
        <v>0.25</v>
      </c>
      <c r="U174" s="24">
        <v>0.25</v>
      </c>
      <c r="V174" s="24">
        <v>0.25</v>
      </c>
      <c r="W174" s="24"/>
      <c r="X174" s="24"/>
      <c r="Y174" s="24">
        <v>0.5</v>
      </c>
      <c r="Z174" s="24" t="s">
        <v>627</v>
      </c>
      <c r="AA174" s="24"/>
      <c r="AB174" s="24"/>
      <c r="AC174" s="24"/>
      <c r="AD174" s="24"/>
      <c r="AE174" s="24">
        <f t="shared" si="37"/>
        <v>0.5</v>
      </c>
      <c r="AF174" s="21"/>
      <c r="AG174" s="21">
        <v>44761</v>
      </c>
      <c r="AH174" s="21"/>
      <c r="AI174" s="21"/>
      <c r="AJ174" s="22">
        <f t="shared" si="38"/>
        <v>0.5</v>
      </c>
      <c r="AK174" s="22">
        <f t="shared" si="39"/>
        <v>0</v>
      </c>
      <c r="AL174" s="22">
        <f t="shared" si="40"/>
        <v>1</v>
      </c>
      <c r="AM174" s="22">
        <f t="shared" si="41"/>
        <v>0</v>
      </c>
      <c r="AN174" s="22">
        <f t="shared" si="42"/>
        <v>0</v>
      </c>
      <c r="AP174" t="s">
        <v>4</v>
      </c>
      <c r="AT174" t="s">
        <v>568</v>
      </c>
      <c r="AX174" t="s">
        <v>4</v>
      </c>
      <c r="BB174" t="s">
        <v>628</v>
      </c>
    </row>
    <row r="175" spans="1:54" ht="15" customHeight="1" x14ac:dyDescent="0.25">
      <c r="A175" s="20">
        <v>1</v>
      </c>
      <c r="B175" s="20" t="s">
        <v>29</v>
      </c>
      <c r="C175" s="20" t="s">
        <v>87</v>
      </c>
      <c r="D175" s="20" t="s">
        <v>88</v>
      </c>
      <c r="E175" s="20" t="s">
        <v>89</v>
      </c>
      <c r="F175" s="20" t="s">
        <v>90</v>
      </c>
      <c r="G175" s="20" t="s">
        <v>91</v>
      </c>
      <c r="H175" s="20" t="s">
        <v>92</v>
      </c>
      <c r="I175" s="20" t="s">
        <v>629</v>
      </c>
      <c r="J175" s="21">
        <v>44562</v>
      </c>
      <c r="K175" s="21">
        <v>44926</v>
      </c>
      <c r="L175" s="20" t="s">
        <v>94</v>
      </c>
      <c r="M175" s="20" t="str">
        <f>B175</f>
        <v>Tolima</v>
      </c>
      <c r="N175" s="20" t="s">
        <v>96</v>
      </c>
      <c r="O175" s="20" t="s">
        <v>630</v>
      </c>
      <c r="P175" s="20" t="s">
        <v>33</v>
      </c>
      <c r="Q175" s="22">
        <f>1/10</f>
        <v>0.1</v>
      </c>
      <c r="R175" s="23">
        <f t="shared" si="36"/>
        <v>6938</v>
      </c>
      <c r="S175" s="23">
        <v>14</v>
      </c>
      <c r="T175" s="23">
        <v>694</v>
      </c>
      <c r="U175" s="23">
        <v>3469</v>
      </c>
      <c r="V175" s="23">
        <v>2761</v>
      </c>
      <c r="W175" s="23"/>
      <c r="X175" s="23"/>
      <c r="Y175" s="23">
        <v>308</v>
      </c>
      <c r="Z175" s="23" t="s">
        <v>631</v>
      </c>
      <c r="AA175" s="23"/>
      <c r="AB175" s="23"/>
      <c r="AC175" s="23"/>
      <c r="AD175" s="23"/>
      <c r="AE175" s="23">
        <f t="shared" si="37"/>
        <v>308</v>
      </c>
      <c r="AF175" s="21"/>
      <c r="AG175" s="21">
        <v>44761</v>
      </c>
      <c r="AH175" s="21"/>
      <c r="AI175" s="21"/>
      <c r="AJ175" s="22">
        <f t="shared" si="38"/>
        <v>4.4393196886710867E-2</v>
      </c>
      <c r="AK175" s="22">
        <f t="shared" si="39"/>
        <v>0</v>
      </c>
      <c r="AL175" s="22">
        <f t="shared" si="40"/>
        <v>0.44380403458213258</v>
      </c>
      <c r="AM175" s="22">
        <f t="shared" si="41"/>
        <v>0</v>
      </c>
      <c r="AN175" s="22">
        <f t="shared" si="42"/>
        <v>0</v>
      </c>
      <c r="AO175" s="20"/>
      <c r="AP175" s="20" t="s">
        <v>5</v>
      </c>
      <c r="AQ175" s="20"/>
      <c r="AR175" s="20"/>
      <c r="AS175" s="20"/>
      <c r="AT175" s="20" t="s">
        <v>632</v>
      </c>
      <c r="AU175" s="20"/>
      <c r="AV175" s="20"/>
      <c r="AW175" s="20"/>
      <c r="AX175" s="20" t="s">
        <v>5</v>
      </c>
      <c r="AY175" s="20"/>
      <c r="AZ175" s="20"/>
      <c r="BA175" s="20"/>
      <c r="BB175" s="20" t="s">
        <v>633</v>
      </c>
    </row>
    <row r="176" spans="1:54" ht="15" customHeight="1" x14ac:dyDescent="0.25">
      <c r="A176" s="20">
        <v>2</v>
      </c>
      <c r="B176" s="20" t="s">
        <v>29</v>
      </c>
      <c r="C176" s="20" t="s">
        <v>87</v>
      </c>
      <c r="D176" s="20" t="s">
        <v>88</v>
      </c>
      <c r="E176" s="20" t="s">
        <v>89</v>
      </c>
      <c r="F176" s="20" t="s">
        <v>90</v>
      </c>
      <c r="G176" s="20" t="s">
        <v>91</v>
      </c>
      <c r="H176" s="20" t="s">
        <v>92</v>
      </c>
      <c r="I176" s="20" t="s">
        <v>634</v>
      </c>
      <c r="J176" s="21">
        <v>44562</v>
      </c>
      <c r="K176" s="21">
        <v>44926</v>
      </c>
      <c r="L176" s="20" t="s">
        <v>94</v>
      </c>
      <c r="M176" s="20" t="str">
        <f t="shared" ref="M176:M184" si="52">B176</f>
        <v>Tolima</v>
      </c>
      <c r="N176" s="20" t="s">
        <v>96</v>
      </c>
      <c r="O176" s="20" t="s">
        <v>635</v>
      </c>
      <c r="P176" s="20" t="s">
        <v>33</v>
      </c>
      <c r="Q176" s="22">
        <f t="shared" ref="Q176:Q184" si="53">1/10</f>
        <v>0.1</v>
      </c>
      <c r="R176" s="23">
        <f t="shared" si="36"/>
        <v>5712</v>
      </c>
      <c r="S176" s="23">
        <v>13</v>
      </c>
      <c r="T176" s="23">
        <v>571</v>
      </c>
      <c r="U176" s="23">
        <v>2856</v>
      </c>
      <c r="V176" s="23">
        <v>2272</v>
      </c>
      <c r="W176" s="23"/>
      <c r="X176" s="23"/>
      <c r="Y176" s="23">
        <v>122</v>
      </c>
      <c r="Z176" s="23" t="s">
        <v>636</v>
      </c>
      <c r="AA176" s="23"/>
      <c r="AB176" s="23"/>
      <c r="AC176" s="23"/>
      <c r="AD176" s="23"/>
      <c r="AE176" s="23">
        <f t="shared" si="37"/>
        <v>122</v>
      </c>
      <c r="AF176" s="21"/>
      <c r="AG176" s="21">
        <v>44761</v>
      </c>
      <c r="AH176" s="21"/>
      <c r="AI176" s="21"/>
      <c r="AJ176" s="22">
        <f t="shared" si="38"/>
        <v>2.1358543417366947E-2</v>
      </c>
      <c r="AK176" s="22">
        <f t="shared" si="39"/>
        <v>0</v>
      </c>
      <c r="AL176" s="22">
        <f t="shared" si="40"/>
        <v>0.2136602451838879</v>
      </c>
      <c r="AM176" s="22">
        <f t="shared" si="41"/>
        <v>0</v>
      </c>
      <c r="AN176" s="22">
        <f t="shared" si="42"/>
        <v>0</v>
      </c>
      <c r="AO176" s="20"/>
      <c r="AP176" s="20" t="s">
        <v>5</v>
      </c>
      <c r="AQ176" s="20"/>
      <c r="AR176" s="20"/>
      <c r="AS176" s="20"/>
      <c r="AT176" s="20" t="s">
        <v>637</v>
      </c>
      <c r="AU176" s="20"/>
      <c r="AV176" s="20"/>
      <c r="AW176" s="20"/>
      <c r="AX176" t="s">
        <v>5</v>
      </c>
      <c r="BB176" t="s">
        <v>638</v>
      </c>
    </row>
    <row r="177" spans="1:54" ht="15" customHeight="1" x14ac:dyDescent="0.25">
      <c r="A177" s="20">
        <v>3</v>
      </c>
      <c r="B177" s="20" t="s">
        <v>29</v>
      </c>
      <c r="C177" s="20" t="s">
        <v>165</v>
      </c>
      <c r="D177" s="20" t="s">
        <v>88</v>
      </c>
      <c r="E177" s="20" t="s">
        <v>107</v>
      </c>
      <c r="F177" s="20" t="s">
        <v>167</v>
      </c>
      <c r="G177" s="20" t="s">
        <v>91</v>
      </c>
      <c r="H177" s="20" t="s">
        <v>92</v>
      </c>
      <c r="I177" t="s">
        <v>168</v>
      </c>
      <c r="J177" s="21">
        <v>44562</v>
      </c>
      <c r="K177" s="21">
        <v>44926</v>
      </c>
      <c r="L177" s="20" t="s">
        <v>169</v>
      </c>
      <c r="M177" s="20" t="str">
        <f t="shared" si="52"/>
        <v>Tolima</v>
      </c>
      <c r="N177" s="20" t="s">
        <v>96</v>
      </c>
      <c r="O177" s="20" t="s">
        <v>222</v>
      </c>
      <c r="P177" s="20" t="s">
        <v>33</v>
      </c>
      <c r="Q177" s="22">
        <f t="shared" si="53"/>
        <v>0.1</v>
      </c>
      <c r="R177" s="23">
        <f t="shared" si="36"/>
        <v>12</v>
      </c>
      <c r="S177" s="23">
        <v>0</v>
      </c>
      <c r="T177" s="23">
        <v>3</v>
      </c>
      <c r="U177" s="23">
        <v>6</v>
      </c>
      <c r="V177" s="23">
        <v>3</v>
      </c>
      <c r="W177" s="23"/>
      <c r="X177" s="23"/>
      <c r="Y177" s="23">
        <v>0</v>
      </c>
      <c r="Z177" s="23" t="s">
        <v>639</v>
      </c>
      <c r="AA177" s="23"/>
      <c r="AB177" s="23"/>
      <c r="AC177" s="23"/>
      <c r="AD177" s="23"/>
      <c r="AE177" s="23">
        <f t="shared" si="37"/>
        <v>0</v>
      </c>
      <c r="AF177" s="21"/>
      <c r="AG177" s="21">
        <v>44761</v>
      </c>
      <c r="AH177" s="21"/>
      <c r="AI177" s="21"/>
      <c r="AJ177" s="22">
        <f t="shared" si="38"/>
        <v>0</v>
      </c>
      <c r="AK177" s="22" t="str">
        <f t="shared" si="39"/>
        <v/>
      </c>
      <c r="AL177" s="22">
        <f t="shared" si="40"/>
        <v>0</v>
      </c>
      <c r="AM177" s="22">
        <f t="shared" si="41"/>
        <v>0</v>
      </c>
      <c r="AN177" s="22">
        <f t="shared" si="42"/>
        <v>0</v>
      </c>
      <c r="AO177" s="20"/>
      <c r="AP177" s="20" t="s">
        <v>5</v>
      </c>
      <c r="AQ177" s="20"/>
      <c r="AR177" s="20"/>
      <c r="AS177" s="20"/>
      <c r="AT177" s="20" t="s">
        <v>640</v>
      </c>
      <c r="AU177" s="20"/>
      <c r="AV177" s="20"/>
      <c r="AW177" s="20"/>
      <c r="AX177" t="s">
        <v>5</v>
      </c>
      <c r="BB177" t="s">
        <v>641</v>
      </c>
    </row>
    <row r="178" spans="1:54" ht="15" customHeight="1" x14ac:dyDescent="0.25">
      <c r="A178" s="20">
        <v>4</v>
      </c>
      <c r="B178" s="20" t="s">
        <v>29</v>
      </c>
      <c r="C178" s="20" t="s">
        <v>106</v>
      </c>
      <c r="D178" s="20" t="s">
        <v>88</v>
      </c>
      <c r="E178" s="20" t="s">
        <v>107</v>
      </c>
      <c r="F178" s="20" t="s">
        <v>108</v>
      </c>
      <c r="G178" s="20" t="s">
        <v>109</v>
      </c>
      <c r="H178" s="20" t="s">
        <v>110</v>
      </c>
      <c r="I178" t="s">
        <v>111</v>
      </c>
      <c r="J178" s="21">
        <v>44562</v>
      </c>
      <c r="K178" s="21">
        <v>44926</v>
      </c>
      <c r="L178" s="20" t="s">
        <v>112</v>
      </c>
      <c r="M178" s="20" t="str">
        <f t="shared" si="52"/>
        <v>Tolima</v>
      </c>
      <c r="N178" s="20" t="s">
        <v>96</v>
      </c>
      <c r="O178" s="20" t="s">
        <v>113</v>
      </c>
      <c r="P178" s="20" t="s">
        <v>33</v>
      </c>
      <c r="Q178" s="22">
        <f t="shared" si="53"/>
        <v>0.1</v>
      </c>
      <c r="R178" s="23">
        <f t="shared" si="36"/>
        <v>158585959</v>
      </c>
      <c r="S178" s="23">
        <v>16144050.6262</v>
      </c>
      <c r="T178" s="23">
        <v>31717191.800000001</v>
      </c>
      <c r="U178" s="23">
        <v>63434383.600000001</v>
      </c>
      <c r="V178" s="23">
        <v>47290332.973800004</v>
      </c>
      <c r="W178" s="23"/>
      <c r="X178" s="23"/>
      <c r="Y178" s="23">
        <v>27348938</v>
      </c>
      <c r="Z178" s="23" t="s">
        <v>642</v>
      </c>
      <c r="AA178" s="23"/>
      <c r="AB178" s="23"/>
      <c r="AC178" s="23"/>
      <c r="AD178" s="23"/>
      <c r="AE178" s="23">
        <f t="shared" si="37"/>
        <v>27348938</v>
      </c>
      <c r="AF178" s="21"/>
      <c r="AG178" s="21">
        <v>44756</v>
      </c>
      <c r="AH178" s="21"/>
      <c r="AI178" s="21"/>
      <c r="AJ178" s="22">
        <f t="shared" si="38"/>
        <v>0.17245497755573683</v>
      </c>
      <c r="AK178" s="22">
        <f t="shared" si="39"/>
        <v>0</v>
      </c>
      <c r="AL178" s="22">
        <f t="shared" si="40"/>
        <v>0.86227488777868411</v>
      </c>
      <c r="AM178" s="22">
        <f t="shared" si="41"/>
        <v>0</v>
      </c>
      <c r="AN178" s="22">
        <f t="shared" si="42"/>
        <v>0</v>
      </c>
      <c r="AO178" s="20"/>
      <c r="AP178" s="20" t="s">
        <v>5</v>
      </c>
      <c r="AQ178" s="20"/>
      <c r="AR178" s="20"/>
      <c r="AS178" s="20"/>
      <c r="AT178" s="20" t="s">
        <v>643</v>
      </c>
      <c r="AU178" s="20"/>
      <c r="AV178" s="20"/>
      <c r="AW178" s="20"/>
      <c r="AX178" t="s">
        <v>5</v>
      </c>
      <c r="BB178" t="s">
        <v>644</v>
      </c>
    </row>
    <row r="179" spans="1:54" ht="15" customHeight="1" x14ac:dyDescent="0.25">
      <c r="A179" s="20">
        <v>5</v>
      </c>
      <c r="B179" s="20" t="s">
        <v>29</v>
      </c>
      <c r="C179" s="20" t="s">
        <v>117</v>
      </c>
      <c r="D179" s="20" t="s">
        <v>88</v>
      </c>
      <c r="E179" s="20" t="s">
        <v>89</v>
      </c>
      <c r="F179" s="20" t="s">
        <v>118</v>
      </c>
      <c r="G179" s="20" t="s">
        <v>91</v>
      </c>
      <c r="H179" s="20" t="s">
        <v>92</v>
      </c>
      <c r="I179" t="s">
        <v>119</v>
      </c>
      <c r="J179" s="21">
        <v>44562</v>
      </c>
      <c r="K179" s="21">
        <v>44926</v>
      </c>
      <c r="L179" s="20" t="s">
        <v>120</v>
      </c>
      <c r="M179" s="20" t="str">
        <f t="shared" si="52"/>
        <v>Tolima</v>
      </c>
      <c r="N179" s="20" t="s">
        <v>121</v>
      </c>
      <c r="O179" s="20" t="s">
        <v>122</v>
      </c>
      <c r="P179" s="20" t="s">
        <v>123</v>
      </c>
      <c r="Q179" s="22">
        <f t="shared" si="53"/>
        <v>0.1</v>
      </c>
      <c r="R179" s="24">
        <f t="shared" si="36"/>
        <v>1</v>
      </c>
      <c r="S179" s="24">
        <v>0.25</v>
      </c>
      <c r="T179" s="24">
        <v>0.25</v>
      </c>
      <c r="U179" s="24">
        <v>0.25</v>
      </c>
      <c r="V179" s="24">
        <v>0.25</v>
      </c>
      <c r="W179" s="24"/>
      <c r="X179" s="24"/>
      <c r="Y179" s="24">
        <v>0.5</v>
      </c>
      <c r="Z179" s="24" t="s">
        <v>645</v>
      </c>
      <c r="AA179" s="24"/>
      <c r="AB179" s="24"/>
      <c r="AC179" s="24"/>
      <c r="AD179" s="24"/>
      <c r="AE179" s="24">
        <f t="shared" si="37"/>
        <v>0.5</v>
      </c>
      <c r="AF179" s="21"/>
      <c r="AG179" s="21">
        <v>44756</v>
      </c>
      <c r="AH179" s="21"/>
      <c r="AI179" s="21"/>
      <c r="AJ179" s="22">
        <f t="shared" si="38"/>
        <v>0.5</v>
      </c>
      <c r="AK179" s="22">
        <f t="shared" si="39"/>
        <v>0</v>
      </c>
      <c r="AL179" s="22">
        <f t="shared" si="40"/>
        <v>1</v>
      </c>
      <c r="AM179" s="22">
        <f t="shared" si="41"/>
        <v>0</v>
      </c>
      <c r="AN179" s="22">
        <f t="shared" si="42"/>
        <v>0</v>
      </c>
      <c r="AO179" s="20"/>
      <c r="AP179" s="20" t="s">
        <v>4</v>
      </c>
      <c r="AQ179" s="20"/>
      <c r="AR179" s="20"/>
      <c r="AS179" s="20"/>
      <c r="AT179" s="20" t="s">
        <v>646</v>
      </c>
      <c r="AU179" s="20"/>
      <c r="AV179" s="20"/>
      <c r="AW179" s="20"/>
      <c r="AX179" t="s">
        <v>4</v>
      </c>
      <c r="BB179" t="s">
        <v>647</v>
      </c>
    </row>
    <row r="180" spans="1:54" ht="15" customHeight="1" x14ac:dyDescent="0.25">
      <c r="A180" s="20">
        <v>6</v>
      </c>
      <c r="B180" s="20" t="s">
        <v>29</v>
      </c>
      <c r="C180" s="20" t="s">
        <v>127</v>
      </c>
      <c r="D180" s="20" t="s">
        <v>88</v>
      </c>
      <c r="E180" s="20" t="s">
        <v>89</v>
      </c>
      <c r="F180" s="20" t="s">
        <v>118</v>
      </c>
      <c r="G180" s="20" t="s">
        <v>91</v>
      </c>
      <c r="H180" s="20" t="s">
        <v>92</v>
      </c>
      <c r="I180" t="s">
        <v>128</v>
      </c>
      <c r="J180" s="21">
        <v>44562</v>
      </c>
      <c r="K180" s="21">
        <v>44926</v>
      </c>
      <c r="L180" s="20" t="s">
        <v>120</v>
      </c>
      <c r="M180" s="20" t="str">
        <f t="shared" si="52"/>
        <v>Tolima</v>
      </c>
      <c r="N180" s="20" t="s">
        <v>121</v>
      </c>
      <c r="O180" s="20" t="s">
        <v>122</v>
      </c>
      <c r="P180" s="20" t="s">
        <v>123</v>
      </c>
      <c r="Q180" s="22">
        <f t="shared" si="53"/>
        <v>0.1</v>
      </c>
      <c r="R180" s="24">
        <f t="shared" si="36"/>
        <v>1</v>
      </c>
      <c r="S180" s="24">
        <v>0.25</v>
      </c>
      <c r="T180" s="24">
        <v>0.25</v>
      </c>
      <c r="U180" s="24">
        <v>0.25</v>
      </c>
      <c r="V180" s="24">
        <v>0.25</v>
      </c>
      <c r="W180" s="24"/>
      <c r="X180" s="24"/>
      <c r="Y180" s="24">
        <v>0.26</v>
      </c>
      <c r="Z180" s="24" t="s">
        <v>648</v>
      </c>
      <c r="AA180" s="24"/>
      <c r="AB180" s="24"/>
      <c r="AC180" s="24"/>
      <c r="AD180" s="24"/>
      <c r="AE180" s="24">
        <f t="shared" si="37"/>
        <v>0.26</v>
      </c>
      <c r="AF180" s="21"/>
      <c r="AG180" s="21">
        <v>44757</v>
      </c>
      <c r="AH180" s="21"/>
      <c r="AI180" s="21"/>
      <c r="AJ180" s="22">
        <f t="shared" si="38"/>
        <v>0.26</v>
      </c>
      <c r="AK180" s="22">
        <f t="shared" si="39"/>
        <v>0</v>
      </c>
      <c r="AL180" s="22">
        <f t="shared" si="40"/>
        <v>1</v>
      </c>
      <c r="AM180" s="22">
        <f t="shared" si="41"/>
        <v>0</v>
      </c>
      <c r="AN180" s="22">
        <f t="shared" si="42"/>
        <v>0</v>
      </c>
      <c r="AO180" s="20"/>
      <c r="AP180" s="20" t="s">
        <v>5</v>
      </c>
      <c r="AQ180" s="20"/>
      <c r="AR180" s="20"/>
      <c r="AS180" s="20"/>
      <c r="AT180" s="20" t="s">
        <v>649</v>
      </c>
      <c r="AU180" s="20"/>
      <c r="AV180" s="20"/>
      <c r="AW180" s="20"/>
      <c r="AX180" t="s">
        <v>4</v>
      </c>
      <c r="BB180" t="s">
        <v>650</v>
      </c>
    </row>
    <row r="181" spans="1:54" ht="15" customHeight="1" x14ac:dyDescent="0.25">
      <c r="A181" s="20">
        <v>7</v>
      </c>
      <c r="B181" s="20" t="s">
        <v>29</v>
      </c>
      <c r="C181" s="20" t="s">
        <v>132</v>
      </c>
      <c r="D181" s="20" t="s">
        <v>133</v>
      </c>
      <c r="E181" s="20" t="s">
        <v>134</v>
      </c>
      <c r="F181" s="20" t="s">
        <v>135</v>
      </c>
      <c r="G181" s="20" t="s">
        <v>91</v>
      </c>
      <c r="H181" s="20" t="s">
        <v>136</v>
      </c>
      <c r="I181" t="s">
        <v>137</v>
      </c>
      <c r="J181" s="21">
        <v>44562</v>
      </c>
      <c r="K181" s="21">
        <v>44926</v>
      </c>
      <c r="L181" s="20" t="s">
        <v>138</v>
      </c>
      <c r="M181" s="20" t="str">
        <f t="shared" si="52"/>
        <v>Tolima</v>
      </c>
      <c r="N181" s="20" t="s">
        <v>121</v>
      </c>
      <c r="O181" s="20" t="s">
        <v>122</v>
      </c>
      <c r="P181" s="20" t="s">
        <v>123</v>
      </c>
      <c r="Q181" s="22">
        <f t="shared" si="53"/>
        <v>0.1</v>
      </c>
      <c r="R181" s="24">
        <f t="shared" si="36"/>
        <v>1.0032000000000001</v>
      </c>
      <c r="S181" s="24">
        <v>6.3200000000000006E-2</v>
      </c>
      <c r="T181" s="24">
        <v>0.2</v>
      </c>
      <c r="U181" s="24">
        <v>0.45</v>
      </c>
      <c r="V181" s="24">
        <v>0.28999999999999998</v>
      </c>
      <c r="W181" s="24"/>
      <c r="X181" s="24"/>
      <c r="Y181" s="24">
        <v>0.02</v>
      </c>
      <c r="Z181" s="24" t="s">
        <v>651</v>
      </c>
      <c r="AA181" s="24"/>
      <c r="AB181" s="24"/>
      <c r="AC181" s="24"/>
      <c r="AD181" s="24"/>
      <c r="AE181" s="24">
        <f t="shared" si="37"/>
        <v>0.02</v>
      </c>
      <c r="AF181" s="21"/>
      <c r="AG181" s="21">
        <v>44761</v>
      </c>
      <c r="AH181" s="21"/>
      <c r="AI181" s="21"/>
      <c r="AJ181" s="22">
        <f t="shared" si="38"/>
        <v>1.993620414673046E-2</v>
      </c>
      <c r="AK181" s="22">
        <f t="shared" si="39"/>
        <v>0</v>
      </c>
      <c r="AL181" s="22">
        <f t="shared" si="40"/>
        <v>9.9999999999999992E-2</v>
      </c>
      <c r="AM181" s="22">
        <f t="shared" si="41"/>
        <v>0</v>
      </c>
      <c r="AN181" s="22">
        <f t="shared" si="42"/>
        <v>0</v>
      </c>
      <c r="AO181" s="20"/>
      <c r="AP181" s="20" t="s">
        <v>5</v>
      </c>
      <c r="AQ181" s="20"/>
      <c r="AR181" s="20"/>
      <c r="AS181" s="20"/>
      <c r="AT181" s="20" t="s">
        <v>652</v>
      </c>
      <c r="AU181" s="20"/>
      <c r="AV181" s="20"/>
      <c r="AW181" s="20"/>
      <c r="AX181" t="s">
        <v>5</v>
      </c>
      <c r="BB181" t="s">
        <v>653</v>
      </c>
    </row>
    <row r="182" spans="1:54" ht="15" customHeight="1" x14ac:dyDescent="0.25">
      <c r="A182" s="20">
        <v>8</v>
      </c>
      <c r="B182" s="20" t="s">
        <v>29</v>
      </c>
      <c r="C182" s="20" t="s">
        <v>132</v>
      </c>
      <c r="D182" s="20" t="s">
        <v>133</v>
      </c>
      <c r="E182" s="20" t="s">
        <v>134</v>
      </c>
      <c r="F182" s="20" t="s">
        <v>135</v>
      </c>
      <c r="G182" s="20" t="s">
        <v>91</v>
      </c>
      <c r="H182" s="20" t="s">
        <v>136</v>
      </c>
      <c r="I182" s="20" t="s">
        <v>654</v>
      </c>
      <c r="J182" s="21">
        <v>44562</v>
      </c>
      <c r="K182" s="21">
        <v>44926</v>
      </c>
      <c r="L182" s="20" t="s">
        <v>138</v>
      </c>
      <c r="M182" s="20" t="str">
        <f t="shared" si="52"/>
        <v>Tolima</v>
      </c>
      <c r="N182" s="20" t="s">
        <v>121</v>
      </c>
      <c r="O182" s="20" t="s">
        <v>655</v>
      </c>
      <c r="P182" s="20" t="s">
        <v>123</v>
      </c>
      <c r="Q182" s="22">
        <f t="shared" si="53"/>
        <v>0.1</v>
      </c>
      <c r="R182" s="24">
        <f t="shared" si="36"/>
        <v>1</v>
      </c>
      <c r="S182" s="24">
        <v>0.25</v>
      </c>
      <c r="T182" s="24">
        <v>0.25</v>
      </c>
      <c r="U182" s="24">
        <v>0.25</v>
      </c>
      <c r="V182" s="24">
        <v>0.25</v>
      </c>
      <c r="W182" s="24"/>
      <c r="X182" s="24"/>
      <c r="Y182" s="24">
        <v>0.06</v>
      </c>
      <c r="Z182" s="24" t="s">
        <v>656</v>
      </c>
      <c r="AA182" s="24"/>
      <c r="AB182" s="24"/>
      <c r="AC182" s="24"/>
      <c r="AD182" s="24"/>
      <c r="AE182" s="24">
        <f t="shared" si="37"/>
        <v>0.06</v>
      </c>
      <c r="AF182" s="21"/>
      <c r="AG182" s="21">
        <v>44761</v>
      </c>
      <c r="AH182" s="21"/>
      <c r="AI182" s="21"/>
      <c r="AJ182" s="22">
        <f t="shared" si="38"/>
        <v>0.06</v>
      </c>
      <c r="AK182" s="22">
        <f t="shared" si="39"/>
        <v>0</v>
      </c>
      <c r="AL182" s="22">
        <f t="shared" si="40"/>
        <v>0.24</v>
      </c>
      <c r="AM182" s="22">
        <f t="shared" si="41"/>
        <v>0</v>
      </c>
      <c r="AN182" s="22">
        <f t="shared" si="42"/>
        <v>0</v>
      </c>
      <c r="AO182" s="20"/>
      <c r="AP182" s="20" t="s">
        <v>5</v>
      </c>
      <c r="AQ182" s="20"/>
      <c r="AR182" s="20"/>
      <c r="AS182" s="20"/>
      <c r="AT182" s="20" t="s">
        <v>657</v>
      </c>
      <c r="AU182" s="20"/>
      <c r="AV182" s="20"/>
      <c r="AW182" s="20"/>
      <c r="AX182" t="s">
        <v>4</v>
      </c>
      <c r="BB182" t="s">
        <v>658</v>
      </c>
    </row>
    <row r="183" spans="1:54" ht="15" customHeight="1" x14ac:dyDescent="0.25">
      <c r="A183" s="20">
        <v>9</v>
      </c>
      <c r="B183" s="20" t="s">
        <v>29</v>
      </c>
      <c r="C183" s="20" t="s">
        <v>142</v>
      </c>
      <c r="D183" s="20" t="s">
        <v>143</v>
      </c>
      <c r="E183" s="20" t="s">
        <v>144</v>
      </c>
      <c r="F183" s="20" t="s">
        <v>145</v>
      </c>
      <c r="G183" s="20" t="s">
        <v>146</v>
      </c>
      <c r="H183" s="20" t="s">
        <v>146</v>
      </c>
      <c r="I183" t="s">
        <v>147</v>
      </c>
      <c r="J183" s="21">
        <v>44562</v>
      </c>
      <c r="K183" s="21">
        <v>44926</v>
      </c>
      <c r="L183" s="20" t="s">
        <v>148</v>
      </c>
      <c r="M183" s="20" t="str">
        <f t="shared" si="52"/>
        <v>Tolima</v>
      </c>
      <c r="N183" s="20" t="s">
        <v>121</v>
      </c>
      <c r="O183" t="s">
        <v>149</v>
      </c>
      <c r="P183" t="s">
        <v>123</v>
      </c>
      <c r="Q183" s="22">
        <f t="shared" si="53"/>
        <v>0.1</v>
      </c>
      <c r="R183" s="24">
        <f t="shared" si="36"/>
        <v>1</v>
      </c>
      <c r="S183" s="24">
        <v>0.25</v>
      </c>
      <c r="T183" s="24">
        <v>0.25</v>
      </c>
      <c r="U183" s="24">
        <v>0.25</v>
      </c>
      <c r="V183" s="24">
        <v>0.25</v>
      </c>
      <c r="W183" s="24"/>
      <c r="X183" s="24"/>
      <c r="Y183" s="24">
        <v>0.5</v>
      </c>
      <c r="Z183" s="24" t="s">
        <v>659</v>
      </c>
      <c r="AA183" s="24"/>
      <c r="AB183" s="24"/>
      <c r="AC183" s="24"/>
      <c r="AD183" s="24"/>
      <c r="AE183" s="24">
        <f t="shared" si="37"/>
        <v>0.5</v>
      </c>
      <c r="AF183" s="21"/>
      <c r="AG183" s="21">
        <v>44761</v>
      </c>
      <c r="AH183" s="21"/>
      <c r="AI183" s="21"/>
      <c r="AJ183" s="22">
        <f t="shared" si="38"/>
        <v>0.5</v>
      </c>
      <c r="AK183" s="22">
        <f t="shared" si="39"/>
        <v>0</v>
      </c>
      <c r="AL183" s="22">
        <f t="shared" si="40"/>
        <v>1</v>
      </c>
      <c r="AM183" s="22">
        <f t="shared" si="41"/>
        <v>0</v>
      </c>
      <c r="AN183" s="22">
        <f t="shared" si="42"/>
        <v>0</v>
      </c>
      <c r="AP183" t="s">
        <v>4</v>
      </c>
      <c r="AT183" s="20" t="s">
        <v>660</v>
      </c>
      <c r="AX183" t="s">
        <v>4</v>
      </c>
      <c r="BB183" t="s">
        <v>661</v>
      </c>
    </row>
    <row r="184" spans="1:54" ht="15" customHeight="1" x14ac:dyDescent="0.25">
      <c r="A184" s="20">
        <v>10</v>
      </c>
      <c r="B184" s="20" t="s">
        <v>29</v>
      </c>
      <c r="C184" s="20" t="s">
        <v>142</v>
      </c>
      <c r="D184" s="20" t="s">
        <v>143</v>
      </c>
      <c r="E184" s="20" t="s">
        <v>144</v>
      </c>
      <c r="F184" s="20" t="s">
        <v>145</v>
      </c>
      <c r="G184" s="20" t="s">
        <v>146</v>
      </c>
      <c r="H184" s="20" t="s">
        <v>146</v>
      </c>
      <c r="I184" t="s">
        <v>153</v>
      </c>
      <c r="J184" s="21">
        <v>44562</v>
      </c>
      <c r="K184" s="21">
        <v>44926</v>
      </c>
      <c r="L184" s="20" t="s">
        <v>154</v>
      </c>
      <c r="M184" s="20" t="str">
        <f t="shared" si="52"/>
        <v>Tolima</v>
      </c>
      <c r="N184" s="20" t="s">
        <v>121</v>
      </c>
      <c r="O184" t="s">
        <v>155</v>
      </c>
      <c r="P184" t="s">
        <v>123</v>
      </c>
      <c r="Q184" s="22">
        <f t="shared" si="53"/>
        <v>0.1</v>
      </c>
      <c r="R184" s="24">
        <f t="shared" si="36"/>
        <v>1</v>
      </c>
      <c r="S184" s="24">
        <v>0.25</v>
      </c>
      <c r="T184" s="24">
        <v>0.25</v>
      </c>
      <c r="U184" s="24">
        <v>0.25</v>
      </c>
      <c r="V184" s="24">
        <v>0.25</v>
      </c>
      <c r="W184" s="24"/>
      <c r="X184" s="24"/>
      <c r="Y184" s="24">
        <v>0.5</v>
      </c>
      <c r="Z184" s="24" t="s">
        <v>662</v>
      </c>
      <c r="AA184" s="24"/>
      <c r="AB184" s="24"/>
      <c r="AC184" s="24"/>
      <c r="AD184" s="24"/>
      <c r="AE184" s="24">
        <f t="shared" si="37"/>
        <v>0.5</v>
      </c>
      <c r="AF184" s="21"/>
      <c r="AG184" s="21">
        <v>44761</v>
      </c>
      <c r="AH184" s="21"/>
      <c r="AI184" s="21"/>
      <c r="AJ184" s="22">
        <f t="shared" si="38"/>
        <v>0.5</v>
      </c>
      <c r="AK184" s="22">
        <f t="shared" si="39"/>
        <v>0</v>
      </c>
      <c r="AL184" s="22">
        <f t="shared" si="40"/>
        <v>1</v>
      </c>
      <c r="AM184" s="22">
        <f t="shared" si="41"/>
        <v>0</v>
      </c>
      <c r="AN184" s="22">
        <f t="shared" si="42"/>
        <v>0</v>
      </c>
      <c r="AP184" t="s">
        <v>4</v>
      </c>
      <c r="AT184" s="20" t="s">
        <v>663</v>
      </c>
      <c r="AX184" t="s">
        <v>4</v>
      </c>
      <c r="BB184" t="s">
        <v>664</v>
      </c>
    </row>
    <row r="185" spans="1:54" ht="15" customHeight="1" x14ac:dyDescent="0.25">
      <c r="A185" s="20">
        <v>1</v>
      </c>
      <c r="B185" s="20" t="s">
        <v>30</v>
      </c>
      <c r="C185" s="20" t="s">
        <v>87</v>
      </c>
      <c r="D185" s="20" t="s">
        <v>88</v>
      </c>
      <c r="E185" s="20" t="s">
        <v>89</v>
      </c>
      <c r="F185" s="20" t="s">
        <v>90</v>
      </c>
      <c r="G185" s="20" t="s">
        <v>91</v>
      </c>
      <c r="H185" s="20" t="s">
        <v>92</v>
      </c>
      <c r="I185" s="20" t="s">
        <v>93</v>
      </c>
      <c r="J185" s="21">
        <v>44562</v>
      </c>
      <c r="K185" s="21">
        <v>44926</v>
      </c>
      <c r="L185" s="20" t="s">
        <v>94</v>
      </c>
      <c r="M185" s="20" t="str">
        <f>B185</f>
        <v>Valle del Cauca</v>
      </c>
      <c r="N185" s="20" t="s">
        <v>96</v>
      </c>
      <c r="O185" s="20" t="s">
        <v>97</v>
      </c>
      <c r="P185" s="20" t="s">
        <v>33</v>
      </c>
      <c r="Q185" s="22">
        <f>1/8</f>
        <v>0.125</v>
      </c>
      <c r="R185" s="23">
        <f t="shared" si="36"/>
        <v>20535</v>
      </c>
      <c r="S185" s="23">
        <v>2173</v>
      </c>
      <c r="T185" s="23">
        <v>4000</v>
      </c>
      <c r="U185" s="23">
        <v>7500</v>
      </c>
      <c r="V185" s="23">
        <v>6862</v>
      </c>
      <c r="W185" s="23"/>
      <c r="X185" s="23"/>
      <c r="Y185" s="23">
        <v>517</v>
      </c>
      <c r="Z185" s="23" t="s">
        <v>665</v>
      </c>
      <c r="AA185" s="23"/>
      <c r="AB185" s="23"/>
      <c r="AC185" s="23"/>
      <c r="AD185" s="23"/>
      <c r="AE185" s="23">
        <f t="shared" si="37"/>
        <v>517</v>
      </c>
      <c r="AF185" s="21"/>
      <c r="AG185" s="21">
        <v>44760</v>
      </c>
      <c r="AH185" s="21"/>
      <c r="AI185" s="21"/>
      <c r="AJ185" s="22">
        <f t="shared" si="38"/>
        <v>2.5176527879230581E-2</v>
      </c>
      <c r="AK185" s="22">
        <f t="shared" si="39"/>
        <v>0</v>
      </c>
      <c r="AL185" s="22">
        <f t="shared" si="40"/>
        <v>0.12925</v>
      </c>
      <c r="AM185" s="22">
        <f t="shared" si="41"/>
        <v>0</v>
      </c>
      <c r="AN185" s="22">
        <f t="shared" si="42"/>
        <v>0</v>
      </c>
      <c r="AO185" s="20"/>
      <c r="AP185" s="20" t="s">
        <v>5</v>
      </c>
      <c r="AQ185" s="20"/>
      <c r="AR185" s="20"/>
      <c r="AS185" s="20"/>
      <c r="AT185" s="20" t="s">
        <v>666</v>
      </c>
      <c r="AU185" s="20"/>
      <c r="AV185" s="20"/>
      <c r="AW185" s="20"/>
      <c r="AX185" s="20" t="s">
        <v>5</v>
      </c>
      <c r="AY185" s="20"/>
      <c r="AZ185" s="20"/>
      <c r="BA185" s="20"/>
      <c r="BB185" s="20" t="s">
        <v>667</v>
      </c>
    </row>
    <row r="186" spans="1:54" ht="15" customHeight="1" x14ac:dyDescent="0.25">
      <c r="A186" s="20">
        <v>2</v>
      </c>
      <c r="B186" s="20" t="s">
        <v>30</v>
      </c>
      <c r="C186" s="20" t="s">
        <v>87</v>
      </c>
      <c r="D186" s="20" t="s">
        <v>88</v>
      </c>
      <c r="E186" s="20" t="s">
        <v>89</v>
      </c>
      <c r="F186" s="20" t="s">
        <v>90</v>
      </c>
      <c r="G186" s="20" t="s">
        <v>91</v>
      </c>
      <c r="H186" s="20" t="s">
        <v>92</v>
      </c>
      <c r="I186" s="20" t="s">
        <v>101</v>
      </c>
      <c r="J186" s="21">
        <v>44562</v>
      </c>
      <c r="K186" s="21">
        <v>44926</v>
      </c>
      <c r="L186" s="20" t="s">
        <v>94</v>
      </c>
      <c r="M186" s="20" t="str">
        <f t="shared" ref="M186:M192" si="54">B186</f>
        <v>Valle del Cauca</v>
      </c>
      <c r="N186" s="20" t="s">
        <v>96</v>
      </c>
      <c r="O186" s="20" t="s">
        <v>102</v>
      </c>
      <c r="P186" s="20" t="s">
        <v>33</v>
      </c>
      <c r="Q186" s="22">
        <f t="shared" ref="Q186:Q192" si="55">1/8</f>
        <v>0.125</v>
      </c>
      <c r="R186" s="23">
        <f t="shared" si="36"/>
        <v>2100</v>
      </c>
      <c r="S186" s="23">
        <v>535</v>
      </c>
      <c r="T186" s="23">
        <v>300</v>
      </c>
      <c r="U186" s="23">
        <v>600</v>
      </c>
      <c r="V186" s="23">
        <v>665</v>
      </c>
      <c r="W186" s="23"/>
      <c r="X186" s="23"/>
      <c r="Y186" s="23">
        <v>58</v>
      </c>
      <c r="Z186" s="23" t="s">
        <v>668</v>
      </c>
      <c r="AA186" s="23"/>
      <c r="AB186" s="23"/>
      <c r="AC186" s="23"/>
      <c r="AD186" s="23"/>
      <c r="AE186" s="23">
        <f t="shared" si="37"/>
        <v>58</v>
      </c>
      <c r="AF186" s="21"/>
      <c r="AG186" s="21">
        <v>44760</v>
      </c>
      <c r="AH186" s="21"/>
      <c r="AI186" s="21"/>
      <c r="AJ186" s="22">
        <f t="shared" si="38"/>
        <v>2.7619047619047619E-2</v>
      </c>
      <c r="AK186" s="22">
        <f t="shared" si="39"/>
        <v>0</v>
      </c>
      <c r="AL186" s="22">
        <f t="shared" si="40"/>
        <v>0.19333333333333333</v>
      </c>
      <c r="AM186" s="22">
        <f t="shared" si="41"/>
        <v>0</v>
      </c>
      <c r="AN186" s="22">
        <f t="shared" si="42"/>
        <v>0</v>
      </c>
      <c r="AO186" s="20"/>
      <c r="AP186" s="20" t="s">
        <v>5</v>
      </c>
      <c r="AQ186" s="20"/>
      <c r="AR186" s="20"/>
      <c r="AS186" s="20"/>
      <c r="AT186" s="20" t="s">
        <v>669</v>
      </c>
      <c r="AU186" s="20"/>
      <c r="AV186" s="20"/>
      <c r="AW186" s="20"/>
      <c r="AX186" t="s">
        <v>5</v>
      </c>
      <c r="BB186" t="s">
        <v>670</v>
      </c>
    </row>
    <row r="187" spans="1:54" ht="15" customHeight="1" x14ac:dyDescent="0.25">
      <c r="A187" s="20">
        <v>3</v>
      </c>
      <c r="B187" s="20" t="s">
        <v>30</v>
      </c>
      <c r="C187" s="20" t="s">
        <v>106</v>
      </c>
      <c r="D187" s="20" t="s">
        <v>88</v>
      </c>
      <c r="E187" s="20" t="s">
        <v>166</v>
      </c>
      <c r="F187" s="20" t="s">
        <v>108</v>
      </c>
      <c r="G187" s="20" t="s">
        <v>109</v>
      </c>
      <c r="H187" s="20" t="s">
        <v>110</v>
      </c>
      <c r="I187" t="s">
        <v>111</v>
      </c>
      <c r="J187" s="21">
        <v>44562</v>
      </c>
      <c r="K187" s="21">
        <v>44926</v>
      </c>
      <c r="L187" s="20" t="s">
        <v>112</v>
      </c>
      <c r="M187" s="20" t="str">
        <f t="shared" si="54"/>
        <v>Valle del Cauca</v>
      </c>
      <c r="N187" s="20" t="s">
        <v>96</v>
      </c>
      <c r="O187" s="20" t="s">
        <v>113</v>
      </c>
      <c r="P187" s="20" t="s">
        <v>33</v>
      </c>
      <c r="Q187" s="22">
        <f t="shared" si="55"/>
        <v>0.125</v>
      </c>
      <c r="R187" s="23">
        <f t="shared" si="36"/>
        <v>150232917</v>
      </c>
      <c r="S187" s="23">
        <v>14663146</v>
      </c>
      <c r="T187" s="23">
        <v>20000000</v>
      </c>
      <c r="U187" s="23">
        <v>45000000</v>
      </c>
      <c r="V187" s="23">
        <v>70569771</v>
      </c>
      <c r="W187" s="23"/>
      <c r="X187" s="23"/>
      <c r="Y187" s="23">
        <v>28334014</v>
      </c>
      <c r="Z187" s="23" t="s">
        <v>671</v>
      </c>
      <c r="AA187" s="23"/>
      <c r="AB187" s="23"/>
      <c r="AC187" s="23"/>
      <c r="AD187" s="23"/>
      <c r="AE187" s="23">
        <f t="shared" si="37"/>
        <v>28334014</v>
      </c>
      <c r="AF187" s="21"/>
      <c r="AG187" s="21">
        <v>44760</v>
      </c>
      <c r="AH187" s="21"/>
      <c r="AI187" s="21"/>
      <c r="AJ187" s="22">
        <f t="shared" si="38"/>
        <v>0.18860057147129747</v>
      </c>
      <c r="AK187" s="22">
        <f t="shared" si="39"/>
        <v>0</v>
      </c>
      <c r="AL187" s="22">
        <f t="shared" si="40"/>
        <v>1</v>
      </c>
      <c r="AM187" s="22">
        <f t="shared" si="41"/>
        <v>0</v>
      </c>
      <c r="AN187" s="22">
        <f t="shared" si="42"/>
        <v>0</v>
      </c>
      <c r="AO187" s="20"/>
      <c r="AP187" s="20" t="s">
        <v>5</v>
      </c>
      <c r="AQ187" s="20"/>
      <c r="AR187" s="20"/>
      <c r="AS187" s="20"/>
      <c r="AT187" s="20" t="s">
        <v>672</v>
      </c>
      <c r="AU187" s="20"/>
      <c r="AV187" s="20"/>
      <c r="AW187" s="20"/>
      <c r="AX187" t="s">
        <v>5</v>
      </c>
      <c r="BB187" t="s">
        <v>673</v>
      </c>
    </row>
    <row r="188" spans="1:54" ht="15" customHeight="1" x14ac:dyDescent="0.25">
      <c r="A188" s="20">
        <v>4</v>
      </c>
      <c r="B188" s="20" t="s">
        <v>30</v>
      </c>
      <c r="C188" s="20" t="s">
        <v>117</v>
      </c>
      <c r="D188" s="20" t="s">
        <v>88</v>
      </c>
      <c r="E188" s="20" t="s">
        <v>89</v>
      </c>
      <c r="F188" s="20" t="s">
        <v>118</v>
      </c>
      <c r="G188" s="20" t="s">
        <v>91</v>
      </c>
      <c r="H188" s="20" t="s">
        <v>92</v>
      </c>
      <c r="I188" t="s">
        <v>119</v>
      </c>
      <c r="J188" s="21">
        <v>44562</v>
      </c>
      <c r="K188" s="21">
        <v>44926</v>
      </c>
      <c r="L188" s="20" t="s">
        <v>120</v>
      </c>
      <c r="M188" s="20" t="str">
        <f t="shared" si="54"/>
        <v>Valle del Cauca</v>
      </c>
      <c r="N188" s="20" t="s">
        <v>121</v>
      </c>
      <c r="O188" s="20" t="s">
        <v>122</v>
      </c>
      <c r="P188" s="20" t="s">
        <v>123</v>
      </c>
      <c r="Q188" s="22">
        <f t="shared" si="55"/>
        <v>0.125</v>
      </c>
      <c r="R188" s="24">
        <f t="shared" si="36"/>
        <v>1</v>
      </c>
      <c r="S188" s="24">
        <v>0.25</v>
      </c>
      <c r="T188" s="24">
        <v>0.25</v>
      </c>
      <c r="U188" s="24">
        <v>0.25</v>
      </c>
      <c r="V188" s="24">
        <v>0.25</v>
      </c>
      <c r="W188" s="24"/>
      <c r="X188" s="24"/>
      <c r="Y188" s="24">
        <v>0.25</v>
      </c>
      <c r="Z188" s="24" t="s">
        <v>674</v>
      </c>
      <c r="AA188" s="24"/>
      <c r="AB188" s="24"/>
      <c r="AC188" s="24"/>
      <c r="AD188" s="24"/>
      <c r="AE188" s="24">
        <f t="shared" si="37"/>
        <v>0.25</v>
      </c>
      <c r="AF188" s="21"/>
      <c r="AG188" s="21">
        <v>44760</v>
      </c>
      <c r="AH188" s="21"/>
      <c r="AI188" s="21"/>
      <c r="AJ188" s="22">
        <f t="shared" si="38"/>
        <v>0.25</v>
      </c>
      <c r="AK188" s="22">
        <f t="shared" si="39"/>
        <v>0</v>
      </c>
      <c r="AL188" s="22">
        <f t="shared" si="40"/>
        <v>1</v>
      </c>
      <c r="AM188" s="22">
        <f t="shared" si="41"/>
        <v>0</v>
      </c>
      <c r="AN188" s="22">
        <f t="shared" si="42"/>
        <v>0</v>
      </c>
      <c r="AO188" s="20"/>
      <c r="AP188" s="20" t="s">
        <v>5</v>
      </c>
      <c r="AQ188" s="20"/>
      <c r="AR188" s="20"/>
      <c r="AS188" s="20"/>
      <c r="AT188" s="20" t="s">
        <v>675</v>
      </c>
      <c r="AU188" s="20"/>
      <c r="AV188" s="20"/>
      <c r="AW188" s="20"/>
      <c r="AX188" t="s">
        <v>4</v>
      </c>
      <c r="BB188" t="s">
        <v>676</v>
      </c>
    </row>
    <row r="189" spans="1:54" ht="15" customHeight="1" x14ac:dyDescent="0.25">
      <c r="A189" s="20">
        <v>5</v>
      </c>
      <c r="B189" s="20" t="s">
        <v>30</v>
      </c>
      <c r="C189" s="20" t="s">
        <v>127</v>
      </c>
      <c r="D189" s="20" t="s">
        <v>88</v>
      </c>
      <c r="E189" s="20" t="s">
        <v>89</v>
      </c>
      <c r="F189" s="20" t="s">
        <v>118</v>
      </c>
      <c r="G189" s="20" t="s">
        <v>91</v>
      </c>
      <c r="H189" s="20" t="s">
        <v>92</v>
      </c>
      <c r="I189" t="s">
        <v>128</v>
      </c>
      <c r="J189" s="21">
        <v>44562</v>
      </c>
      <c r="K189" s="21">
        <v>44926</v>
      </c>
      <c r="L189" s="20" t="s">
        <v>120</v>
      </c>
      <c r="M189" s="20" t="str">
        <f t="shared" si="54"/>
        <v>Valle del Cauca</v>
      </c>
      <c r="N189" s="20" t="s">
        <v>121</v>
      </c>
      <c r="O189" s="20" t="s">
        <v>122</v>
      </c>
      <c r="P189" s="20" t="s">
        <v>123</v>
      </c>
      <c r="Q189" s="22">
        <f t="shared" si="55"/>
        <v>0.125</v>
      </c>
      <c r="R189" s="24">
        <f t="shared" si="36"/>
        <v>1</v>
      </c>
      <c r="S189" s="24">
        <v>0.25</v>
      </c>
      <c r="T189" s="24">
        <v>0.25</v>
      </c>
      <c r="U189" s="24">
        <v>0.25</v>
      </c>
      <c r="V189" s="24">
        <v>0.25</v>
      </c>
      <c r="W189" s="24"/>
      <c r="X189" s="24"/>
      <c r="Y189" s="24">
        <v>0.25</v>
      </c>
      <c r="Z189" s="24" t="s">
        <v>677</v>
      </c>
      <c r="AA189" s="24"/>
      <c r="AB189" s="24"/>
      <c r="AC189" s="24"/>
      <c r="AD189" s="24"/>
      <c r="AE189" s="24">
        <f t="shared" si="37"/>
        <v>0.25</v>
      </c>
      <c r="AF189" s="21"/>
      <c r="AG189" s="21">
        <v>44760</v>
      </c>
      <c r="AH189" s="21"/>
      <c r="AI189" s="21"/>
      <c r="AJ189" s="22">
        <f t="shared" si="38"/>
        <v>0.25</v>
      </c>
      <c r="AK189" s="22">
        <f t="shared" si="39"/>
        <v>0</v>
      </c>
      <c r="AL189" s="22">
        <f t="shared" si="40"/>
        <v>1</v>
      </c>
      <c r="AM189" s="22">
        <f t="shared" si="41"/>
        <v>0</v>
      </c>
      <c r="AN189" s="22">
        <f t="shared" si="42"/>
        <v>0</v>
      </c>
      <c r="AO189" s="20"/>
      <c r="AP189" s="20" t="s">
        <v>5</v>
      </c>
      <c r="AQ189" s="20"/>
      <c r="AR189" s="20"/>
      <c r="AS189" s="20"/>
      <c r="AT189" s="20" t="s">
        <v>678</v>
      </c>
      <c r="AU189" s="20"/>
      <c r="AV189" s="20"/>
      <c r="AW189" s="20"/>
      <c r="AX189" t="s">
        <v>4</v>
      </c>
      <c r="BB189" t="s">
        <v>679</v>
      </c>
    </row>
    <row r="190" spans="1:54" ht="15" customHeight="1" x14ac:dyDescent="0.25">
      <c r="A190" s="20">
        <v>6</v>
      </c>
      <c r="B190" s="20" t="s">
        <v>30</v>
      </c>
      <c r="C190" s="20" t="s">
        <v>132</v>
      </c>
      <c r="D190" s="20" t="s">
        <v>133</v>
      </c>
      <c r="E190" s="20" t="s">
        <v>134</v>
      </c>
      <c r="F190" s="20" t="s">
        <v>135</v>
      </c>
      <c r="G190" s="20" t="s">
        <v>91</v>
      </c>
      <c r="H190" s="20" t="s">
        <v>136</v>
      </c>
      <c r="I190" t="s">
        <v>137</v>
      </c>
      <c r="J190" s="21">
        <v>44562</v>
      </c>
      <c r="K190" s="21">
        <v>44926</v>
      </c>
      <c r="L190" s="20" t="s">
        <v>138</v>
      </c>
      <c r="M190" s="20" t="str">
        <f t="shared" si="54"/>
        <v>Valle del Cauca</v>
      </c>
      <c r="N190" s="20" t="s">
        <v>121</v>
      </c>
      <c r="O190" s="20" t="s">
        <v>122</v>
      </c>
      <c r="P190" s="20" t="s">
        <v>123</v>
      </c>
      <c r="Q190" s="22">
        <f t="shared" si="55"/>
        <v>0.125</v>
      </c>
      <c r="R190" s="24">
        <f t="shared" si="36"/>
        <v>1</v>
      </c>
      <c r="S190" s="24">
        <v>0.25</v>
      </c>
      <c r="T190" s="24">
        <v>0.25</v>
      </c>
      <c r="U190" s="24">
        <v>0.25</v>
      </c>
      <c r="V190" s="24">
        <v>0.25</v>
      </c>
      <c r="W190" s="24"/>
      <c r="X190" s="24"/>
      <c r="Y190" s="24">
        <v>0.2</v>
      </c>
      <c r="Z190" s="24" t="s">
        <v>680</v>
      </c>
      <c r="AA190" s="24"/>
      <c r="AB190" s="24"/>
      <c r="AC190" s="24"/>
      <c r="AD190" s="24"/>
      <c r="AE190" s="24">
        <f t="shared" si="37"/>
        <v>0.2</v>
      </c>
      <c r="AF190" s="21"/>
      <c r="AG190" s="21">
        <v>44761</v>
      </c>
      <c r="AH190" s="21"/>
      <c r="AI190" s="21"/>
      <c r="AJ190" s="22">
        <f t="shared" si="38"/>
        <v>0.2</v>
      </c>
      <c r="AK190" s="22">
        <f t="shared" si="39"/>
        <v>0</v>
      </c>
      <c r="AL190" s="22">
        <f t="shared" si="40"/>
        <v>0.8</v>
      </c>
      <c r="AM190" s="22">
        <f t="shared" si="41"/>
        <v>0</v>
      </c>
      <c r="AN190" s="22">
        <f t="shared" si="42"/>
        <v>0</v>
      </c>
      <c r="AO190" s="20"/>
      <c r="AP190" s="20" t="s">
        <v>5</v>
      </c>
      <c r="AQ190" s="20"/>
      <c r="AR190" s="20"/>
      <c r="AS190" s="20"/>
      <c r="AT190" s="20" t="s">
        <v>681</v>
      </c>
      <c r="AU190" s="20"/>
      <c r="AV190" s="20"/>
      <c r="AW190" s="20"/>
      <c r="AX190" t="s">
        <v>5</v>
      </c>
      <c r="BB190" t="s">
        <v>682</v>
      </c>
    </row>
    <row r="191" spans="1:54" ht="15" customHeight="1" x14ac:dyDescent="0.25">
      <c r="A191" s="20">
        <v>7</v>
      </c>
      <c r="B191" s="20" t="s">
        <v>30</v>
      </c>
      <c r="C191" s="20" t="s">
        <v>142</v>
      </c>
      <c r="D191" s="20" t="s">
        <v>143</v>
      </c>
      <c r="E191" s="20" t="s">
        <v>144</v>
      </c>
      <c r="F191" s="20" t="s">
        <v>145</v>
      </c>
      <c r="G191" s="20" t="s">
        <v>146</v>
      </c>
      <c r="H191" s="20" t="s">
        <v>146</v>
      </c>
      <c r="I191" t="s">
        <v>147</v>
      </c>
      <c r="J191" s="21">
        <v>44562</v>
      </c>
      <c r="K191" s="21">
        <v>44926</v>
      </c>
      <c r="L191" s="20" t="s">
        <v>148</v>
      </c>
      <c r="M191" s="20" t="str">
        <f t="shared" si="54"/>
        <v>Valle del Cauca</v>
      </c>
      <c r="N191" s="20" t="s">
        <v>121</v>
      </c>
      <c r="O191" s="20" t="s">
        <v>149</v>
      </c>
      <c r="P191" s="20" t="s">
        <v>123</v>
      </c>
      <c r="Q191" s="22">
        <f t="shared" si="55"/>
        <v>0.125</v>
      </c>
      <c r="R191" s="24">
        <f t="shared" si="36"/>
        <v>1</v>
      </c>
      <c r="S191" s="24">
        <v>0.25</v>
      </c>
      <c r="T191" s="24">
        <v>0.25</v>
      </c>
      <c r="U191" s="24">
        <v>0.25</v>
      </c>
      <c r="V191" s="24">
        <v>0.25</v>
      </c>
      <c r="W191" s="24"/>
      <c r="X191" s="24"/>
      <c r="Y191" s="24">
        <v>0.25</v>
      </c>
      <c r="Z191" s="24" t="s">
        <v>683</v>
      </c>
      <c r="AA191" s="24"/>
      <c r="AB191" s="24"/>
      <c r="AC191" s="24"/>
      <c r="AD191" s="24"/>
      <c r="AE191" s="24">
        <f t="shared" si="37"/>
        <v>0.25</v>
      </c>
      <c r="AF191" s="21"/>
      <c r="AG191" s="21">
        <v>44761</v>
      </c>
      <c r="AH191" s="21"/>
      <c r="AI191" s="21"/>
      <c r="AJ191" s="22">
        <f t="shared" si="38"/>
        <v>0.25</v>
      </c>
      <c r="AK191" s="22">
        <f t="shared" si="39"/>
        <v>0</v>
      </c>
      <c r="AL191" s="22">
        <f t="shared" si="40"/>
        <v>1</v>
      </c>
      <c r="AM191" s="22">
        <f t="shared" si="41"/>
        <v>0</v>
      </c>
      <c r="AN191" s="22">
        <f t="shared" si="42"/>
        <v>0</v>
      </c>
      <c r="AO191" s="20"/>
      <c r="AP191" s="20" t="s">
        <v>4</v>
      </c>
      <c r="AQ191" s="20"/>
      <c r="AR191" s="20"/>
      <c r="AS191" s="20"/>
      <c r="AT191" s="20" t="s">
        <v>684</v>
      </c>
      <c r="AU191" s="20"/>
      <c r="AV191" s="20"/>
      <c r="AW191" s="20"/>
      <c r="AX191" t="s">
        <v>4</v>
      </c>
      <c r="BB191" t="s">
        <v>685</v>
      </c>
    </row>
    <row r="192" spans="1:54" ht="15" customHeight="1" x14ac:dyDescent="0.25">
      <c r="A192" s="20">
        <v>8</v>
      </c>
      <c r="B192" s="20" t="s">
        <v>30</v>
      </c>
      <c r="C192" s="20" t="s">
        <v>142</v>
      </c>
      <c r="D192" s="20" t="s">
        <v>143</v>
      </c>
      <c r="E192" s="20" t="s">
        <v>144</v>
      </c>
      <c r="F192" s="20" t="s">
        <v>145</v>
      </c>
      <c r="G192" s="20" t="s">
        <v>146</v>
      </c>
      <c r="H192" s="20" t="s">
        <v>146</v>
      </c>
      <c r="I192" s="20" t="s">
        <v>153</v>
      </c>
      <c r="J192" s="21">
        <v>44562</v>
      </c>
      <c r="K192" s="21">
        <v>44926</v>
      </c>
      <c r="L192" s="20" t="s">
        <v>154</v>
      </c>
      <c r="M192" s="20" t="str">
        <f t="shared" si="54"/>
        <v>Valle del Cauca</v>
      </c>
      <c r="N192" s="20" t="s">
        <v>121</v>
      </c>
      <c r="O192" s="20" t="s">
        <v>155</v>
      </c>
      <c r="P192" s="20" t="s">
        <v>123</v>
      </c>
      <c r="Q192" s="22">
        <f t="shared" si="55"/>
        <v>0.125</v>
      </c>
      <c r="R192" s="24">
        <f t="shared" ref="R192" si="56">SUM(S192:V192)</f>
        <v>1</v>
      </c>
      <c r="S192" s="24">
        <v>0.25</v>
      </c>
      <c r="T192" s="24">
        <v>0.25</v>
      </c>
      <c r="U192" s="24">
        <v>0.25</v>
      </c>
      <c r="V192" s="24">
        <v>0.25</v>
      </c>
      <c r="W192" s="24"/>
      <c r="X192" s="24"/>
      <c r="Y192" s="24">
        <v>0.25</v>
      </c>
      <c r="Z192" s="24" t="s">
        <v>686</v>
      </c>
      <c r="AA192" s="24"/>
      <c r="AB192" s="24"/>
      <c r="AC192" s="24"/>
      <c r="AD192" s="24"/>
      <c r="AE192" s="24">
        <f t="shared" si="37"/>
        <v>0.25</v>
      </c>
      <c r="AF192" s="21"/>
      <c r="AG192" s="21">
        <v>44761</v>
      </c>
      <c r="AH192" s="21"/>
      <c r="AI192" s="21"/>
      <c r="AJ192" s="22">
        <f t="shared" si="38"/>
        <v>0.25</v>
      </c>
      <c r="AK192" s="22">
        <f t="shared" si="39"/>
        <v>0</v>
      </c>
      <c r="AL192" s="22">
        <f t="shared" si="40"/>
        <v>1</v>
      </c>
      <c r="AM192" s="22">
        <f t="shared" si="41"/>
        <v>0</v>
      </c>
      <c r="AN192" s="22">
        <f t="shared" si="42"/>
        <v>0</v>
      </c>
      <c r="AO192" s="20"/>
      <c r="AP192" s="20" t="s">
        <v>4</v>
      </c>
      <c r="AQ192" s="20"/>
      <c r="AR192" s="20"/>
      <c r="AS192" s="20"/>
      <c r="AT192" s="20" t="s">
        <v>687</v>
      </c>
      <c r="AU192" s="20"/>
      <c r="AV192" s="20"/>
      <c r="AW192" s="20"/>
      <c r="AX192" t="s">
        <v>4</v>
      </c>
      <c r="BB192" t="s">
        <v>688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6:H60"/>
  <sheetViews>
    <sheetView defaultGridColor="0" topLeftCell="A16" colorId="9" workbookViewId="0">
      <selection activeCell="J43" sqref="J43"/>
    </sheetView>
  </sheetViews>
  <sheetFormatPr baseColWidth="10" defaultRowHeight="15" x14ac:dyDescent="0.25"/>
  <cols>
    <col min="1" max="1" width="4.85546875" customWidth="1"/>
    <col min="2" max="2" width="7.5703125" customWidth="1"/>
    <col min="3" max="3" width="23.5703125" customWidth="1"/>
    <col min="4" max="4" width="18.7109375" bestFit="1" customWidth="1"/>
    <col min="5" max="5" width="21.85546875" bestFit="1" customWidth="1"/>
    <col min="6" max="6" width="23.7109375" customWidth="1"/>
    <col min="7" max="7" width="13.140625" customWidth="1"/>
    <col min="8" max="8" width="14.140625" customWidth="1"/>
  </cols>
  <sheetData>
    <row r="6" spans="1:8" s="56" customFormat="1" ht="15.75" thickBot="1" x14ac:dyDescent="0.3">
      <c r="A6" s="55"/>
      <c r="D6" s="55"/>
      <c r="E6" s="55"/>
      <c r="F6" s="55"/>
    </row>
    <row r="7" spans="1:8" ht="15.75" thickTop="1" x14ac:dyDescent="0.25">
      <c r="B7" s="57" t="s">
        <v>2270</v>
      </c>
      <c r="C7" s="57"/>
      <c r="D7" s="57"/>
      <c r="E7" s="57"/>
      <c r="F7" s="57"/>
      <c r="G7" s="57"/>
      <c r="H7" s="57"/>
    </row>
    <row r="38" spans="3:7" ht="33" customHeight="1" x14ac:dyDescent="0.25">
      <c r="C38" s="53" t="s">
        <v>689</v>
      </c>
      <c r="D38" s="50" t="s">
        <v>4</v>
      </c>
      <c r="E38" s="54" t="s">
        <v>5</v>
      </c>
      <c r="F38" s="54" t="s">
        <v>6</v>
      </c>
      <c r="G38" s="50" t="s">
        <v>8</v>
      </c>
    </row>
    <row r="39" spans="3:7" x14ac:dyDescent="0.25">
      <c r="C39" s="49" t="s">
        <v>9</v>
      </c>
      <c r="D39" s="52">
        <f>'[1]Control 1'!B34+'[1]Control 2'!B33+'[1]Control 3'!B33</f>
        <v>14</v>
      </c>
      <c r="E39" s="52">
        <f>'[1]Control 1'!C34+'[1]Control 2'!C33+'[1]Control 3'!C33</f>
        <v>0</v>
      </c>
      <c r="F39" s="52">
        <f>'[1]Control 1'!D34+'[1]Control 2'!D33+'[1]Control 3'!D33</f>
        <v>1</v>
      </c>
      <c r="G39" s="51">
        <f>D39+E39+F39</f>
        <v>15</v>
      </c>
    </row>
    <row r="40" spans="3:7" x14ac:dyDescent="0.25">
      <c r="C40" s="49" t="s">
        <v>10</v>
      </c>
      <c r="D40" s="52">
        <f>'[1]Control 1'!B35+'[1]Control 2'!B34+'[1]Control 3'!B34</f>
        <v>13</v>
      </c>
      <c r="E40" s="52">
        <f>'[1]Control 1'!C35+'[1]Control 2'!C34+'[1]Control 3'!C34</f>
        <v>2</v>
      </c>
      <c r="F40" s="52">
        <f>'[1]Control 1'!D35+'[1]Control 2'!D34+'[1]Control 3'!D34</f>
        <v>0</v>
      </c>
      <c r="G40" s="51">
        <f t="shared" ref="G40:G60" si="0">D40+E40+F40</f>
        <v>15</v>
      </c>
    </row>
    <row r="41" spans="3:7" x14ac:dyDescent="0.25">
      <c r="C41" s="49" t="s">
        <v>11</v>
      </c>
      <c r="D41" s="52">
        <f>'[1]Control 1'!B36+'[1]Control 2'!B35+'[1]Control 3'!B35</f>
        <v>15</v>
      </c>
      <c r="E41" s="52">
        <f>'[1]Control 1'!C36+'[1]Control 2'!C35+'[1]Control 3'!C35</f>
        <v>0</v>
      </c>
      <c r="F41" s="52">
        <f>'[1]Control 1'!D36+'[1]Control 2'!D35+'[1]Control 3'!D35</f>
        <v>0</v>
      </c>
      <c r="G41" s="51">
        <f t="shared" si="0"/>
        <v>15</v>
      </c>
    </row>
    <row r="42" spans="3:7" x14ac:dyDescent="0.25">
      <c r="C42" s="49" t="s">
        <v>12</v>
      </c>
      <c r="D42" s="52">
        <f>'[1]Control 1'!B37+'[1]Control 2'!B36+'[1]Control 3'!B36</f>
        <v>14</v>
      </c>
      <c r="E42" s="52">
        <f>'[1]Control 1'!C37+'[1]Control 2'!C36+'[1]Control 3'!C36</f>
        <v>0</v>
      </c>
      <c r="F42" s="52">
        <f>'[1]Control 1'!D37+'[1]Control 2'!D36+'[1]Control 3'!D36</f>
        <v>1</v>
      </c>
      <c r="G42" s="51">
        <f t="shared" si="0"/>
        <v>15</v>
      </c>
    </row>
    <row r="43" spans="3:7" x14ac:dyDescent="0.25">
      <c r="C43" s="49" t="s">
        <v>13</v>
      </c>
      <c r="D43" s="52">
        <f>'[1]Control 1'!B38+'[1]Control 2'!B37+'[1]Control 3'!B37</f>
        <v>11</v>
      </c>
      <c r="E43" s="52">
        <f>'[1]Control 1'!C38+'[1]Control 2'!C37+'[1]Control 3'!C37</f>
        <v>1</v>
      </c>
      <c r="F43" s="52">
        <f>'[1]Control 1'!D38+'[1]Control 2'!D37+'[1]Control 3'!D37</f>
        <v>3</v>
      </c>
      <c r="G43" s="51">
        <f t="shared" si="0"/>
        <v>15</v>
      </c>
    </row>
    <row r="44" spans="3:7" x14ac:dyDescent="0.25">
      <c r="C44" s="49" t="s">
        <v>14</v>
      </c>
      <c r="D44" s="52">
        <f>'[1]Control 1'!B39+'[1]Control 2'!B38+'[1]Control 3'!B38</f>
        <v>6</v>
      </c>
      <c r="E44" s="52">
        <f>'[1]Control 1'!C39+'[1]Control 2'!C38+'[1]Control 3'!C38</f>
        <v>3</v>
      </c>
      <c r="F44" s="52">
        <f>'[1]Control 1'!D39+'[1]Control 2'!D38+'[1]Control 3'!D38</f>
        <v>6</v>
      </c>
      <c r="G44" s="51">
        <f t="shared" si="0"/>
        <v>15</v>
      </c>
    </row>
    <row r="45" spans="3:7" x14ac:dyDescent="0.25">
      <c r="C45" s="49" t="s">
        <v>15</v>
      </c>
      <c r="D45" s="52">
        <f>'[1]Control 1'!B40+'[1]Control 2'!B39+'[1]Control 3'!B39</f>
        <v>12</v>
      </c>
      <c r="E45" s="52">
        <f>'[1]Control 1'!C40+'[1]Control 2'!C39+'[1]Control 3'!C39</f>
        <v>2</v>
      </c>
      <c r="F45" s="52">
        <f>'[1]Control 1'!D40+'[1]Control 2'!D39+'[1]Control 3'!D39</f>
        <v>1</v>
      </c>
      <c r="G45" s="51">
        <f t="shared" si="0"/>
        <v>15</v>
      </c>
    </row>
    <row r="46" spans="3:7" x14ac:dyDescent="0.25">
      <c r="C46" s="49" t="s">
        <v>16</v>
      </c>
      <c r="D46" s="52">
        <f>'[1]Control 1'!B41+'[1]Control 2'!B40+'[1]Control 3'!B40</f>
        <v>16</v>
      </c>
      <c r="E46" s="52">
        <f>'[1]Control 1'!C41+'[1]Control 2'!C40+'[1]Control 3'!C40</f>
        <v>1</v>
      </c>
      <c r="F46" s="52">
        <f>'[1]Control 1'!D41+'[1]Control 2'!D40+'[1]Control 3'!D40</f>
        <v>1</v>
      </c>
      <c r="G46" s="51">
        <f t="shared" si="0"/>
        <v>18</v>
      </c>
    </row>
    <row r="47" spans="3:7" x14ac:dyDescent="0.25">
      <c r="C47" s="49" t="s">
        <v>17</v>
      </c>
      <c r="D47" s="52">
        <f>'[1]Control 1'!B42+'[1]Control 2'!B41+'[1]Control 3'!B41</f>
        <v>14</v>
      </c>
      <c r="E47" s="52">
        <f>'[1]Control 1'!C42+'[1]Control 2'!C41+'[1]Control 3'!C41</f>
        <v>0</v>
      </c>
      <c r="F47" s="52">
        <f>'[1]Control 1'!D42+'[1]Control 2'!D41+'[1]Control 3'!D41</f>
        <v>1</v>
      </c>
      <c r="G47" s="51">
        <f t="shared" si="0"/>
        <v>15</v>
      </c>
    </row>
    <row r="48" spans="3:7" x14ac:dyDescent="0.25">
      <c r="C48" s="49" t="s">
        <v>18</v>
      </c>
      <c r="D48" s="52">
        <f>'[1]Control 1'!B43+'[1]Control 2'!B42+'[1]Control 3'!B42</f>
        <v>15</v>
      </c>
      <c r="E48" s="52">
        <f>'[1]Control 1'!C43+'[1]Control 2'!C42+'[1]Control 3'!C42</f>
        <v>0</v>
      </c>
      <c r="F48" s="52">
        <f>'[1]Control 1'!D43+'[1]Control 2'!D42+'[1]Control 3'!D42</f>
        <v>0</v>
      </c>
      <c r="G48" s="51">
        <f t="shared" si="0"/>
        <v>15</v>
      </c>
    </row>
    <row r="49" spans="3:7" x14ac:dyDescent="0.25">
      <c r="C49" s="49" t="s">
        <v>19</v>
      </c>
      <c r="D49" s="52">
        <f>'[1]Control 1'!B44+'[1]Control 2'!B43+'[1]Control 3'!B43</f>
        <v>13</v>
      </c>
      <c r="E49" s="52">
        <f>'[1]Control 1'!C44+'[1]Control 2'!C43+'[1]Control 3'!C43</f>
        <v>0</v>
      </c>
      <c r="F49" s="52">
        <f>'[1]Control 1'!D44+'[1]Control 2'!D43+'[1]Control 3'!D43</f>
        <v>2</v>
      </c>
      <c r="G49" s="51">
        <f t="shared" si="0"/>
        <v>15</v>
      </c>
    </row>
    <row r="50" spans="3:7" x14ac:dyDescent="0.25">
      <c r="C50" s="49" t="s">
        <v>20</v>
      </c>
      <c r="D50" s="52">
        <f>'[1]Control 1'!B45+'[1]Control 2'!B44+'[1]Control 3'!B44</f>
        <v>13</v>
      </c>
      <c r="E50" s="52">
        <f>'[1]Control 1'!C45+'[1]Control 2'!C44+'[1]Control 3'!C44</f>
        <v>0</v>
      </c>
      <c r="F50" s="52">
        <f>'[1]Control 1'!D45+'[1]Control 2'!D44+'[1]Control 3'!D44</f>
        <v>2</v>
      </c>
      <c r="G50" s="51">
        <f t="shared" si="0"/>
        <v>15</v>
      </c>
    </row>
    <row r="51" spans="3:7" x14ac:dyDescent="0.25">
      <c r="C51" s="49" t="s">
        <v>21</v>
      </c>
      <c r="D51" s="52">
        <f>'[1]Control 1'!B46+'[1]Control 2'!B45+'[1]Control 3'!B45</f>
        <v>14</v>
      </c>
      <c r="E51" s="52">
        <f>'[1]Control 1'!C46+'[1]Control 2'!C45+'[1]Control 3'!C45</f>
        <v>0</v>
      </c>
      <c r="F51" s="52">
        <f>'[1]Control 1'!D46+'[1]Control 2'!D45+'[1]Control 3'!D45</f>
        <v>1</v>
      </c>
      <c r="G51" s="51">
        <f t="shared" si="0"/>
        <v>15</v>
      </c>
    </row>
    <row r="52" spans="3:7" x14ac:dyDescent="0.25">
      <c r="C52" s="49" t="s">
        <v>22</v>
      </c>
      <c r="D52" s="52">
        <f>'[1]Control 1'!B47+'[1]Control 2'!B46+'[1]Control 3'!B46</f>
        <v>13</v>
      </c>
      <c r="E52" s="52">
        <f>'[1]Control 1'!C47+'[1]Control 2'!C46+'[1]Control 3'!C46</f>
        <v>2</v>
      </c>
      <c r="F52" s="52">
        <f>'[1]Control 1'!D47+'[1]Control 2'!D46+'[1]Control 3'!D46</f>
        <v>0</v>
      </c>
      <c r="G52" s="51">
        <f t="shared" si="0"/>
        <v>15</v>
      </c>
    </row>
    <row r="53" spans="3:7" x14ac:dyDescent="0.25">
      <c r="C53" s="49" t="s">
        <v>23</v>
      </c>
      <c r="D53" s="52">
        <f>'[1]Control 1'!B48+'[1]Control 2'!B47+'[1]Control 3'!B47</f>
        <v>14</v>
      </c>
      <c r="E53" s="52">
        <f>'[1]Control 1'!C48+'[1]Control 2'!C47+'[1]Control 3'!C47</f>
        <v>1</v>
      </c>
      <c r="F53" s="52">
        <f>'[1]Control 1'!D48+'[1]Control 2'!D47+'[1]Control 3'!D47</f>
        <v>0</v>
      </c>
      <c r="G53" s="51">
        <f t="shared" si="0"/>
        <v>15</v>
      </c>
    </row>
    <row r="54" spans="3:7" x14ac:dyDescent="0.25">
      <c r="C54" s="49" t="s">
        <v>24</v>
      </c>
      <c r="D54" s="52">
        <f>'[1]Control 1'!B49+'[1]Control 2'!B48+'[1]Control 3'!B48</f>
        <v>12</v>
      </c>
      <c r="E54" s="52">
        <f>'[1]Control 1'!C49+'[1]Control 2'!C48+'[1]Control 3'!C48</f>
        <v>0</v>
      </c>
      <c r="F54" s="52">
        <f>'[1]Control 1'!D49+'[1]Control 2'!D48+'[1]Control 3'!D48</f>
        <v>3</v>
      </c>
      <c r="G54" s="51">
        <f t="shared" si="0"/>
        <v>15</v>
      </c>
    </row>
    <row r="55" spans="3:7" x14ac:dyDescent="0.25">
      <c r="C55" s="49" t="s">
        <v>25</v>
      </c>
      <c r="D55" s="52">
        <f>'[1]Control 1'!B50+'[1]Control 2'!B49+'[1]Control 3'!B49</f>
        <v>13</v>
      </c>
      <c r="E55" s="52">
        <f>'[1]Control 1'!C50+'[1]Control 2'!C49+'[1]Control 3'!C49</f>
        <v>2</v>
      </c>
      <c r="F55" s="52">
        <f>'[1]Control 1'!D50+'[1]Control 2'!D49+'[1]Control 3'!D49</f>
        <v>0</v>
      </c>
      <c r="G55" s="51">
        <f t="shared" si="0"/>
        <v>15</v>
      </c>
    </row>
    <row r="56" spans="3:7" x14ac:dyDescent="0.25">
      <c r="C56" s="49" t="s">
        <v>26</v>
      </c>
      <c r="D56" s="52">
        <f>'[1]Control 1'!B51+'[1]Control 2'!B50+'[1]Control 3'!B50</f>
        <v>11</v>
      </c>
      <c r="E56" s="52">
        <f>'[1]Control 1'!C51+'[1]Control 2'!C50+'[1]Control 3'!C50</f>
        <v>3</v>
      </c>
      <c r="F56" s="52">
        <f>'[1]Control 1'!D51+'[1]Control 2'!D50+'[1]Control 3'!D50</f>
        <v>1</v>
      </c>
      <c r="G56" s="51">
        <f t="shared" si="0"/>
        <v>15</v>
      </c>
    </row>
    <row r="57" spans="3:7" x14ac:dyDescent="0.25">
      <c r="C57" s="49" t="s">
        <v>27</v>
      </c>
      <c r="D57" s="52">
        <f>'[1]Control 1'!B52+'[1]Control 2'!B51+'[1]Control 3'!B51</f>
        <v>10</v>
      </c>
      <c r="E57" s="52">
        <f>'[1]Control 1'!C52+'[1]Control 2'!C51+'[1]Control 3'!C51</f>
        <v>4</v>
      </c>
      <c r="F57" s="52">
        <f>'[1]Control 1'!D52+'[1]Control 2'!D51+'[1]Control 3'!D51</f>
        <v>1</v>
      </c>
      <c r="G57" s="51">
        <f t="shared" si="0"/>
        <v>15</v>
      </c>
    </row>
    <row r="58" spans="3:7" x14ac:dyDescent="0.25">
      <c r="C58" s="49" t="s">
        <v>28</v>
      </c>
      <c r="D58" s="52">
        <f>'[1]Control 1'!B53+'[1]Control 2'!B52+'[1]Control 3'!B52</f>
        <v>14</v>
      </c>
      <c r="E58" s="52">
        <f>'[1]Control 1'!C53+'[1]Control 2'!C52+'[1]Control 3'!C52</f>
        <v>0</v>
      </c>
      <c r="F58" s="52">
        <f>'[1]Control 1'!D53+'[1]Control 2'!D52+'[1]Control 3'!D52</f>
        <v>1</v>
      </c>
      <c r="G58" s="51">
        <f t="shared" si="0"/>
        <v>15</v>
      </c>
    </row>
    <row r="59" spans="3:7" x14ac:dyDescent="0.25">
      <c r="C59" s="49" t="s">
        <v>29</v>
      </c>
      <c r="D59" s="52">
        <f>'[1]Control 1'!B54+'[1]Control 2'!B53+'[1]Control 3'!B53</f>
        <v>15</v>
      </c>
      <c r="E59" s="52">
        <f>'[1]Control 1'!C54+'[1]Control 2'!C53+'[1]Control 3'!C53</f>
        <v>0</v>
      </c>
      <c r="F59" s="52">
        <f>'[1]Control 1'!D54+'[1]Control 2'!D53+'[1]Control 3'!D53</f>
        <v>0</v>
      </c>
      <c r="G59" s="51">
        <f t="shared" si="0"/>
        <v>15</v>
      </c>
    </row>
    <row r="60" spans="3:7" x14ac:dyDescent="0.25">
      <c r="C60" s="49" t="s">
        <v>30</v>
      </c>
      <c r="D60" s="52">
        <f>'[1]Control 1'!B55+'[1]Control 2'!B54+'[1]Control 3'!B54</f>
        <v>12</v>
      </c>
      <c r="E60" s="52">
        <f>'[1]Control 1'!C55+'[1]Control 2'!C54+'[1]Control 3'!C54</f>
        <v>2</v>
      </c>
      <c r="F60" s="52">
        <f>'[1]Control 1'!D55+'[1]Control 2'!D54+'[1]Control 3'!D54</f>
        <v>1</v>
      </c>
      <c r="G60" s="51">
        <f t="shared" si="0"/>
        <v>15</v>
      </c>
    </row>
  </sheetData>
  <mergeCells count="1">
    <mergeCell ref="B7:H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43"/>
  <sheetViews>
    <sheetView workbookViewId="0">
      <selection activeCell="C37" sqref="C37"/>
    </sheetView>
  </sheetViews>
  <sheetFormatPr baseColWidth="10" defaultRowHeight="15" customHeight="1" x14ac:dyDescent="0.25"/>
  <sheetData>
    <row r="1" spans="1:242" ht="15" customHeight="1" x14ac:dyDescent="0.25">
      <c r="A1" s="3" t="s">
        <v>31</v>
      </c>
      <c r="B1" s="3" t="s">
        <v>690</v>
      </c>
      <c r="C1" s="3" t="s">
        <v>691</v>
      </c>
      <c r="D1" s="3" t="s">
        <v>692</v>
      </c>
      <c r="E1" s="3" t="s">
        <v>693</v>
      </c>
      <c r="F1" s="3" t="s">
        <v>694</v>
      </c>
      <c r="G1" s="3" t="s">
        <v>695</v>
      </c>
      <c r="H1" s="3" t="s">
        <v>696</v>
      </c>
      <c r="I1" s="3" t="s">
        <v>697</v>
      </c>
      <c r="J1" s="28" t="s">
        <v>698</v>
      </c>
      <c r="K1" s="28" t="s">
        <v>699</v>
      </c>
      <c r="L1" s="28" t="s">
        <v>700</v>
      </c>
      <c r="M1" s="29" t="s">
        <v>701</v>
      </c>
      <c r="N1" s="29" t="s">
        <v>702</v>
      </c>
      <c r="O1" s="29" t="s">
        <v>703</v>
      </c>
      <c r="P1" s="28" t="s">
        <v>704</v>
      </c>
      <c r="Q1" s="30" t="s">
        <v>705</v>
      </c>
      <c r="R1" s="30" t="s">
        <v>706</v>
      </c>
      <c r="S1" s="30" t="s">
        <v>707</v>
      </c>
      <c r="T1" s="30" t="s">
        <v>708</v>
      </c>
      <c r="U1" s="30" t="s">
        <v>709</v>
      </c>
      <c r="V1" s="30" t="s">
        <v>710</v>
      </c>
      <c r="W1" s="30" t="s">
        <v>711</v>
      </c>
      <c r="X1" s="30" t="s">
        <v>706</v>
      </c>
      <c r="Y1" s="30" t="s">
        <v>712</v>
      </c>
      <c r="Z1" s="30" t="s">
        <v>713</v>
      </c>
      <c r="AA1" s="30" t="s">
        <v>714</v>
      </c>
      <c r="AB1" s="30" t="s">
        <v>706</v>
      </c>
      <c r="AC1" s="30" t="s">
        <v>706</v>
      </c>
      <c r="AD1" s="30" t="s">
        <v>706</v>
      </c>
      <c r="AE1" s="30" t="s">
        <v>706</v>
      </c>
      <c r="AF1" s="30" t="s">
        <v>715</v>
      </c>
      <c r="AG1" s="30" t="s">
        <v>716</v>
      </c>
      <c r="AH1" s="30" t="s">
        <v>717</v>
      </c>
      <c r="AI1" s="30" t="s">
        <v>718</v>
      </c>
      <c r="AJ1" s="30" t="s">
        <v>719</v>
      </c>
      <c r="AK1" s="30" t="s">
        <v>720</v>
      </c>
      <c r="AL1" s="30" t="s">
        <v>721</v>
      </c>
      <c r="AM1" s="30" t="s">
        <v>722</v>
      </c>
      <c r="AN1" s="30" t="s">
        <v>723</v>
      </c>
      <c r="AO1" s="30" t="s">
        <v>724</v>
      </c>
      <c r="AP1" s="30" t="s">
        <v>725</v>
      </c>
      <c r="AQ1" s="30" t="s">
        <v>726</v>
      </c>
      <c r="AR1" s="30" t="s">
        <v>727</v>
      </c>
      <c r="AS1" s="30" t="s">
        <v>728</v>
      </c>
      <c r="AT1" s="30" t="s">
        <v>729</v>
      </c>
      <c r="AU1" s="30" t="s">
        <v>730</v>
      </c>
      <c r="AV1" s="30" t="s">
        <v>731</v>
      </c>
      <c r="AW1" s="30" t="s">
        <v>732</v>
      </c>
      <c r="AX1" s="30" t="s">
        <v>733</v>
      </c>
      <c r="AY1" s="31" t="s">
        <v>734</v>
      </c>
      <c r="AZ1" s="31" t="s">
        <v>735</v>
      </c>
      <c r="BA1" s="31" t="s">
        <v>736</v>
      </c>
      <c r="BB1" s="31" t="s">
        <v>737</v>
      </c>
      <c r="BC1" s="18" t="s">
        <v>738</v>
      </c>
      <c r="BD1" s="18" t="s">
        <v>739</v>
      </c>
      <c r="BE1" s="18" t="s">
        <v>740</v>
      </c>
      <c r="BF1" s="18" t="s">
        <v>741</v>
      </c>
      <c r="BG1" s="18" t="s">
        <v>742</v>
      </c>
      <c r="BH1" s="18" t="s">
        <v>743</v>
      </c>
      <c r="BI1" s="18" t="s">
        <v>744</v>
      </c>
      <c r="BJ1" s="18" t="s">
        <v>745</v>
      </c>
      <c r="BK1" s="32" t="s">
        <v>746</v>
      </c>
      <c r="BL1" s="32" t="s">
        <v>747</v>
      </c>
      <c r="BM1" s="32" t="s">
        <v>748</v>
      </c>
      <c r="BN1" s="32" t="s">
        <v>749</v>
      </c>
      <c r="BO1" s="32" t="s">
        <v>750</v>
      </c>
      <c r="BP1" s="33" t="s">
        <v>751</v>
      </c>
      <c r="BQ1" s="33" t="s">
        <v>706</v>
      </c>
      <c r="BR1" s="33" t="s">
        <v>752</v>
      </c>
      <c r="BS1" s="33" t="s">
        <v>753</v>
      </c>
      <c r="BT1" s="33" t="s">
        <v>754</v>
      </c>
      <c r="BU1" s="33" t="s">
        <v>755</v>
      </c>
      <c r="BV1" s="33" t="s">
        <v>756</v>
      </c>
      <c r="BW1" s="33" t="s">
        <v>706</v>
      </c>
      <c r="BX1" s="33" t="s">
        <v>757</v>
      </c>
      <c r="BY1" s="33" t="s">
        <v>758</v>
      </c>
      <c r="BZ1" s="33" t="s">
        <v>759</v>
      </c>
      <c r="CA1" s="33" t="s">
        <v>706</v>
      </c>
      <c r="CB1" s="33" t="s">
        <v>706</v>
      </c>
      <c r="CC1" s="33" t="s">
        <v>706</v>
      </c>
      <c r="CD1" s="33" t="s">
        <v>706</v>
      </c>
      <c r="CE1" s="33" t="s">
        <v>760</v>
      </c>
      <c r="CF1" s="33" t="s">
        <v>761</v>
      </c>
      <c r="CG1" s="33" t="s">
        <v>762</v>
      </c>
      <c r="CH1" s="33" t="s">
        <v>763</v>
      </c>
      <c r="CI1" s="33" t="s">
        <v>764</v>
      </c>
      <c r="CJ1" s="33" t="s">
        <v>765</v>
      </c>
      <c r="CK1" s="33" t="s">
        <v>766</v>
      </c>
      <c r="CL1" s="33" t="s">
        <v>767</v>
      </c>
      <c r="CM1" s="33" t="s">
        <v>768</v>
      </c>
      <c r="CN1" s="33" t="s">
        <v>769</v>
      </c>
      <c r="CO1" s="33" t="s">
        <v>770</v>
      </c>
      <c r="CP1" s="33" t="s">
        <v>771</v>
      </c>
      <c r="CQ1" s="33" t="s">
        <v>772</v>
      </c>
      <c r="CR1" s="33" t="s">
        <v>773</v>
      </c>
      <c r="CS1" s="33" t="s">
        <v>774</v>
      </c>
      <c r="CT1" s="33" t="s">
        <v>775</v>
      </c>
      <c r="CU1" s="33" t="s">
        <v>776</v>
      </c>
      <c r="CV1" s="33" t="s">
        <v>777</v>
      </c>
      <c r="CW1" s="33" t="s">
        <v>778</v>
      </c>
      <c r="CX1" s="31" t="s">
        <v>779</v>
      </c>
      <c r="CY1" s="31" t="s">
        <v>780</v>
      </c>
      <c r="CZ1" s="31" t="s">
        <v>781</v>
      </c>
      <c r="DA1" s="31" t="s">
        <v>782</v>
      </c>
      <c r="DB1" s="18" t="s">
        <v>783</v>
      </c>
      <c r="DC1" s="18" t="s">
        <v>784</v>
      </c>
      <c r="DD1" s="18" t="s">
        <v>785</v>
      </c>
      <c r="DE1" s="18" t="s">
        <v>786</v>
      </c>
      <c r="DF1" s="18" t="s">
        <v>787</v>
      </c>
      <c r="DG1" s="18" t="s">
        <v>788</v>
      </c>
      <c r="DH1" s="18" t="s">
        <v>789</v>
      </c>
      <c r="DI1" s="18" t="s">
        <v>790</v>
      </c>
      <c r="DJ1" s="33" t="s">
        <v>791</v>
      </c>
      <c r="DK1" s="33" t="s">
        <v>792</v>
      </c>
      <c r="DL1" s="33" t="s">
        <v>793</v>
      </c>
      <c r="DM1" s="33" t="s">
        <v>794</v>
      </c>
      <c r="DN1" s="33" t="s">
        <v>795</v>
      </c>
      <c r="DO1" s="34" t="s">
        <v>796</v>
      </c>
      <c r="DP1" s="34" t="s">
        <v>797</v>
      </c>
      <c r="DQ1" s="34" t="s">
        <v>798</v>
      </c>
      <c r="DR1" s="34" t="s">
        <v>799</v>
      </c>
      <c r="DS1" s="34" t="s">
        <v>800</v>
      </c>
      <c r="DT1" s="34" t="s">
        <v>801</v>
      </c>
      <c r="DU1" s="34" t="s">
        <v>802</v>
      </c>
      <c r="DV1" s="34" t="s">
        <v>803</v>
      </c>
      <c r="DW1" s="34" t="s">
        <v>804</v>
      </c>
      <c r="DX1" s="34" t="s">
        <v>805</v>
      </c>
      <c r="DY1" s="34" t="s">
        <v>806</v>
      </c>
      <c r="DZ1" s="34" t="s">
        <v>807</v>
      </c>
      <c r="EA1" s="34" t="s">
        <v>808</v>
      </c>
      <c r="EB1" s="34" t="s">
        <v>809</v>
      </c>
      <c r="EC1" s="34" t="s">
        <v>810</v>
      </c>
      <c r="ED1" s="34" t="s">
        <v>811</v>
      </c>
      <c r="EE1" s="34" t="s">
        <v>812</v>
      </c>
      <c r="EF1" s="34" t="s">
        <v>813</v>
      </c>
      <c r="EG1" s="34" t="s">
        <v>814</v>
      </c>
      <c r="EH1" s="34" t="s">
        <v>815</v>
      </c>
      <c r="EI1" s="34" t="s">
        <v>816</v>
      </c>
      <c r="EJ1" s="34" t="s">
        <v>817</v>
      </c>
      <c r="EK1" s="34" t="s">
        <v>818</v>
      </c>
      <c r="EL1" s="34" t="s">
        <v>819</v>
      </c>
      <c r="EM1" s="34" t="s">
        <v>820</v>
      </c>
      <c r="EN1" s="34" t="s">
        <v>821</v>
      </c>
      <c r="EO1" s="34" t="s">
        <v>822</v>
      </c>
      <c r="EP1" s="34" t="s">
        <v>823</v>
      </c>
      <c r="EQ1" s="34" t="s">
        <v>824</v>
      </c>
      <c r="ER1" s="34" t="s">
        <v>825</v>
      </c>
      <c r="ES1" s="34" t="s">
        <v>826</v>
      </c>
      <c r="ET1" s="34" t="s">
        <v>827</v>
      </c>
      <c r="EU1" s="34" t="s">
        <v>828</v>
      </c>
      <c r="EV1" s="34" t="s">
        <v>829</v>
      </c>
      <c r="EW1" s="31" t="s">
        <v>830</v>
      </c>
      <c r="EX1" s="31" t="s">
        <v>831</v>
      </c>
      <c r="EY1" s="31" t="s">
        <v>832</v>
      </c>
      <c r="EZ1" s="31" t="s">
        <v>833</v>
      </c>
      <c r="FA1" s="18" t="s">
        <v>834</v>
      </c>
      <c r="FB1" s="18" t="s">
        <v>835</v>
      </c>
      <c r="FC1" s="18" t="s">
        <v>836</v>
      </c>
      <c r="FD1" s="18" t="s">
        <v>837</v>
      </c>
      <c r="FE1" s="18" t="s">
        <v>838</v>
      </c>
      <c r="FF1" s="18" t="s">
        <v>839</v>
      </c>
      <c r="FG1" s="18" t="s">
        <v>840</v>
      </c>
      <c r="FH1" s="18" t="s">
        <v>841</v>
      </c>
      <c r="FI1" s="34" t="s">
        <v>842</v>
      </c>
      <c r="FJ1" s="34" t="s">
        <v>843</v>
      </c>
      <c r="FK1" s="34" t="s">
        <v>844</v>
      </c>
      <c r="FL1" s="34" t="s">
        <v>845</v>
      </c>
      <c r="FM1" s="34" t="s">
        <v>846</v>
      </c>
      <c r="FN1" s="35" t="s">
        <v>847</v>
      </c>
      <c r="FO1" s="35" t="s">
        <v>848</v>
      </c>
      <c r="FP1" s="35" t="s">
        <v>849</v>
      </c>
      <c r="FQ1" s="35" t="s">
        <v>850</v>
      </c>
      <c r="FR1" s="35" t="s">
        <v>851</v>
      </c>
      <c r="FS1" s="35" t="s">
        <v>852</v>
      </c>
      <c r="FT1" s="35" t="s">
        <v>853</v>
      </c>
      <c r="FU1" s="35" t="s">
        <v>854</v>
      </c>
      <c r="FV1" s="35" t="s">
        <v>855</v>
      </c>
      <c r="FW1" s="35" t="s">
        <v>856</v>
      </c>
      <c r="FX1" s="35" t="s">
        <v>857</v>
      </c>
      <c r="FY1" s="35" t="s">
        <v>858</v>
      </c>
      <c r="FZ1" s="35" t="s">
        <v>859</v>
      </c>
      <c r="GA1" s="35" t="s">
        <v>860</v>
      </c>
      <c r="GB1" s="35" t="s">
        <v>861</v>
      </c>
      <c r="GC1" s="35" t="s">
        <v>862</v>
      </c>
      <c r="GD1" s="35" t="s">
        <v>863</v>
      </c>
      <c r="GE1" s="35" t="s">
        <v>864</v>
      </c>
      <c r="GF1" s="35" t="s">
        <v>865</v>
      </c>
      <c r="GG1" s="35" t="s">
        <v>866</v>
      </c>
      <c r="GH1" s="35" t="s">
        <v>867</v>
      </c>
      <c r="GI1" s="35" t="s">
        <v>868</v>
      </c>
      <c r="GJ1" s="35" t="s">
        <v>869</v>
      </c>
      <c r="GK1" s="35" t="s">
        <v>870</v>
      </c>
      <c r="GL1" s="35" t="s">
        <v>871</v>
      </c>
      <c r="GM1" s="35" t="s">
        <v>872</v>
      </c>
      <c r="GN1" s="35" t="s">
        <v>873</v>
      </c>
      <c r="GO1" s="35" t="s">
        <v>874</v>
      </c>
      <c r="GP1" s="35" t="s">
        <v>875</v>
      </c>
      <c r="GQ1" s="35" t="s">
        <v>876</v>
      </c>
      <c r="GR1" s="35" t="s">
        <v>877</v>
      </c>
      <c r="GS1" s="35" t="s">
        <v>878</v>
      </c>
      <c r="GT1" s="35" t="s">
        <v>879</v>
      </c>
      <c r="GU1" s="35" t="s">
        <v>880</v>
      </c>
      <c r="GV1" s="31" t="s">
        <v>881</v>
      </c>
      <c r="GW1" s="31" t="s">
        <v>882</v>
      </c>
      <c r="GX1" s="31" t="s">
        <v>883</v>
      </c>
      <c r="GY1" s="31" t="s">
        <v>884</v>
      </c>
      <c r="GZ1" s="18" t="s">
        <v>885</v>
      </c>
      <c r="HA1" s="18" t="s">
        <v>886</v>
      </c>
      <c r="HB1" s="18" t="s">
        <v>887</v>
      </c>
      <c r="HC1" s="18" t="s">
        <v>888</v>
      </c>
      <c r="HD1" s="18" t="s">
        <v>889</v>
      </c>
      <c r="HE1" s="18" t="s">
        <v>890</v>
      </c>
      <c r="HF1" s="18" t="s">
        <v>891</v>
      </c>
      <c r="HG1" s="18" t="s">
        <v>892</v>
      </c>
      <c r="HH1" s="35" t="s">
        <v>893</v>
      </c>
      <c r="HI1" s="35" t="s">
        <v>894</v>
      </c>
      <c r="HJ1" s="35" t="s">
        <v>895</v>
      </c>
      <c r="HK1" s="35" t="s">
        <v>896</v>
      </c>
      <c r="HL1" s="35" t="s">
        <v>897</v>
      </c>
      <c r="HM1" s="3" t="s">
        <v>898</v>
      </c>
      <c r="HN1" s="36" t="s">
        <v>899</v>
      </c>
      <c r="HO1" s="36" t="s">
        <v>900</v>
      </c>
      <c r="HP1" s="3" t="s">
        <v>32</v>
      </c>
      <c r="HQ1" s="30" t="s">
        <v>901</v>
      </c>
      <c r="HR1" s="30" t="s">
        <v>902</v>
      </c>
      <c r="HS1" s="30" t="s">
        <v>903</v>
      </c>
      <c r="HT1" s="30" t="s">
        <v>904</v>
      </c>
      <c r="HU1" s="33" t="s">
        <v>905</v>
      </c>
      <c r="HV1" s="33" t="s">
        <v>906</v>
      </c>
      <c r="HW1" s="33" t="s">
        <v>907</v>
      </c>
      <c r="HX1" s="33" t="s">
        <v>908</v>
      </c>
      <c r="HY1" s="34" t="s">
        <v>909</v>
      </c>
      <c r="HZ1" s="34" t="s">
        <v>910</v>
      </c>
      <c r="IA1" s="34" t="s">
        <v>911</v>
      </c>
      <c r="IB1" s="34" t="s">
        <v>912</v>
      </c>
      <c r="IC1" s="35" t="s">
        <v>913</v>
      </c>
      <c r="ID1" s="35" t="s">
        <v>914</v>
      </c>
      <c r="IE1" s="35" t="s">
        <v>915</v>
      </c>
      <c r="IF1" s="35" t="s">
        <v>916</v>
      </c>
      <c r="IG1" s="3" t="s">
        <v>917</v>
      </c>
      <c r="IH1" s="3" t="s">
        <v>918</v>
      </c>
    </row>
    <row r="2" spans="1:242" ht="15" customHeight="1" x14ac:dyDescent="0.25">
      <c r="A2" t="s">
        <v>919</v>
      </c>
      <c r="B2" t="s">
        <v>920</v>
      </c>
      <c r="C2" s="37" t="s">
        <v>921</v>
      </c>
      <c r="D2" s="38" t="s">
        <v>922</v>
      </c>
      <c r="E2" s="37" t="s">
        <v>923</v>
      </c>
      <c r="F2" s="37" t="s">
        <v>924</v>
      </c>
      <c r="G2" s="37" t="s">
        <v>925</v>
      </c>
      <c r="H2" s="39" t="s">
        <v>926</v>
      </c>
      <c r="I2" s="37" t="s">
        <v>927</v>
      </c>
      <c r="J2" s="40">
        <v>0.4</v>
      </c>
      <c r="K2" s="40">
        <v>0.6</v>
      </c>
      <c r="L2" s="37" t="s">
        <v>928</v>
      </c>
      <c r="M2" s="40">
        <v>0.09</v>
      </c>
      <c r="N2" s="40">
        <v>0.6</v>
      </c>
      <c r="O2" s="37" t="s">
        <v>928</v>
      </c>
      <c r="P2" s="41" t="s">
        <v>929</v>
      </c>
      <c r="Q2" s="42"/>
      <c r="R2" s="37"/>
      <c r="S2" s="41"/>
      <c r="T2" s="41"/>
      <c r="U2" s="43"/>
      <c r="V2" s="43"/>
      <c r="W2" s="43"/>
      <c r="X2" s="43"/>
      <c r="Y2" s="43"/>
      <c r="Z2" s="43"/>
      <c r="AA2" s="40"/>
      <c r="AB2" s="37"/>
      <c r="AC2" s="37"/>
      <c r="AD2" s="37"/>
      <c r="AE2" s="37"/>
      <c r="AF2" s="43"/>
      <c r="AG2" s="37"/>
      <c r="AH2" s="37"/>
      <c r="AI2" s="43"/>
      <c r="AJ2" s="43"/>
      <c r="AK2" s="43"/>
      <c r="AL2" s="43"/>
      <c r="AM2" s="37"/>
      <c r="AN2" s="37"/>
      <c r="AO2" s="37"/>
      <c r="AP2" s="37"/>
      <c r="AQ2" s="37"/>
      <c r="AR2" s="37"/>
      <c r="AS2" s="37"/>
      <c r="AT2" s="37"/>
      <c r="AU2" s="44">
        <v>44670</v>
      </c>
      <c r="AV2" s="44">
        <v>44753</v>
      </c>
      <c r="AW2" s="44"/>
      <c r="AX2" s="44"/>
      <c r="AY2" s="37"/>
      <c r="AZ2" s="37"/>
      <c r="BA2" s="37"/>
      <c r="BB2" s="37"/>
      <c r="BC2" s="37"/>
      <c r="BD2" s="37"/>
      <c r="BE2" s="37"/>
      <c r="BF2" s="37"/>
      <c r="BG2" s="37"/>
      <c r="BH2" s="37"/>
      <c r="BI2" s="37"/>
      <c r="BJ2" s="37"/>
      <c r="BK2" s="45" t="str">
        <f>IFERROR(IF(AI2=0,"",IF((AM2/AI2)&gt;1,1,(AM2/AI2))),"")</f>
        <v/>
      </c>
      <c r="BL2" s="45" t="str">
        <f>IFERROR(IF(AJ2=0,"",IF((AO2/AJ2)&gt;1,1,(AO2/AJ2))),"")</f>
        <v/>
      </c>
      <c r="BM2" s="45" t="str">
        <f>IFERROR(IF(AK2=0,"",IF((AQ2/AK2)&gt;1,1,(AQ2/AK2))),"")</f>
        <v/>
      </c>
      <c r="BN2" s="45" t="str">
        <f>IFERROR(IF(AL2=0,"",IF((AS2/AL2)&gt;1,1,(AS2/AL2))),"")</f>
        <v/>
      </c>
      <c r="BO2" s="45" t="str">
        <f>IFERROR(IF((AM2+AO2+AQ2+AS2)/AH2&gt;1,1,(AM2+AO2+AQ2+AS2)/AH2),"")</f>
        <v/>
      </c>
      <c r="BP2" s="42"/>
      <c r="BQ2" s="37"/>
      <c r="BR2" s="37"/>
      <c r="BS2" s="37"/>
      <c r="BT2" s="43"/>
      <c r="BU2" s="43"/>
      <c r="BV2" s="43"/>
      <c r="BW2" s="43"/>
      <c r="BX2" s="43"/>
      <c r="BY2" s="43"/>
      <c r="BZ2" s="40"/>
      <c r="CA2" s="37"/>
      <c r="CB2" s="37"/>
      <c r="CC2" s="37"/>
      <c r="CD2" s="37"/>
      <c r="CE2" s="43"/>
      <c r="CF2" s="37"/>
      <c r="CG2" s="37"/>
      <c r="CH2" s="37"/>
      <c r="CI2" s="37"/>
      <c r="CJ2" s="37"/>
      <c r="CK2" s="37"/>
      <c r="CL2" s="37"/>
      <c r="CM2" s="37"/>
      <c r="CN2" s="37"/>
      <c r="CO2" s="37"/>
      <c r="CP2" s="37"/>
      <c r="CQ2" s="37"/>
      <c r="CR2" s="37"/>
      <c r="CS2" s="37"/>
      <c r="CT2" s="44">
        <v>44670</v>
      </c>
      <c r="CU2" s="44">
        <v>44753</v>
      </c>
      <c r="CV2" s="44"/>
      <c r="CW2" s="44"/>
      <c r="CX2" s="37"/>
      <c r="CY2" s="37"/>
      <c r="CZ2" s="37"/>
      <c r="DA2" s="37"/>
      <c r="DB2" s="37"/>
      <c r="DC2" s="37"/>
      <c r="DD2" s="37"/>
      <c r="DE2" s="37"/>
      <c r="DF2" s="37"/>
      <c r="DG2" s="37"/>
      <c r="DH2" s="37"/>
      <c r="DI2" s="37"/>
      <c r="DJ2" s="45" t="str">
        <f t="shared" ref="DJ2:DJ65" si="0">IFERROR(IF(CH2=0,"",IF((CL2/CH2)&gt;1,1,(CL2/CH2))),"")</f>
        <v/>
      </c>
      <c r="DK2" s="45" t="str">
        <f t="shared" ref="DK2:DK65" si="1">IFERROR(IF(CI2=0,"",IF((CN2/CI2)&gt;1,1,(CN2/CI2))),"")</f>
        <v/>
      </c>
      <c r="DL2" s="45" t="str">
        <f t="shared" ref="DL2:DL65" si="2">IFERROR(IF(CJ2=0,"",IF((CP2/CJ2)&gt;1,1,(CP2/CJ2))),"")</f>
        <v/>
      </c>
      <c r="DM2" s="45" t="str">
        <f t="shared" ref="DM2:DM65" si="3">IFERROR(IF(CK2=0,"",IF((CR2/CK2)&gt;1,1,(CR2/CK2))),"")</f>
        <v/>
      </c>
      <c r="DN2" s="45" t="str">
        <f t="shared" ref="DN2:DN65" si="4">IFERROR(IF((CL2+CN2+CP2+CR2)/CG2&gt;1,1,(CL2+CN2+CP2+CR2)/CG2),"")</f>
        <v/>
      </c>
      <c r="DO2" s="46" t="s">
        <v>930</v>
      </c>
      <c r="DP2" s="37"/>
      <c r="DQ2" s="47" t="s">
        <v>931</v>
      </c>
      <c r="DR2" s="37" t="s">
        <v>932</v>
      </c>
      <c r="DS2" s="43" t="s">
        <v>933</v>
      </c>
      <c r="DT2" s="43" t="s">
        <v>934</v>
      </c>
      <c r="DU2" s="43" t="s">
        <v>935</v>
      </c>
      <c r="DV2" s="43"/>
      <c r="DW2" s="43" t="s">
        <v>936</v>
      </c>
      <c r="DX2" s="43" t="s">
        <v>937</v>
      </c>
      <c r="DY2" s="40">
        <v>0.4</v>
      </c>
      <c r="DZ2" s="37"/>
      <c r="EA2" s="37"/>
      <c r="EB2" s="37"/>
      <c r="EC2" s="37"/>
      <c r="ED2" s="43" t="s">
        <v>96</v>
      </c>
      <c r="EE2" s="37" t="s">
        <v>938</v>
      </c>
      <c r="EF2" s="37">
        <f>SUM(EG2:EJ2)</f>
        <v>8</v>
      </c>
      <c r="EG2" s="37">
        <v>3</v>
      </c>
      <c r="EH2" s="37">
        <v>3</v>
      </c>
      <c r="EI2" s="37">
        <v>1</v>
      </c>
      <c r="EJ2" s="37">
        <v>1</v>
      </c>
      <c r="EK2" s="37">
        <v>3</v>
      </c>
      <c r="EL2" s="37" t="s">
        <v>939</v>
      </c>
      <c r="EM2" s="37">
        <v>3</v>
      </c>
      <c r="EN2" s="37" t="s">
        <v>940</v>
      </c>
      <c r="EO2" s="37"/>
      <c r="EP2" s="37"/>
      <c r="EQ2" s="37"/>
      <c r="ER2" s="37"/>
      <c r="ES2" s="44">
        <v>44670</v>
      </c>
      <c r="ET2" s="44">
        <v>44753</v>
      </c>
      <c r="EU2" s="44"/>
      <c r="EV2" s="44"/>
      <c r="EW2" s="37" t="s">
        <v>4</v>
      </c>
      <c r="EX2" s="37" t="s">
        <v>4</v>
      </c>
      <c r="EY2" s="37"/>
      <c r="EZ2" s="37"/>
      <c r="FA2" s="37" t="s">
        <v>4</v>
      </c>
      <c r="FB2" s="37" t="s">
        <v>4</v>
      </c>
      <c r="FC2" s="37"/>
      <c r="FD2" s="37"/>
      <c r="FE2" s="37" t="s">
        <v>941</v>
      </c>
      <c r="FF2" s="37" t="s">
        <v>942</v>
      </c>
      <c r="FG2" s="37"/>
      <c r="FH2" s="37"/>
      <c r="FI2" s="45">
        <f t="shared" ref="FI2:FI65" si="5">IFERROR(IF(EG2=0,"",IF((EK2/EG2)&gt;1,1,(EK2/EG2))),"")</f>
        <v>1</v>
      </c>
      <c r="FJ2" s="45">
        <f t="shared" ref="FJ2:FJ65" si="6">IFERROR(IF(EH2=0,"",IF((EM2/EH2)&gt;1,1,(EM2/EH2))),"")</f>
        <v>1</v>
      </c>
      <c r="FK2" s="45">
        <f t="shared" ref="FK2:FK65" si="7">IFERROR(IF(EI2=0,"",IF((EO2/EI2)&gt;1,1,(EO2/EI2))),"")</f>
        <v>0</v>
      </c>
      <c r="FL2" s="45">
        <f t="shared" ref="FL2:FL65" si="8">IFERROR(IF(EJ2=0,"",IF((EQ2/EJ2)&gt;1,1,(EQ2/EJ2))),"")</f>
        <v>0</v>
      </c>
      <c r="FM2" s="45">
        <f t="shared" ref="FM2:FM65" si="9">IFERROR(IF((EK2+EM2+EO2+EQ2)/EF2&gt;1,1,(EK2+EM2+EO2+EQ2)/EF2),"")</f>
        <v>0.75</v>
      </c>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44">
        <v>44670</v>
      </c>
      <c r="GS2" s="44">
        <v>44753</v>
      </c>
      <c r="GT2" s="44"/>
      <c r="GU2" s="44"/>
      <c r="GV2" s="37"/>
      <c r="GW2" s="37"/>
      <c r="GX2" s="37"/>
      <c r="GY2" s="37"/>
      <c r="GZ2" s="37"/>
      <c r="HA2" s="37"/>
      <c r="HB2" s="37"/>
      <c r="HC2" s="37"/>
      <c r="HD2" s="37"/>
      <c r="HE2" s="37"/>
      <c r="HF2" s="37"/>
      <c r="HG2" s="37"/>
      <c r="HH2" s="45" t="str">
        <f>IFERROR(IF(GF2=0,"",IF((GJ2/GF2)&gt;1,1,(GJ2/GF2))),"")</f>
        <v/>
      </c>
      <c r="HI2" s="45" t="str">
        <f>IFERROR(IF(GG2=0,"",IF((GL2/GG2)&gt;1,1,(GL2/GG2))),"")</f>
        <v/>
      </c>
      <c r="HJ2" s="45" t="str">
        <f>IFERROR(IF(GH2=0,"",IF((GN2/GH2)&gt;1,1,(GN2/GH2))),"")</f>
        <v/>
      </c>
      <c r="HK2" s="45" t="str">
        <f>IFERROR(IF(GI2=0,"",IF((GP2/GI2)&gt;1,1,(GP2/GI2))),"")</f>
        <v/>
      </c>
      <c r="HL2" s="45" t="str">
        <f>IFERROR(IF((GJ2+GL2+GN2+GP2)/GE2&gt;1,1,(GJ2+GL2+GN2+GP2)/GE2),"")</f>
        <v/>
      </c>
      <c r="HM2" s="37"/>
      <c r="HN2" s="37"/>
      <c r="HO2" s="37">
        <f>IF(Q2&lt;&gt;"",1,0)+IF(BP2&lt;&gt;"",1,0)+IF(DO2&lt;&gt;"",1,0)+IF(FN2&lt;&gt;"",1,0)</f>
        <v>1</v>
      </c>
      <c r="HP2" s="37" t="str">
        <f>'[2]BD Plan'!$B$3</f>
        <v>Atlántico</v>
      </c>
      <c r="HQ2" s="20"/>
      <c r="HR2" s="20"/>
      <c r="HS2" s="20"/>
      <c r="HT2" s="20"/>
      <c r="HU2" s="20"/>
      <c r="HV2" s="20"/>
      <c r="HW2" s="20"/>
      <c r="HX2" s="20"/>
      <c r="HY2" s="20" t="s">
        <v>943</v>
      </c>
      <c r="HZ2" s="20" t="s">
        <v>944</v>
      </c>
      <c r="IA2" s="20"/>
      <c r="IB2" s="20"/>
      <c r="IC2" s="20"/>
      <c r="ID2" s="20"/>
      <c r="IE2" s="20"/>
      <c r="IF2" s="20"/>
      <c r="IG2" t="s">
        <v>945</v>
      </c>
      <c r="IH2" s="38" t="s">
        <v>946</v>
      </c>
    </row>
    <row r="3" spans="1:242" ht="15" customHeight="1" x14ac:dyDescent="0.25">
      <c r="A3" t="s">
        <v>947</v>
      </c>
      <c r="B3" t="s">
        <v>948</v>
      </c>
      <c r="C3" s="37" t="s">
        <v>949</v>
      </c>
      <c r="D3" s="38" t="s">
        <v>950</v>
      </c>
      <c r="E3" s="37" t="s">
        <v>951</v>
      </c>
      <c r="F3" s="37" t="s">
        <v>952</v>
      </c>
      <c r="G3" s="37" t="s">
        <v>953</v>
      </c>
      <c r="H3" s="39" t="s">
        <v>954</v>
      </c>
      <c r="I3" s="37" t="s">
        <v>955</v>
      </c>
      <c r="J3" s="40">
        <v>1</v>
      </c>
      <c r="K3" s="40">
        <v>0.8</v>
      </c>
      <c r="L3" s="37" t="s">
        <v>956</v>
      </c>
      <c r="M3" s="40">
        <v>0.36</v>
      </c>
      <c r="N3" s="40">
        <v>0.8</v>
      </c>
      <c r="O3" s="37" t="s">
        <v>956</v>
      </c>
      <c r="P3" s="41" t="s">
        <v>929</v>
      </c>
      <c r="Q3" s="42"/>
      <c r="R3" s="37"/>
      <c r="S3" s="41"/>
      <c r="T3" s="41"/>
      <c r="U3" s="43"/>
      <c r="V3" s="43"/>
      <c r="W3" s="43"/>
      <c r="X3" s="43"/>
      <c r="Y3" s="43"/>
      <c r="Z3" s="43"/>
      <c r="AA3" s="40"/>
      <c r="AB3" s="37"/>
      <c r="AC3" s="37"/>
      <c r="AD3" s="37"/>
      <c r="AE3" s="37"/>
      <c r="AF3" s="43"/>
      <c r="AG3" s="37"/>
      <c r="AH3" s="37"/>
      <c r="AI3" s="43"/>
      <c r="AJ3" s="43"/>
      <c r="AK3" s="43"/>
      <c r="AL3" s="43"/>
      <c r="AM3" s="37"/>
      <c r="AN3" s="37"/>
      <c r="AO3" s="37"/>
      <c r="AP3" s="37"/>
      <c r="AQ3" s="37"/>
      <c r="AR3" s="37"/>
      <c r="AS3" s="37"/>
      <c r="AT3" s="37"/>
      <c r="AU3" s="44"/>
      <c r="AV3" s="44">
        <v>44757</v>
      </c>
      <c r="AW3" s="44"/>
      <c r="AX3" s="44"/>
      <c r="AY3" s="37"/>
      <c r="AZ3" s="37"/>
      <c r="BA3" s="37"/>
      <c r="BB3" s="37"/>
      <c r="BC3" s="37"/>
      <c r="BD3" s="37"/>
      <c r="BE3" s="37"/>
      <c r="BF3" s="37"/>
      <c r="BG3" s="37"/>
      <c r="BH3" s="37"/>
      <c r="BI3" s="37"/>
      <c r="BJ3" s="37"/>
      <c r="BK3" s="45" t="str">
        <f t="shared" ref="BK3:BK12" si="10">IFERROR(IF(AI3=0,"",IF((AM3/AI3)&gt;1,1,(AM3/AI3))),"")</f>
        <v/>
      </c>
      <c r="BL3" s="45" t="str">
        <f t="shared" ref="BL3:BL12" si="11">IFERROR(IF(AJ3=0,"",IF((AO3/AJ3)&gt;1,1,(AO3/AJ3))),"")</f>
        <v/>
      </c>
      <c r="BM3" s="45" t="str">
        <f t="shared" ref="BM3:BM12" si="12">IFERROR(IF(AK3=0,"",IF((AQ3/AK3)&gt;1,1,(AQ3/AK3))),"")</f>
        <v/>
      </c>
      <c r="BN3" s="45" t="str">
        <f t="shared" ref="BN3:BN12" si="13">IFERROR(IF(AL3=0,"",IF((AS3/AL3)&gt;1,1,(AS3/AL3))),"")</f>
        <v/>
      </c>
      <c r="BO3" s="45" t="str">
        <f t="shared" ref="BO3:BO12" si="14">IFERROR(IF((AM3+AO3+AQ3+AS3)/AH3&gt;1,1,(AM3+AO3+AQ3+AS3)/AH3),"")</f>
        <v/>
      </c>
      <c r="BP3" s="42" t="s">
        <v>957</v>
      </c>
      <c r="BQ3" s="37"/>
      <c r="BR3" s="47" t="s">
        <v>931</v>
      </c>
      <c r="BS3" s="37" t="s">
        <v>958</v>
      </c>
      <c r="BT3" s="43" t="s">
        <v>933</v>
      </c>
      <c r="BU3" s="43" t="s">
        <v>934</v>
      </c>
      <c r="BV3" s="43" t="s">
        <v>935</v>
      </c>
      <c r="BW3" s="43"/>
      <c r="BX3" s="43" t="s">
        <v>936</v>
      </c>
      <c r="BY3" s="43" t="s">
        <v>937</v>
      </c>
      <c r="BZ3" s="40">
        <v>0.4</v>
      </c>
      <c r="CA3" s="37"/>
      <c r="CB3" s="37"/>
      <c r="CC3" s="37"/>
      <c r="CD3" s="37"/>
      <c r="CE3" s="43" t="s">
        <v>96</v>
      </c>
      <c r="CF3" s="37" t="s">
        <v>938</v>
      </c>
      <c r="CG3" s="37">
        <f>SUM(CH3:CK3)</f>
        <v>9</v>
      </c>
      <c r="CH3" s="37">
        <v>0</v>
      </c>
      <c r="CI3" s="37">
        <v>3</v>
      </c>
      <c r="CJ3" s="37">
        <v>3</v>
      </c>
      <c r="CK3" s="37">
        <v>3</v>
      </c>
      <c r="CL3" s="37"/>
      <c r="CM3" s="37"/>
      <c r="CN3" s="37">
        <v>3</v>
      </c>
      <c r="CO3" s="37" t="s">
        <v>959</v>
      </c>
      <c r="CP3" s="37"/>
      <c r="CQ3" s="37"/>
      <c r="CR3" s="37"/>
      <c r="CS3" s="37"/>
      <c r="CT3" s="44">
        <v>44670</v>
      </c>
      <c r="CU3" s="44">
        <v>44757</v>
      </c>
      <c r="CV3" s="44"/>
      <c r="CW3" s="44"/>
      <c r="CX3" s="37"/>
      <c r="CY3" s="37" t="s">
        <v>4</v>
      </c>
      <c r="CZ3" s="37"/>
      <c r="DA3" s="37"/>
      <c r="DB3" s="37"/>
      <c r="DC3" s="37" t="s">
        <v>4</v>
      </c>
      <c r="DD3" s="37"/>
      <c r="DE3" s="37"/>
      <c r="DF3" s="37"/>
      <c r="DG3" s="37" t="s">
        <v>960</v>
      </c>
      <c r="DH3" s="37"/>
      <c r="DI3" s="37"/>
      <c r="DJ3" s="45" t="str">
        <f t="shared" si="0"/>
        <v/>
      </c>
      <c r="DK3" s="45">
        <f t="shared" si="1"/>
        <v>1</v>
      </c>
      <c r="DL3" s="45">
        <f t="shared" si="2"/>
        <v>0</v>
      </c>
      <c r="DM3" s="45">
        <f t="shared" si="3"/>
        <v>0</v>
      </c>
      <c r="DN3" s="45">
        <f t="shared" si="4"/>
        <v>0.33333333333333331</v>
      </c>
      <c r="DO3" s="46"/>
      <c r="DP3" s="37"/>
      <c r="DQ3" s="43"/>
      <c r="DR3" s="37"/>
      <c r="DS3" s="43"/>
      <c r="DT3" s="43"/>
      <c r="DU3" s="43"/>
      <c r="DV3" s="43"/>
      <c r="DW3" s="43"/>
      <c r="DX3" s="43"/>
      <c r="DY3" s="40"/>
      <c r="DZ3" s="37"/>
      <c r="EA3" s="37"/>
      <c r="EB3" s="37"/>
      <c r="EC3" s="37"/>
      <c r="ED3" s="43"/>
      <c r="EE3" s="37"/>
      <c r="EF3" s="37"/>
      <c r="EG3" s="37"/>
      <c r="EH3" s="37"/>
      <c r="EI3" s="37"/>
      <c r="EJ3" s="37"/>
      <c r="EK3" s="37"/>
      <c r="EL3" s="37"/>
      <c r="EM3" s="37"/>
      <c r="EN3" s="37"/>
      <c r="EO3" s="37"/>
      <c r="EP3" s="37"/>
      <c r="EQ3" s="37"/>
      <c r="ER3" s="37"/>
      <c r="ES3" s="44">
        <v>44670</v>
      </c>
      <c r="ET3" s="44">
        <v>44757</v>
      </c>
      <c r="EU3" s="44"/>
      <c r="EV3" s="44"/>
      <c r="EW3" s="37"/>
      <c r="EX3" s="37"/>
      <c r="EY3" s="37"/>
      <c r="EZ3" s="37"/>
      <c r="FA3" s="37"/>
      <c r="FB3" s="37"/>
      <c r="FC3" s="37"/>
      <c r="FD3" s="37"/>
      <c r="FE3" s="37"/>
      <c r="FF3" s="37"/>
      <c r="FG3" s="37"/>
      <c r="FH3" s="37"/>
      <c r="FI3" s="45" t="str">
        <f t="shared" si="5"/>
        <v/>
      </c>
      <c r="FJ3" s="45" t="str">
        <f t="shared" si="6"/>
        <v/>
      </c>
      <c r="FK3" s="45" t="str">
        <f t="shared" si="7"/>
        <v/>
      </c>
      <c r="FL3" s="45" t="str">
        <f t="shared" si="8"/>
        <v/>
      </c>
      <c r="FM3" s="45" t="str">
        <f t="shared" si="9"/>
        <v/>
      </c>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44">
        <v>44670</v>
      </c>
      <c r="GS3" s="44">
        <v>44757</v>
      </c>
      <c r="GT3" s="44"/>
      <c r="GU3" s="44"/>
      <c r="GV3" s="37"/>
      <c r="GW3" s="37"/>
      <c r="GX3" s="37"/>
      <c r="GY3" s="37"/>
      <c r="GZ3" s="37"/>
      <c r="HA3" s="37"/>
      <c r="HB3" s="37"/>
      <c r="HC3" s="37"/>
      <c r="HD3" s="37"/>
      <c r="HE3" s="37"/>
      <c r="HF3" s="37"/>
      <c r="HG3" s="37"/>
      <c r="HH3" s="45" t="str">
        <f t="shared" ref="HH3:HH6" si="15">IFERROR(IF(GF3=0,"",IF((GJ3/GF3)&gt;1,1,(GJ3/GF3))),"")</f>
        <v/>
      </c>
      <c r="HI3" s="45" t="str">
        <f t="shared" ref="HI3:HI6" si="16">IFERROR(IF(GG3=0,"",IF((GL3/GG3)&gt;1,1,(GL3/GG3))),"")</f>
        <v/>
      </c>
      <c r="HJ3" s="45" t="str">
        <f t="shared" ref="HJ3:HJ6" si="17">IFERROR(IF(GH3=0,"",IF((GN3/GH3)&gt;1,1,(GN3/GH3))),"")</f>
        <v/>
      </c>
      <c r="HK3" s="45" t="str">
        <f t="shared" ref="HK3:HK6" si="18">IFERROR(IF(GI3=0,"",IF((GP3/GI3)&gt;1,1,(GP3/GI3))),"")</f>
        <v/>
      </c>
      <c r="HL3" s="45" t="str">
        <f t="shared" ref="HL3:HL6" si="19">IFERROR(IF((GJ3+GL3+GN3+GP3)/GE3&gt;1,1,(GJ3+GL3+GN3+GP3)/GE3),"")</f>
        <v/>
      </c>
      <c r="HM3" s="37"/>
      <c r="HN3" s="37"/>
      <c r="HO3" s="37">
        <f t="shared" ref="HO3:HO66" si="20">IF(Q3&lt;&gt;"",1,0)+IF(BP3&lt;&gt;"",1,0)+IF(DO3&lt;&gt;"",1,0)+IF(FN3&lt;&gt;"",1,0)</f>
        <v>1</v>
      </c>
      <c r="HP3" s="37" t="str">
        <f>'[2]BD Plan'!$B$3</f>
        <v>Atlántico</v>
      </c>
      <c r="HQ3" s="20" t="s">
        <v>961</v>
      </c>
      <c r="HR3" s="20"/>
      <c r="HS3" s="20"/>
      <c r="HT3" s="20"/>
      <c r="HU3" s="20"/>
      <c r="HV3" s="20" t="s">
        <v>962</v>
      </c>
      <c r="HW3" s="20"/>
      <c r="HX3" s="20"/>
      <c r="HY3" s="20"/>
      <c r="HZ3" s="20"/>
      <c r="IA3" s="20"/>
      <c r="IB3" s="20"/>
      <c r="IC3" s="20"/>
      <c r="ID3" s="20"/>
      <c r="IE3" s="20"/>
      <c r="IF3" s="20"/>
      <c r="IG3" t="s">
        <v>963</v>
      </c>
      <c r="IH3" s="38" t="s">
        <v>964</v>
      </c>
    </row>
    <row r="4" spans="1:242" ht="15" customHeight="1" x14ac:dyDescent="0.25">
      <c r="A4" t="s">
        <v>965</v>
      </c>
      <c r="B4" t="s">
        <v>966</v>
      </c>
      <c r="C4" s="37" t="s">
        <v>967</v>
      </c>
      <c r="D4" s="38" t="s">
        <v>968</v>
      </c>
      <c r="E4" s="37" t="s">
        <v>951</v>
      </c>
      <c r="F4" s="37" t="s">
        <v>969</v>
      </c>
      <c r="G4" s="37" t="s">
        <v>925</v>
      </c>
      <c r="H4" s="39" t="s">
        <v>970</v>
      </c>
      <c r="I4" s="37" t="s">
        <v>955</v>
      </c>
      <c r="J4" s="40">
        <v>1</v>
      </c>
      <c r="K4" s="40">
        <v>0.6</v>
      </c>
      <c r="L4" s="37" t="s">
        <v>956</v>
      </c>
      <c r="M4" s="40">
        <v>0.6</v>
      </c>
      <c r="N4" s="40">
        <v>0.6</v>
      </c>
      <c r="O4" s="37" t="s">
        <v>928</v>
      </c>
      <c r="P4" s="41" t="s">
        <v>929</v>
      </c>
      <c r="Q4" s="42" t="s">
        <v>971</v>
      </c>
      <c r="R4" s="37"/>
      <c r="S4" s="47" t="s">
        <v>931</v>
      </c>
      <c r="T4" s="41" t="s">
        <v>972</v>
      </c>
      <c r="U4" s="43" t="s">
        <v>933</v>
      </c>
      <c r="V4" s="43" t="s">
        <v>934</v>
      </c>
      <c r="W4" s="43" t="s">
        <v>935</v>
      </c>
      <c r="X4" s="43"/>
      <c r="Y4" s="43" t="s">
        <v>973</v>
      </c>
      <c r="Z4" s="43" t="s">
        <v>937</v>
      </c>
      <c r="AA4" s="40">
        <v>0.4</v>
      </c>
      <c r="AB4" s="37"/>
      <c r="AC4" s="37"/>
      <c r="AD4" s="37"/>
      <c r="AE4" s="37"/>
      <c r="AF4" s="43" t="s">
        <v>96</v>
      </c>
      <c r="AG4" s="37" t="s">
        <v>938</v>
      </c>
      <c r="AH4" s="37">
        <f t="shared" ref="AH4:AH8" si="21">SUM(AI4:AL4)</f>
        <v>12</v>
      </c>
      <c r="AI4" s="43">
        <v>3</v>
      </c>
      <c r="AJ4" s="43">
        <v>3</v>
      </c>
      <c r="AK4" s="43">
        <v>3</v>
      </c>
      <c r="AL4" s="43">
        <v>3</v>
      </c>
      <c r="AM4" s="37">
        <v>3</v>
      </c>
      <c r="AN4" s="37" t="s">
        <v>974</v>
      </c>
      <c r="AO4" s="37">
        <v>3</v>
      </c>
      <c r="AP4" s="37" t="s">
        <v>975</v>
      </c>
      <c r="AQ4" s="37"/>
      <c r="AR4" s="37"/>
      <c r="AS4" s="37"/>
      <c r="AT4" s="37"/>
      <c r="AU4" s="44">
        <v>44670</v>
      </c>
      <c r="AV4" s="44">
        <v>44753</v>
      </c>
      <c r="AW4" s="44"/>
      <c r="AX4" s="44"/>
      <c r="AY4" s="37" t="s">
        <v>4</v>
      </c>
      <c r="AZ4" s="37" t="s">
        <v>5</v>
      </c>
      <c r="BA4" s="37"/>
      <c r="BB4" s="37"/>
      <c r="BC4" s="37" t="s">
        <v>4</v>
      </c>
      <c r="BD4" s="37" t="s">
        <v>4</v>
      </c>
      <c r="BE4" s="37"/>
      <c r="BF4" s="37"/>
      <c r="BG4" s="37" t="s">
        <v>976</v>
      </c>
      <c r="BH4" s="37" t="s">
        <v>977</v>
      </c>
      <c r="BI4" s="37"/>
      <c r="BJ4" s="37"/>
      <c r="BK4" s="45">
        <f t="shared" si="10"/>
        <v>1</v>
      </c>
      <c r="BL4" s="45">
        <f t="shared" si="11"/>
        <v>1</v>
      </c>
      <c r="BM4" s="45">
        <f t="shared" si="12"/>
        <v>0</v>
      </c>
      <c r="BN4" s="45">
        <f t="shared" si="13"/>
        <v>0</v>
      </c>
      <c r="BO4" s="45">
        <f t="shared" si="14"/>
        <v>0.5</v>
      </c>
      <c r="BP4" s="42"/>
      <c r="BQ4" s="37"/>
      <c r="BR4" s="37"/>
      <c r="BS4" s="37"/>
      <c r="BT4" s="43"/>
      <c r="BU4" s="43"/>
      <c r="BV4" s="43"/>
      <c r="BW4" s="43"/>
      <c r="BX4" s="43"/>
      <c r="BY4" s="43"/>
      <c r="BZ4" s="40"/>
      <c r="CA4" s="37"/>
      <c r="CB4" s="37"/>
      <c r="CC4" s="37"/>
      <c r="CD4" s="37"/>
      <c r="CE4" s="43"/>
      <c r="CF4" s="37"/>
      <c r="CG4" s="37"/>
      <c r="CH4" s="37"/>
      <c r="CI4" s="37"/>
      <c r="CJ4" s="37"/>
      <c r="CK4" s="37"/>
      <c r="CL4" s="37"/>
      <c r="CM4" s="37"/>
      <c r="CN4" s="37"/>
      <c r="CO4" s="37"/>
      <c r="CP4" s="37"/>
      <c r="CQ4" s="37"/>
      <c r="CR4" s="37"/>
      <c r="CS4" s="37"/>
      <c r="CT4" s="44">
        <v>44670</v>
      </c>
      <c r="CU4" s="44">
        <v>44753</v>
      </c>
      <c r="CV4" s="44"/>
      <c r="CW4" s="44"/>
      <c r="CX4" s="37"/>
      <c r="CY4" s="37"/>
      <c r="CZ4" s="37"/>
      <c r="DA4" s="37"/>
      <c r="DB4" s="37"/>
      <c r="DC4" s="37"/>
      <c r="DD4" s="37"/>
      <c r="DE4" s="37"/>
      <c r="DF4" s="37"/>
      <c r="DG4" s="37"/>
      <c r="DH4" s="37"/>
      <c r="DI4" s="37"/>
      <c r="DJ4" s="45" t="str">
        <f t="shared" si="0"/>
        <v/>
      </c>
      <c r="DK4" s="45" t="str">
        <f t="shared" si="1"/>
        <v/>
      </c>
      <c r="DL4" s="45" t="str">
        <f t="shared" si="2"/>
        <v/>
      </c>
      <c r="DM4" s="45" t="str">
        <f t="shared" si="3"/>
        <v/>
      </c>
      <c r="DN4" s="45" t="str">
        <f t="shared" si="4"/>
        <v/>
      </c>
      <c r="DO4" s="46"/>
      <c r="DP4" s="37"/>
      <c r="DQ4" s="43"/>
      <c r="DR4" s="37"/>
      <c r="DS4" s="43"/>
      <c r="DT4" s="43"/>
      <c r="DU4" s="43"/>
      <c r="DV4" s="43"/>
      <c r="DW4" s="43"/>
      <c r="DX4" s="43"/>
      <c r="DY4" s="40"/>
      <c r="DZ4" s="37"/>
      <c r="EA4" s="37"/>
      <c r="EB4" s="37"/>
      <c r="EC4" s="37"/>
      <c r="ED4" s="43"/>
      <c r="EE4" s="37"/>
      <c r="EF4" s="37"/>
      <c r="EG4" s="37"/>
      <c r="EH4" s="37"/>
      <c r="EI4" s="37"/>
      <c r="EJ4" s="37"/>
      <c r="EK4" s="37"/>
      <c r="EL4" s="37"/>
      <c r="EM4" s="37"/>
      <c r="EN4" s="37"/>
      <c r="EO4" s="37"/>
      <c r="EP4" s="37"/>
      <c r="EQ4" s="37"/>
      <c r="ER4" s="37"/>
      <c r="ES4" s="44">
        <v>44670</v>
      </c>
      <c r="ET4" s="44">
        <v>44753</v>
      </c>
      <c r="EU4" s="44"/>
      <c r="EV4" s="44"/>
      <c r="EW4" s="37"/>
      <c r="EX4" s="37"/>
      <c r="EY4" s="37"/>
      <c r="EZ4" s="37"/>
      <c r="FA4" s="37"/>
      <c r="FB4" s="37"/>
      <c r="FC4" s="37"/>
      <c r="FD4" s="37"/>
      <c r="FE4" s="37"/>
      <c r="FF4" s="37"/>
      <c r="FG4" s="37"/>
      <c r="FH4" s="37"/>
      <c r="FI4" s="45" t="str">
        <f t="shared" si="5"/>
        <v/>
      </c>
      <c r="FJ4" s="45" t="str">
        <f t="shared" si="6"/>
        <v/>
      </c>
      <c r="FK4" s="45" t="str">
        <f t="shared" si="7"/>
        <v/>
      </c>
      <c r="FL4" s="45" t="str">
        <f t="shared" si="8"/>
        <v/>
      </c>
      <c r="FM4" s="45" t="str">
        <f t="shared" si="9"/>
        <v/>
      </c>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44">
        <v>44670</v>
      </c>
      <c r="GS4" s="44">
        <v>44753</v>
      </c>
      <c r="GT4" s="44"/>
      <c r="GU4" s="44"/>
      <c r="GV4" s="37"/>
      <c r="GW4" s="37"/>
      <c r="GX4" s="37"/>
      <c r="GY4" s="37"/>
      <c r="GZ4" s="37"/>
      <c r="HA4" s="37"/>
      <c r="HB4" s="37"/>
      <c r="HC4" s="37"/>
      <c r="HD4" s="37"/>
      <c r="HE4" s="37"/>
      <c r="HF4" s="37"/>
      <c r="HG4" s="37"/>
      <c r="HH4" s="45" t="str">
        <f t="shared" si="15"/>
        <v/>
      </c>
      <c r="HI4" s="45" t="str">
        <f t="shared" si="16"/>
        <v/>
      </c>
      <c r="HJ4" s="45" t="str">
        <f t="shared" si="17"/>
        <v/>
      </c>
      <c r="HK4" s="45" t="str">
        <f t="shared" si="18"/>
        <v/>
      </c>
      <c r="HL4" s="45" t="str">
        <f t="shared" si="19"/>
        <v/>
      </c>
      <c r="HM4" s="37"/>
      <c r="HN4" s="37"/>
      <c r="HO4" s="37">
        <f t="shared" si="20"/>
        <v>1</v>
      </c>
      <c r="HP4" s="37" t="str">
        <f>'[2]BD Plan'!$B$3</f>
        <v>Atlántico</v>
      </c>
      <c r="HQ4" s="20" t="s">
        <v>978</v>
      </c>
      <c r="HR4" s="20" t="s">
        <v>979</v>
      </c>
      <c r="HS4" s="20"/>
      <c r="HT4" s="20"/>
      <c r="HU4" s="20"/>
      <c r="HV4" s="20"/>
      <c r="HW4" s="20"/>
      <c r="HX4" s="20"/>
      <c r="HY4" s="20"/>
      <c r="HZ4" s="20"/>
      <c r="IA4" s="20"/>
      <c r="IB4" s="20"/>
      <c r="IC4" s="20"/>
      <c r="ID4" s="20"/>
      <c r="IE4" s="20"/>
      <c r="IF4" s="20"/>
      <c r="IG4" t="s">
        <v>980</v>
      </c>
      <c r="IH4" s="38" t="s">
        <v>981</v>
      </c>
    </row>
    <row r="5" spans="1:242" ht="15" customHeight="1" x14ac:dyDescent="0.25">
      <c r="A5" t="s">
        <v>982</v>
      </c>
      <c r="B5" t="s">
        <v>966</v>
      </c>
      <c r="C5" s="37" t="s">
        <v>983</v>
      </c>
      <c r="D5" s="38" t="s">
        <v>950</v>
      </c>
      <c r="E5" s="37" t="s">
        <v>951</v>
      </c>
      <c r="F5" s="37" t="s">
        <v>984</v>
      </c>
      <c r="G5" s="37" t="s">
        <v>925</v>
      </c>
      <c r="H5" s="39" t="s">
        <v>985</v>
      </c>
      <c r="I5" s="37" t="s">
        <v>955</v>
      </c>
      <c r="J5" s="40">
        <v>0.8</v>
      </c>
      <c r="K5" s="40">
        <v>0.6</v>
      </c>
      <c r="L5" s="37" t="s">
        <v>956</v>
      </c>
      <c r="M5" s="40">
        <v>0.48</v>
      </c>
      <c r="N5" s="40">
        <v>0.6</v>
      </c>
      <c r="O5" s="37" t="s">
        <v>928</v>
      </c>
      <c r="P5" s="41" t="s">
        <v>929</v>
      </c>
      <c r="Q5" s="42" t="s">
        <v>986</v>
      </c>
      <c r="R5" s="37"/>
      <c r="S5" s="47" t="s">
        <v>931</v>
      </c>
      <c r="T5" s="41" t="s">
        <v>987</v>
      </c>
      <c r="U5" s="43" t="s">
        <v>933</v>
      </c>
      <c r="V5" s="43" t="s">
        <v>934</v>
      </c>
      <c r="W5" s="43" t="s">
        <v>935</v>
      </c>
      <c r="X5" s="43"/>
      <c r="Y5" s="43" t="s">
        <v>973</v>
      </c>
      <c r="Z5" s="43" t="s">
        <v>937</v>
      </c>
      <c r="AA5" s="40">
        <v>0.4</v>
      </c>
      <c r="AB5" s="37"/>
      <c r="AC5" s="37"/>
      <c r="AD5" s="37"/>
      <c r="AE5" s="37"/>
      <c r="AF5" s="43" t="s">
        <v>96</v>
      </c>
      <c r="AG5" s="37" t="s">
        <v>938</v>
      </c>
      <c r="AH5" s="37">
        <f t="shared" si="21"/>
        <v>27</v>
      </c>
      <c r="AI5" s="43">
        <v>0</v>
      </c>
      <c r="AJ5" s="43">
        <v>3</v>
      </c>
      <c r="AK5" s="43">
        <v>12</v>
      </c>
      <c r="AL5" s="43">
        <v>12</v>
      </c>
      <c r="AM5" s="37">
        <v>0</v>
      </c>
      <c r="AN5" s="37" t="s">
        <v>988</v>
      </c>
      <c r="AO5" s="37">
        <v>3</v>
      </c>
      <c r="AP5" s="41" t="s">
        <v>989</v>
      </c>
      <c r="AQ5" s="37"/>
      <c r="AR5" s="37"/>
      <c r="AS5" s="37"/>
      <c r="AT5" s="37"/>
      <c r="AU5" s="44">
        <v>44670</v>
      </c>
      <c r="AV5" s="44">
        <v>44757</v>
      </c>
      <c r="AW5" s="44"/>
      <c r="AX5" s="44"/>
      <c r="AY5" s="37" t="s">
        <v>6</v>
      </c>
      <c r="AZ5" s="37" t="s">
        <v>6</v>
      </c>
      <c r="BA5" s="37"/>
      <c r="BB5" s="37"/>
      <c r="BC5" s="37" t="s">
        <v>6</v>
      </c>
      <c r="BD5" s="37" t="s">
        <v>4</v>
      </c>
      <c r="BE5" s="37"/>
      <c r="BF5" s="37"/>
      <c r="BG5" s="37" t="s">
        <v>990</v>
      </c>
      <c r="BH5" s="37" t="s">
        <v>991</v>
      </c>
      <c r="BI5" s="37"/>
      <c r="BJ5" s="37"/>
      <c r="BK5" s="45" t="str">
        <f t="shared" si="10"/>
        <v/>
      </c>
      <c r="BL5" s="45">
        <f t="shared" si="11"/>
        <v>1</v>
      </c>
      <c r="BM5" s="45">
        <f t="shared" si="12"/>
        <v>0</v>
      </c>
      <c r="BN5" s="45">
        <f t="shared" si="13"/>
        <v>0</v>
      </c>
      <c r="BO5" s="45">
        <f t="shared" si="14"/>
        <v>0.1111111111111111</v>
      </c>
      <c r="BP5" s="42"/>
      <c r="BQ5" s="37"/>
      <c r="BS5" s="37"/>
      <c r="BT5" s="43"/>
      <c r="BU5" s="43"/>
      <c r="BV5" s="43"/>
      <c r="BW5" s="43"/>
      <c r="BX5" s="43"/>
      <c r="BY5" s="43"/>
      <c r="BZ5" s="40"/>
      <c r="CA5" s="37"/>
      <c r="CB5" s="37"/>
      <c r="CC5" s="37"/>
      <c r="CD5" s="37"/>
      <c r="CE5" s="43"/>
      <c r="CF5" s="37"/>
      <c r="CG5" s="37"/>
      <c r="CH5" s="37"/>
      <c r="CI5" s="37"/>
      <c r="CJ5" s="37"/>
      <c r="CK5" s="37"/>
      <c r="CL5" s="37"/>
      <c r="CM5" s="37"/>
      <c r="CN5" s="37"/>
      <c r="CO5" s="37"/>
      <c r="CP5" s="37"/>
      <c r="CQ5" s="37"/>
      <c r="CR5" s="37"/>
      <c r="CS5" s="37"/>
      <c r="CT5" s="44">
        <v>44670</v>
      </c>
      <c r="CU5" s="44">
        <v>44757</v>
      </c>
      <c r="CV5" s="44"/>
      <c r="CW5" s="44"/>
      <c r="CX5" s="37"/>
      <c r="CY5" s="37"/>
      <c r="CZ5" s="37"/>
      <c r="DA5" s="37"/>
      <c r="DB5" s="37"/>
      <c r="DC5" s="37"/>
      <c r="DD5" s="37"/>
      <c r="DE5" s="37"/>
      <c r="DF5" s="37"/>
      <c r="DG5" s="37"/>
      <c r="DH5" s="37"/>
      <c r="DI5" s="37"/>
      <c r="DJ5" s="45" t="str">
        <f t="shared" si="0"/>
        <v/>
      </c>
      <c r="DK5" s="45" t="str">
        <f t="shared" si="1"/>
        <v/>
      </c>
      <c r="DL5" s="45" t="str">
        <f t="shared" si="2"/>
        <v/>
      </c>
      <c r="DM5" s="45" t="str">
        <f t="shared" si="3"/>
        <v/>
      </c>
      <c r="DN5" s="45" t="str">
        <f t="shared" si="4"/>
        <v/>
      </c>
      <c r="DO5" s="46"/>
      <c r="DP5" s="37"/>
      <c r="DQ5" s="43"/>
      <c r="DR5" s="37"/>
      <c r="DS5" s="43"/>
      <c r="DT5" s="43"/>
      <c r="DU5" s="43"/>
      <c r="DV5" s="43"/>
      <c r="DW5" s="43"/>
      <c r="DX5" s="43"/>
      <c r="DY5" s="40"/>
      <c r="DZ5" s="37"/>
      <c r="EA5" s="37"/>
      <c r="EB5" s="37"/>
      <c r="EC5" s="37"/>
      <c r="ED5" s="43"/>
      <c r="EE5" s="37"/>
      <c r="EF5" s="37"/>
      <c r="EG5" s="37"/>
      <c r="EH5" s="37"/>
      <c r="EI5" s="37"/>
      <c r="EJ5" s="37"/>
      <c r="EK5" s="37"/>
      <c r="EL5" s="37"/>
      <c r="EM5" s="37"/>
      <c r="EN5" s="37"/>
      <c r="EO5" s="37"/>
      <c r="EP5" s="37"/>
      <c r="EQ5" s="37"/>
      <c r="ER5" s="37"/>
      <c r="ES5" s="44">
        <v>44670</v>
      </c>
      <c r="ET5" s="44">
        <v>44757</v>
      </c>
      <c r="EU5" s="44"/>
      <c r="EV5" s="44"/>
      <c r="EW5" s="37"/>
      <c r="EX5" s="37"/>
      <c r="EY5" s="37"/>
      <c r="EZ5" s="37"/>
      <c r="FA5" s="37"/>
      <c r="FB5" s="37"/>
      <c r="FC5" s="37"/>
      <c r="FD5" s="37"/>
      <c r="FE5" s="37"/>
      <c r="FF5" s="37"/>
      <c r="FG5" s="37"/>
      <c r="FH5" s="37"/>
      <c r="FI5" s="45" t="str">
        <f t="shared" si="5"/>
        <v/>
      </c>
      <c r="FJ5" s="45" t="str">
        <f t="shared" si="6"/>
        <v/>
      </c>
      <c r="FK5" s="45" t="str">
        <f t="shared" si="7"/>
        <v/>
      </c>
      <c r="FL5" s="45" t="str">
        <f t="shared" si="8"/>
        <v/>
      </c>
      <c r="FM5" s="45" t="str">
        <f t="shared" si="9"/>
        <v/>
      </c>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44">
        <v>44670</v>
      </c>
      <c r="GS5" s="44">
        <v>44757</v>
      </c>
      <c r="GT5" s="44"/>
      <c r="GU5" s="44"/>
      <c r="GV5" s="37"/>
      <c r="GW5" s="37"/>
      <c r="GX5" s="37"/>
      <c r="GY5" s="37"/>
      <c r="GZ5" s="37"/>
      <c r="HA5" s="37"/>
      <c r="HB5" s="37"/>
      <c r="HC5" s="37"/>
      <c r="HD5" s="37"/>
      <c r="HE5" s="37"/>
      <c r="HF5" s="37"/>
      <c r="HG5" s="37"/>
      <c r="HH5" s="45" t="str">
        <f t="shared" si="15"/>
        <v/>
      </c>
      <c r="HI5" s="45" t="str">
        <f t="shared" si="16"/>
        <v/>
      </c>
      <c r="HJ5" s="45" t="str">
        <f t="shared" si="17"/>
        <v/>
      </c>
      <c r="HK5" s="45" t="str">
        <f t="shared" si="18"/>
        <v/>
      </c>
      <c r="HL5" s="45" t="str">
        <f t="shared" si="19"/>
        <v/>
      </c>
      <c r="HM5" s="37"/>
      <c r="HN5" s="37"/>
      <c r="HO5" s="37">
        <f t="shared" si="20"/>
        <v>1</v>
      </c>
      <c r="HP5" s="37" t="str">
        <f>'[2]BD Plan'!$B$3</f>
        <v>Atlántico</v>
      </c>
      <c r="HQ5" s="20" t="s">
        <v>992</v>
      </c>
      <c r="HR5" s="20" t="s">
        <v>130</v>
      </c>
      <c r="HS5" s="20"/>
      <c r="HT5" s="20"/>
      <c r="HU5" s="20"/>
      <c r="HV5" s="20"/>
      <c r="HW5" s="20"/>
      <c r="HX5" s="20"/>
      <c r="HY5" s="20"/>
      <c r="HZ5" s="20"/>
      <c r="IA5" s="20"/>
      <c r="IB5" s="20"/>
      <c r="IC5" s="20"/>
      <c r="ID5" s="20"/>
      <c r="IE5" s="20"/>
      <c r="IF5" s="20"/>
      <c r="IG5" t="s">
        <v>993</v>
      </c>
      <c r="IH5" s="38" t="s">
        <v>994</v>
      </c>
    </row>
    <row r="6" spans="1:242" ht="15" customHeight="1" x14ac:dyDescent="0.25">
      <c r="A6" t="s">
        <v>995</v>
      </c>
      <c r="B6" t="s">
        <v>966</v>
      </c>
      <c r="C6" s="37" t="s">
        <v>996</v>
      </c>
      <c r="D6" s="38" t="s">
        <v>997</v>
      </c>
      <c r="E6" s="37" t="s">
        <v>951</v>
      </c>
      <c r="F6" s="37" t="s">
        <v>984</v>
      </c>
      <c r="G6" s="37" t="s">
        <v>953</v>
      </c>
      <c r="H6" s="39" t="s">
        <v>998</v>
      </c>
      <c r="I6" s="37" t="s">
        <v>955</v>
      </c>
      <c r="J6" s="40">
        <v>1</v>
      </c>
      <c r="K6" s="40">
        <v>0.8</v>
      </c>
      <c r="L6" s="37" t="s">
        <v>956</v>
      </c>
      <c r="M6" s="40">
        <v>0.6</v>
      </c>
      <c r="N6" s="40">
        <v>0.8</v>
      </c>
      <c r="O6" s="37" t="s">
        <v>956</v>
      </c>
      <c r="P6" s="41" t="s">
        <v>929</v>
      </c>
      <c r="Q6" s="42" t="s">
        <v>999</v>
      </c>
      <c r="R6" s="37"/>
      <c r="S6" s="47" t="s">
        <v>931</v>
      </c>
      <c r="T6" s="41" t="s">
        <v>1000</v>
      </c>
      <c r="U6" s="43" t="s">
        <v>933</v>
      </c>
      <c r="V6" s="43" t="s">
        <v>934</v>
      </c>
      <c r="W6" s="43" t="s">
        <v>935</v>
      </c>
      <c r="X6" s="43"/>
      <c r="Y6" s="43" t="s">
        <v>936</v>
      </c>
      <c r="Z6" s="43" t="s">
        <v>937</v>
      </c>
      <c r="AA6" s="40">
        <v>0.4</v>
      </c>
      <c r="AB6" s="37"/>
      <c r="AC6" s="37"/>
      <c r="AD6" s="37"/>
      <c r="AE6" s="37"/>
      <c r="AF6" s="43" t="s">
        <v>96</v>
      </c>
      <c r="AG6" s="37" t="s">
        <v>938</v>
      </c>
      <c r="AH6" s="37">
        <f t="shared" si="21"/>
        <v>12</v>
      </c>
      <c r="AI6" s="43">
        <v>3</v>
      </c>
      <c r="AJ6" s="43">
        <v>3</v>
      </c>
      <c r="AK6" s="43">
        <v>3</v>
      </c>
      <c r="AL6" s="43">
        <v>3</v>
      </c>
      <c r="AM6" s="37">
        <v>3</v>
      </c>
      <c r="AN6" s="37" t="s">
        <v>974</v>
      </c>
      <c r="AO6" s="37">
        <v>3</v>
      </c>
      <c r="AP6" s="37" t="s">
        <v>1001</v>
      </c>
      <c r="AQ6" s="37"/>
      <c r="AR6" s="37"/>
      <c r="AS6" s="37"/>
      <c r="AT6" s="37"/>
      <c r="AU6" s="44">
        <v>44670</v>
      </c>
      <c r="AV6" s="44">
        <v>44753</v>
      </c>
      <c r="AW6" s="44"/>
      <c r="AX6" s="44"/>
      <c r="AY6" s="37" t="s">
        <v>4</v>
      </c>
      <c r="AZ6" s="37" t="s">
        <v>4</v>
      </c>
      <c r="BA6" s="37"/>
      <c r="BB6" s="37"/>
      <c r="BC6" s="37" t="s">
        <v>4</v>
      </c>
      <c r="BD6" s="37" t="s">
        <v>4</v>
      </c>
      <c r="BE6" s="37"/>
      <c r="BF6" s="37"/>
      <c r="BG6" s="37" t="s">
        <v>1002</v>
      </c>
      <c r="BH6" s="37" t="s">
        <v>977</v>
      </c>
      <c r="BI6" s="37"/>
      <c r="BJ6" s="37"/>
      <c r="BK6" s="45">
        <f t="shared" si="10"/>
        <v>1</v>
      </c>
      <c r="BL6" s="45">
        <f t="shared" si="11"/>
        <v>1</v>
      </c>
      <c r="BM6" s="45">
        <f t="shared" si="12"/>
        <v>0</v>
      </c>
      <c r="BN6" s="45">
        <f t="shared" si="13"/>
        <v>0</v>
      </c>
      <c r="BO6" s="45">
        <f t="shared" si="14"/>
        <v>0.5</v>
      </c>
      <c r="BP6" s="42"/>
      <c r="BQ6" s="37"/>
      <c r="BR6" s="37"/>
      <c r="BS6" s="37"/>
      <c r="BT6" s="43"/>
      <c r="BU6" s="43"/>
      <c r="BV6" s="43"/>
      <c r="BW6" s="43"/>
      <c r="BX6" s="43"/>
      <c r="BY6" s="43"/>
      <c r="BZ6" s="40"/>
      <c r="CA6" s="37"/>
      <c r="CB6" s="37"/>
      <c r="CC6" s="37"/>
      <c r="CD6" s="37"/>
      <c r="CE6" s="43"/>
      <c r="CF6" s="37"/>
      <c r="CG6" s="37"/>
      <c r="CH6" s="37"/>
      <c r="CI6" s="37"/>
      <c r="CJ6" s="37"/>
      <c r="CK6" s="37"/>
      <c r="CL6" s="37"/>
      <c r="CM6" s="37"/>
      <c r="CN6" s="37"/>
      <c r="CO6" s="37"/>
      <c r="CP6" s="37"/>
      <c r="CQ6" s="37"/>
      <c r="CR6" s="37"/>
      <c r="CS6" s="37"/>
      <c r="CT6" s="44">
        <v>44670</v>
      </c>
      <c r="CU6" s="44">
        <v>44753</v>
      </c>
      <c r="CV6" s="44"/>
      <c r="CW6" s="44"/>
      <c r="CX6" s="37"/>
      <c r="CY6" s="37"/>
      <c r="CZ6" s="37"/>
      <c r="DA6" s="37"/>
      <c r="DB6" s="37"/>
      <c r="DC6" s="37"/>
      <c r="DD6" s="37"/>
      <c r="DE6" s="37"/>
      <c r="DF6" s="37"/>
      <c r="DG6" s="37"/>
      <c r="DH6" s="37"/>
      <c r="DI6" s="37"/>
      <c r="DJ6" s="45" t="str">
        <f t="shared" si="0"/>
        <v/>
      </c>
      <c r="DK6" s="45" t="str">
        <f t="shared" si="1"/>
        <v/>
      </c>
      <c r="DL6" s="45" t="str">
        <f t="shared" si="2"/>
        <v/>
      </c>
      <c r="DM6" s="45" t="str">
        <f t="shared" si="3"/>
        <v/>
      </c>
      <c r="DN6" s="45" t="str">
        <f t="shared" si="4"/>
        <v/>
      </c>
      <c r="DO6" s="46"/>
      <c r="DP6" s="37"/>
      <c r="DQ6" s="43"/>
      <c r="DR6" s="37"/>
      <c r="DS6" s="43"/>
      <c r="DT6" s="43"/>
      <c r="DU6" s="43"/>
      <c r="DV6" s="43"/>
      <c r="DW6" s="43"/>
      <c r="DX6" s="43"/>
      <c r="DY6" s="40"/>
      <c r="DZ6" s="37"/>
      <c r="EA6" s="37"/>
      <c r="EB6" s="37"/>
      <c r="EC6" s="37"/>
      <c r="ED6" s="43"/>
      <c r="EE6" s="37"/>
      <c r="EF6" s="37"/>
      <c r="EG6" s="37"/>
      <c r="EH6" s="37"/>
      <c r="EI6" s="37"/>
      <c r="EJ6" s="37"/>
      <c r="EK6" s="37"/>
      <c r="EL6" s="37"/>
      <c r="EM6" s="37"/>
      <c r="EN6" s="37"/>
      <c r="EO6" s="37"/>
      <c r="EP6" s="37"/>
      <c r="EQ6" s="37"/>
      <c r="ER6" s="37"/>
      <c r="ES6" s="44">
        <v>44670</v>
      </c>
      <c r="ET6" s="44">
        <v>44753</v>
      </c>
      <c r="EU6" s="44"/>
      <c r="EV6" s="44"/>
      <c r="EW6" s="37"/>
      <c r="EX6" s="37"/>
      <c r="EY6" s="37"/>
      <c r="EZ6" s="37"/>
      <c r="FA6" s="37"/>
      <c r="FB6" s="37"/>
      <c r="FC6" s="37"/>
      <c r="FD6" s="37"/>
      <c r="FE6" s="37"/>
      <c r="FF6" s="37"/>
      <c r="FG6" s="37"/>
      <c r="FH6" s="37"/>
      <c r="FI6" s="45" t="str">
        <f t="shared" si="5"/>
        <v/>
      </c>
      <c r="FJ6" s="45" t="str">
        <f t="shared" si="6"/>
        <v/>
      </c>
      <c r="FK6" s="45" t="str">
        <f t="shared" si="7"/>
        <v/>
      </c>
      <c r="FL6" s="45" t="str">
        <f t="shared" si="8"/>
        <v/>
      </c>
      <c r="FM6" s="45" t="str">
        <f t="shared" si="9"/>
        <v/>
      </c>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44">
        <v>44670</v>
      </c>
      <c r="GS6" s="44">
        <v>44753</v>
      </c>
      <c r="GT6" s="44"/>
      <c r="GU6" s="44"/>
      <c r="GV6" s="37"/>
      <c r="GW6" s="37"/>
      <c r="GX6" s="37"/>
      <c r="GY6" s="37"/>
      <c r="GZ6" s="37"/>
      <c r="HA6" s="37"/>
      <c r="HB6" s="37"/>
      <c r="HC6" s="37"/>
      <c r="HD6" s="37"/>
      <c r="HE6" s="37"/>
      <c r="HF6" s="37"/>
      <c r="HG6" s="37"/>
      <c r="HH6" s="45" t="str">
        <f t="shared" si="15"/>
        <v/>
      </c>
      <c r="HI6" s="45" t="str">
        <f t="shared" si="16"/>
        <v/>
      </c>
      <c r="HJ6" s="45" t="str">
        <f t="shared" si="17"/>
        <v/>
      </c>
      <c r="HK6" s="45" t="str">
        <f t="shared" si="18"/>
        <v/>
      </c>
      <c r="HL6" s="45" t="str">
        <f t="shared" si="19"/>
        <v/>
      </c>
      <c r="HM6" s="37"/>
      <c r="HN6" s="37"/>
      <c r="HO6" s="37">
        <f t="shared" si="20"/>
        <v>1</v>
      </c>
      <c r="HP6" s="37" t="str">
        <f>'[2]BD Plan'!$B$3</f>
        <v>Atlántico</v>
      </c>
      <c r="HQ6" s="20" t="s">
        <v>1003</v>
      </c>
      <c r="HR6" s="20" t="s">
        <v>1004</v>
      </c>
      <c r="HS6" s="20"/>
      <c r="HT6" s="20"/>
      <c r="HU6" s="20"/>
      <c r="HV6" s="20"/>
      <c r="HW6" s="20"/>
      <c r="HX6" s="20"/>
      <c r="HY6" s="20"/>
      <c r="HZ6" s="20"/>
      <c r="IA6" s="20"/>
      <c r="IB6" s="20"/>
      <c r="IC6" s="20"/>
      <c r="ID6" s="20"/>
      <c r="IE6" s="20"/>
      <c r="IF6" s="20"/>
      <c r="IG6" t="s">
        <v>1005</v>
      </c>
      <c r="IH6" s="38" t="s">
        <v>981</v>
      </c>
    </row>
    <row r="7" spans="1:242" ht="15" customHeight="1" x14ac:dyDescent="0.25">
      <c r="A7" t="s">
        <v>1006</v>
      </c>
      <c r="B7" t="s">
        <v>1007</v>
      </c>
      <c r="C7" s="37" t="s">
        <v>1008</v>
      </c>
      <c r="D7" s="38" t="s">
        <v>968</v>
      </c>
      <c r="E7" s="37" t="s">
        <v>951</v>
      </c>
      <c r="F7" s="37" t="s">
        <v>924</v>
      </c>
      <c r="G7" s="37" t="s">
        <v>1009</v>
      </c>
      <c r="H7" s="39" t="s">
        <v>1010</v>
      </c>
      <c r="I7" s="37" t="s">
        <v>927</v>
      </c>
      <c r="J7" s="40">
        <v>0.8</v>
      </c>
      <c r="K7" s="40">
        <v>0.2</v>
      </c>
      <c r="L7" s="37" t="s">
        <v>928</v>
      </c>
      <c r="M7" s="40">
        <v>0.28999999999999998</v>
      </c>
      <c r="N7" s="40">
        <v>0.2</v>
      </c>
      <c r="O7" s="37" t="s">
        <v>1011</v>
      </c>
      <c r="P7" s="41" t="s">
        <v>929</v>
      </c>
      <c r="Q7" s="42" t="s">
        <v>1012</v>
      </c>
      <c r="R7" s="37"/>
      <c r="S7" s="47" t="s">
        <v>931</v>
      </c>
      <c r="T7" s="41" t="s">
        <v>1013</v>
      </c>
      <c r="U7" s="43" t="s">
        <v>933</v>
      </c>
      <c r="V7" s="43" t="s">
        <v>934</v>
      </c>
      <c r="W7" s="43" t="s">
        <v>935</v>
      </c>
      <c r="X7" s="43"/>
      <c r="Y7" s="43" t="s">
        <v>936</v>
      </c>
      <c r="Z7" s="43" t="s">
        <v>937</v>
      </c>
      <c r="AA7" s="40">
        <v>0.4</v>
      </c>
      <c r="AB7" s="37"/>
      <c r="AC7" s="37"/>
      <c r="AD7" s="37"/>
      <c r="AE7" s="37"/>
      <c r="AF7" s="43" t="s">
        <v>96</v>
      </c>
      <c r="AG7" s="37" t="s">
        <v>938</v>
      </c>
      <c r="AH7" s="37">
        <f t="shared" si="21"/>
        <v>6</v>
      </c>
      <c r="AI7" s="43"/>
      <c r="AJ7" s="43">
        <v>6</v>
      </c>
      <c r="AK7" s="43">
        <v>0</v>
      </c>
      <c r="AL7" s="43">
        <v>0</v>
      </c>
      <c r="AM7" s="37"/>
      <c r="AN7" s="37"/>
      <c r="AO7" s="37">
        <v>6</v>
      </c>
      <c r="AP7" s="37" t="s">
        <v>1014</v>
      </c>
      <c r="AQ7" s="37"/>
      <c r="AR7" s="37"/>
      <c r="AS7" s="37"/>
      <c r="AT7" s="37"/>
      <c r="AU7" s="44"/>
      <c r="AV7" s="44">
        <v>44760</v>
      </c>
      <c r="AW7" s="44"/>
      <c r="AX7" s="44"/>
      <c r="AY7" s="37"/>
      <c r="AZ7" s="37" t="s">
        <v>4</v>
      </c>
      <c r="BA7" s="37"/>
      <c r="BB7" s="37"/>
      <c r="BC7" s="37"/>
      <c r="BD7" s="37" t="s">
        <v>4</v>
      </c>
      <c r="BE7" s="37"/>
      <c r="BF7" s="37"/>
      <c r="BG7" s="37"/>
      <c r="BH7" s="37" t="s">
        <v>1015</v>
      </c>
      <c r="BI7" s="37"/>
      <c r="BJ7" s="37"/>
      <c r="BK7" s="45" t="str">
        <f t="shared" si="10"/>
        <v/>
      </c>
      <c r="BL7" s="45">
        <f t="shared" si="11"/>
        <v>1</v>
      </c>
      <c r="BM7" s="45" t="str">
        <f t="shared" si="12"/>
        <v/>
      </c>
      <c r="BN7" s="45" t="str">
        <f t="shared" si="13"/>
        <v/>
      </c>
      <c r="BO7" s="45">
        <f t="shared" si="14"/>
        <v>1</v>
      </c>
      <c r="BP7" s="42" t="s">
        <v>1016</v>
      </c>
      <c r="BQ7" s="37"/>
      <c r="BR7" s="47" t="s">
        <v>931</v>
      </c>
      <c r="BS7" s="37" t="s">
        <v>1017</v>
      </c>
      <c r="BT7" s="43" t="s">
        <v>933</v>
      </c>
      <c r="BU7" s="43" t="s">
        <v>934</v>
      </c>
      <c r="BV7" s="43" t="s">
        <v>935</v>
      </c>
      <c r="BW7" s="43"/>
      <c r="BX7" s="43" t="s">
        <v>936</v>
      </c>
      <c r="BY7" s="43" t="s">
        <v>937</v>
      </c>
      <c r="BZ7" s="40">
        <v>0.4</v>
      </c>
      <c r="CA7" s="37"/>
      <c r="CB7" s="37"/>
      <c r="CC7" s="37"/>
      <c r="CD7" s="37"/>
      <c r="CE7" s="43" t="s">
        <v>96</v>
      </c>
      <c r="CF7" s="37" t="s">
        <v>938</v>
      </c>
      <c r="CG7" s="37">
        <f>SUM(CH7:CK7)</f>
        <v>5</v>
      </c>
      <c r="CH7" s="37">
        <v>0</v>
      </c>
      <c r="CI7" s="37">
        <v>3</v>
      </c>
      <c r="CJ7" s="37">
        <v>1</v>
      </c>
      <c r="CK7" s="37">
        <v>1</v>
      </c>
      <c r="CL7" s="37"/>
      <c r="CM7" s="37"/>
      <c r="CN7" s="37">
        <v>3</v>
      </c>
      <c r="CO7" s="37" t="s">
        <v>1018</v>
      </c>
      <c r="CP7" s="37"/>
      <c r="CQ7" s="37"/>
      <c r="CR7" s="37"/>
      <c r="CS7" s="37"/>
      <c r="CT7" s="44"/>
      <c r="CU7" s="44">
        <v>44760</v>
      </c>
      <c r="CV7" s="44"/>
      <c r="CW7" s="44"/>
      <c r="CX7" s="37"/>
      <c r="CY7" s="37" t="s">
        <v>4</v>
      </c>
      <c r="CZ7" s="37"/>
      <c r="DA7" s="37"/>
      <c r="DB7" s="37"/>
      <c r="DC7" s="37" t="s">
        <v>4</v>
      </c>
      <c r="DD7" s="37"/>
      <c r="DE7" s="37"/>
      <c r="DF7" s="37"/>
      <c r="DG7" s="37" t="s">
        <v>1019</v>
      </c>
      <c r="DH7" s="37"/>
      <c r="DI7" s="37"/>
      <c r="DJ7" s="45" t="str">
        <f t="shared" si="0"/>
        <v/>
      </c>
      <c r="DK7" s="45">
        <f t="shared" si="1"/>
        <v>1</v>
      </c>
      <c r="DL7" s="45">
        <f t="shared" si="2"/>
        <v>0</v>
      </c>
      <c r="DM7" s="45">
        <f t="shared" si="3"/>
        <v>0</v>
      </c>
      <c r="DN7" s="45">
        <f t="shared" si="4"/>
        <v>0.6</v>
      </c>
      <c r="DO7" s="46"/>
      <c r="DP7" s="37"/>
      <c r="DQ7" s="43"/>
      <c r="DR7" s="37"/>
      <c r="DS7" s="43"/>
      <c r="DT7" s="43"/>
      <c r="DU7" s="43"/>
      <c r="DV7" s="43"/>
      <c r="DW7" s="43"/>
      <c r="DX7" s="43"/>
      <c r="DY7" s="40"/>
      <c r="DZ7" s="37"/>
      <c r="EA7" s="37"/>
      <c r="EB7" s="37"/>
      <c r="EC7" s="37"/>
      <c r="ED7" s="43"/>
      <c r="EE7" s="37"/>
      <c r="EF7" s="37"/>
      <c r="EG7" s="37"/>
      <c r="EH7" s="37"/>
      <c r="EI7" s="37"/>
      <c r="EJ7" s="37"/>
      <c r="EK7" s="37"/>
      <c r="EL7" s="37"/>
      <c r="EM7" s="37"/>
      <c r="EN7" s="37"/>
      <c r="EO7" s="37"/>
      <c r="EP7" s="37"/>
      <c r="EQ7" s="37"/>
      <c r="ER7" s="37"/>
      <c r="ES7" s="44"/>
      <c r="ET7" s="44">
        <v>44760</v>
      </c>
      <c r="EU7" s="44"/>
      <c r="EV7" s="44"/>
      <c r="EW7" s="37"/>
      <c r="EX7" s="37"/>
      <c r="EY7" s="37"/>
      <c r="EZ7" s="37"/>
      <c r="FA7" s="37"/>
      <c r="FB7" s="37"/>
      <c r="FC7" s="37"/>
      <c r="FD7" s="37"/>
      <c r="FE7" s="37"/>
      <c r="FF7" s="37"/>
      <c r="FG7" s="37"/>
      <c r="FH7" s="37"/>
      <c r="FI7" s="45" t="str">
        <f t="shared" si="5"/>
        <v/>
      </c>
      <c r="FJ7" s="45" t="str">
        <f t="shared" si="6"/>
        <v/>
      </c>
      <c r="FK7" s="45" t="str">
        <f t="shared" si="7"/>
        <v/>
      </c>
      <c r="FL7" s="45" t="str">
        <f t="shared" si="8"/>
        <v/>
      </c>
      <c r="FM7" s="45" t="str">
        <f t="shared" si="9"/>
        <v/>
      </c>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44"/>
      <c r="GS7" s="44">
        <v>44760</v>
      </c>
      <c r="GT7" s="44"/>
      <c r="GU7" s="44"/>
      <c r="GV7" s="37"/>
      <c r="GW7" s="37"/>
      <c r="GX7" s="37"/>
      <c r="GY7" s="37"/>
      <c r="GZ7" s="37"/>
      <c r="HA7" s="37"/>
      <c r="HB7" s="37"/>
      <c r="HC7" s="37"/>
      <c r="HD7" s="37"/>
      <c r="HE7" s="37"/>
      <c r="HF7" s="37"/>
      <c r="HG7" s="37"/>
      <c r="HH7" s="45"/>
      <c r="HI7" s="45"/>
      <c r="HJ7" s="45"/>
      <c r="HK7" s="45"/>
      <c r="HL7" s="45"/>
      <c r="HM7" s="37"/>
      <c r="HN7" s="37"/>
      <c r="HO7" s="37">
        <f t="shared" si="20"/>
        <v>2</v>
      </c>
      <c r="HP7" s="37" t="str">
        <f>'[2]BD Plan'!$B$3</f>
        <v>Atlántico</v>
      </c>
      <c r="HQ7" s="20"/>
      <c r="HR7" s="20" t="s">
        <v>1020</v>
      </c>
      <c r="HS7" s="20"/>
      <c r="HT7" s="20"/>
      <c r="HU7" s="20"/>
      <c r="HV7" s="20" t="s">
        <v>1021</v>
      </c>
      <c r="HW7" s="20"/>
      <c r="HX7" s="20"/>
      <c r="HY7" s="20"/>
      <c r="HZ7" s="20"/>
      <c r="IA7" s="20"/>
      <c r="IB7" s="20"/>
      <c r="IC7" s="20"/>
      <c r="ID7" s="20"/>
      <c r="IE7" s="20"/>
      <c r="IF7" s="20"/>
      <c r="IG7" t="s">
        <v>1022</v>
      </c>
      <c r="IH7" s="38" t="s">
        <v>1023</v>
      </c>
    </row>
    <row r="8" spans="1:242" ht="15" customHeight="1" x14ac:dyDescent="0.25">
      <c r="A8" t="s">
        <v>1024</v>
      </c>
      <c r="B8" t="s">
        <v>1007</v>
      </c>
      <c r="C8" s="37" t="s">
        <v>1025</v>
      </c>
      <c r="D8" s="38" t="s">
        <v>997</v>
      </c>
      <c r="E8" s="37" t="s">
        <v>1026</v>
      </c>
      <c r="F8" s="37" t="s">
        <v>924</v>
      </c>
      <c r="G8" s="37" t="s">
        <v>925</v>
      </c>
      <c r="H8" s="39" t="s">
        <v>1027</v>
      </c>
      <c r="I8" s="37" t="s">
        <v>1028</v>
      </c>
      <c r="J8" s="40">
        <v>0.8</v>
      </c>
      <c r="K8" s="40">
        <v>0.8</v>
      </c>
      <c r="L8" s="37" t="s">
        <v>956</v>
      </c>
      <c r="M8" s="40">
        <v>0.48</v>
      </c>
      <c r="N8" s="40">
        <v>0.8</v>
      </c>
      <c r="O8" s="37" t="s">
        <v>956</v>
      </c>
      <c r="P8" s="41" t="s">
        <v>929</v>
      </c>
      <c r="Q8" s="42" t="s">
        <v>1029</v>
      </c>
      <c r="R8" s="37"/>
      <c r="S8" s="47" t="s">
        <v>931</v>
      </c>
      <c r="T8" s="41" t="s">
        <v>1030</v>
      </c>
      <c r="U8" s="43" t="s">
        <v>933</v>
      </c>
      <c r="V8" s="43" t="s">
        <v>934</v>
      </c>
      <c r="W8" s="43" t="s">
        <v>935</v>
      </c>
      <c r="X8" s="43"/>
      <c r="Y8" s="43" t="s">
        <v>936</v>
      </c>
      <c r="Z8" s="43" t="s">
        <v>937</v>
      </c>
      <c r="AA8" s="40">
        <v>0.4</v>
      </c>
      <c r="AB8" s="37"/>
      <c r="AC8" s="37"/>
      <c r="AD8" s="37"/>
      <c r="AE8" s="37"/>
      <c r="AF8" s="43" t="s">
        <v>96</v>
      </c>
      <c r="AG8" s="37" t="s">
        <v>938</v>
      </c>
      <c r="AH8" s="37">
        <f t="shared" si="21"/>
        <v>15</v>
      </c>
      <c r="AI8" s="43">
        <v>3</v>
      </c>
      <c r="AJ8" s="43">
        <v>6</v>
      </c>
      <c r="AK8" s="43">
        <v>3</v>
      </c>
      <c r="AL8" s="43">
        <v>3</v>
      </c>
      <c r="AM8" s="37"/>
      <c r="AN8" s="37"/>
      <c r="AO8" s="37">
        <v>6</v>
      </c>
      <c r="AP8" s="37" t="s">
        <v>1031</v>
      </c>
      <c r="AQ8" s="37"/>
      <c r="AR8" s="37"/>
      <c r="AS8" s="37"/>
      <c r="AT8" s="37"/>
      <c r="AU8" s="44">
        <v>44670</v>
      </c>
      <c r="AV8" s="44">
        <v>44756</v>
      </c>
      <c r="AW8" s="44"/>
      <c r="AX8" s="44"/>
      <c r="AY8" s="37"/>
      <c r="AZ8" s="37" t="s">
        <v>4</v>
      </c>
      <c r="BA8" s="37"/>
      <c r="BB8" s="37"/>
      <c r="BC8" s="37"/>
      <c r="BD8" s="37" t="s">
        <v>4</v>
      </c>
      <c r="BE8" s="37"/>
      <c r="BF8" s="37"/>
      <c r="BG8" s="37"/>
      <c r="BH8" s="37" t="s">
        <v>1032</v>
      </c>
      <c r="BI8" s="37"/>
      <c r="BJ8" s="37"/>
      <c r="BK8" s="45">
        <f t="shared" si="10"/>
        <v>0</v>
      </c>
      <c r="BL8" s="45">
        <f t="shared" si="11"/>
        <v>1</v>
      </c>
      <c r="BM8" s="45">
        <f t="shared" si="12"/>
        <v>0</v>
      </c>
      <c r="BN8" s="45">
        <f t="shared" si="13"/>
        <v>0</v>
      </c>
      <c r="BO8" s="45">
        <f t="shared" si="14"/>
        <v>0.4</v>
      </c>
      <c r="BP8" s="42"/>
      <c r="BQ8" s="37"/>
      <c r="BR8" s="37"/>
      <c r="BS8" s="37"/>
      <c r="BT8" s="43"/>
      <c r="BU8" s="43"/>
      <c r="BV8" s="43"/>
      <c r="BW8" s="43"/>
      <c r="BX8" s="43"/>
      <c r="BY8" s="43"/>
      <c r="BZ8" s="40"/>
      <c r="CA8" s="37"/>
      <c r="CB8" s="37"/>
      <c r="CC8" s="37"/>
      <c r="CD8" s="37"/>
      <c r="CE8" s="43"/>
      <c r="CF8" s="37"/>
      <c r="CG8" s="37"/>
      <c r="CH8" s="37"/>
      <c r="CI8" s="37"/>
      <c r="CJ8" s="37"/>
      <c r="CK8" s="37"/>
      <c r="CL8" s="37"/>
      <c r="CM8" s="37"/>
      <c r="CN8" s="37"/>
      <c r="CO8" s="37"/>
      <c r="CP8" s="37"/>
      <c r="CQ8" s="37"/>
      <c r="CR8" s="37"/>
      <c r="CS8" s="37"/>
      <c r="CT8" s="44">
        <v>44670</v>
      </c>
      <c r="CU8" s="44">
        <v>44756</v>
      </c>
      <c r="CV8" s="44"/>
      <c r="CW8" s="44"/>
      <c r="CX8" s="37"/>
      <c r="CY8" s="37"/>
      <c r="CZ8" s="37"/>
      <c r="DA8" s="37"/>
      <c r="DB8" s="37"/>
      <c r="DC8" s="37"/>
      <c r="DD8" s="37"/>
      <c r="DE8" s="37"/>
      <c r="DF8" s="37"/>
      <c r="DG8" s="37"/>
      <c r="DH8" s="37"/>
      <c r="DI8" s="37"/>
      <c r="DJ8" s="45" t="str">
        <f t="shared" si="0"/>
        <v/>
      </c>
      <c r="DK8" s="45" t="str">
        <f t="shared" si="1"/>
        <v/>
      </c>
      <c r="DL8" s="45" t="str">
        <f t="shared" si="2"/>
        <v/>
      </c>
      <c r="DM8" s="45" t="str">
        <f t="shared" si="3"/>
        <v/>
      </c>
      <c r="DN8" s="45" t="str">
        <f t="shared" si="4"/>
        <v/>
      </c>
      <c r="DO8" s="46"/>
      <c r="DP8" s="37"/>
      <c r="DQ8" s="43"/>
      <c r="DR8" s="37"/>
      <c r="DS8" s="43"/>
      <c r="DT8" s="43"/>
      <c r="DU8" s="43"/>
      <c r="DV8" s="43"/>
      <c r="DW8" s="43"/>
      <c r="DX8" s="43"/>
      <c r="DY8" s="40"/>
      <c r="DZ8" s="37"/>
      <c r="EA8" s="37"/>
      <c r="EB8" s="37"/>
      <c r="EC8" s="37"/>
      <c r="ED8" s="43"/>
      <c r="EE8" s="37"/>
      <c r="EF8" s="37"/>
      <c r="EG8" s="37"/>
      <c r="EH8" s="37"/>
      <c r="EI8" s="37"/>
      <c r="EJ8" s="37"/>
      <c r="EK8" s="37"/>
      <c r="EL8" s="37"/>
      <c r="EM8" s="37"/>
      <c r="EN8" s="37"/>
      <c r="EO8" s="37"/>
      <c r="EP8" s="37"/>
      <c r="EQ8" s="37"/>
      <c r="ER8" s="37"/>
      <c r="ES8" s="44"/>
      <c r="ET8" s="44">
        <v>44756</v>
      </c>
      <c r="EU8" s="44"/>
      <c r="EV8" s="44"/>
      <c r="EW8" s="37"/>
      <c r="EX8" s="37"/>
      <c r="EY8" s="37"/>
      <c r="EZ8" s="37"/>
      <c r="FA8" s="37"/>
      <c r="FB8" s="37"/>
      <c r="FC8" s="37"/>
      <c r="FD8" s="37"/>
      <c r="FE8" s="37"/>
      <c r="FF8" s="37"/>
      <c r="FG8" s="37"/>
      <c r="FH8" s="37"/>
      <c r="FI8" s="45" t="str">
        <f t="shared" si="5"/>
        <v/>
      </c>
      <c r="FJ8" s="45" t="str">
        <f t="shared" si="6"/>
        <v/>
      </c>
      <c r="FK8" s="45" t="str">
        <f t="shared" si="7"/>
        <v/>
      </c>
      <c r="FL8" s="45" t="str">
        <f t="shared" si="8"/>
        <v/>
      </c>
      <c r="FM8" s="45" t="str">
        <f t="shared" si="9"/>
        <v/>
      </c>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44">
        <v>44670</v>
      </c>
      <c r="GS8" s="44">
        <v>44756</v>
      </c>
      <c r="GT8" s="44"/>
      <c r="GU8" s="44"/>
      <c r="GV8" s="37"/>
      <c r="GW8" s="37"/>
      <c r="GX8" s="37"/>
      <c r="GY8" s="37"/>
      <c r="GZ8" s="37"/>
      <c r="HA8" s="37"/>
      <c r="HB8" s="37"/>
      <c r="HC8" s="37"/>
      <c r="HD8" s="37"/>
      <c r="HE8" s="37"/>
      <c r="HF8" s="37"/>
      <c r="HG8" s="37"/>
      <c r="HH8" s="45" t="str">
        <f t="shared" ref="HH8:HH9" si="22">IFERROR(IF(GF8=0,"",IF((GJ8/GF8)&gt;1,1,(GJ8/GF8))),"")</f>
        <v/>
      </c>
      <c r="HI8" s="45" t="str">
        <f t="shared" ref="HI8:HI9" si="23">IFERROR(IF(GG8=0,"",IF((GL8/GG8)&gt;1,1,(GL8/GG8))),"")</f>
        <v/>
      </c>
      <c r="HJ8" s="45" t="str">
        <f t="shared" ref="HJ8:HJ9" si="24">IFERROR(IF(GH8=0,"",IF((GN8/GH8)&gt;1,1,(GN8/GH8))),"")</f>
        <v/>
      </c>
      <c r="HK8" s="45" t="str">
        <f t="shared" ref="HK8:HK9" si="25">IFERROR(IF(GI8=0,"",IF((GP8/GI8)&gt;1,1,(GP8/GI8))),"")</f>
        <v/>
      </c>
      <c r="HL8" s="45" t="str">
        <f t="shared" ref="HL8:HL9" si="26">IFERROR(IF((GJ8+GL8+GN8+GP8)/GE8&gt;1,1,(GJ8+GL8+GN8+GP8)/GE8),"")</f>
        <v/>
      </c>
      <c r="HM8" s="37"/>
      <c r="HN8" s="37"/>
      <c r="HO8" s="37">
        <f t="shared" si="20"/>
        <v>1</v>
      </c>
      <c r="HP8" s="37" t="str">
        <f>'[2]BD Plan'!$B$3</f>
        <v>Atlántico</v>
      </c>
      <c r="HQ8" s="20"/>
      <c r="HR8" s="20" t="s">
        <v>1033</v>
      </c>
      <c r="HS8" s="20"/>
      <c r="HT8" s="20"/>
      <c r="HU8" s="20"/>
      <c r="HV8" s="20"/>
      <c r="HW8" s="20"/>
      <c r="HX8" s="20"/>
      <c r="HY8" s="20" t="s">
        <v>1034</v>
      </c>
      <c r="HZ8" s="20"/>
      <c r="IA8" s="20"/>
      <c r="IB8" s="20"/>
      <c r="IC8" s="20"/>
      <c r="ID8" s="20"/>
      <c r="IE8" s="20"/>
      <c r="IF8" s="20"/>
      <c r="IG8" t="s">
        <v>1035</v>
      </c>
      <c r="IH8" s="38" t="s">
        <v>1036</v>
      </c>
    </row>
    <row r="9" spans="1:242" ht="15" customHeight="1" x14ac:dyDescent="0.25">
      <c r="A9" t="s">
        <v>1037</v>
      </c>
      <c r="B9" t="s">
        <v>1038</v>
      </c>
      <c r="C9" s="37" t="s">
        <v>1039</v>
      </c>
      <c r="D9" s="38" t="s">
        <v>968</v>
      </c>
      <c r="E9" s="37" t="s">
        <v>951</v>
      </c>
      <c r="F9" s="37" t="s">
        <v>984</v>
      </c>
      <c r="G9" s="37" t="s">
        <v>1040</v>
      </c>
      <c r="H9" s="39" t="s">
        <v>1041</v>
      </c>
      <c r="I9" s="37" t="s">
        <v>927</v>
      </c>
      <c r="J9" s="40">
        <v>0.6</v>
      </c>
      <c r="K9" s="40">
        <v>0.8</v>
      </c>
      <c r="L9" s="37" t="s">
        <v>956</v>
      </c>
      <c r="M9" s="40">
        <v>0.36</v>
      </c>
      <c r="N9" s="40">
        <v>0.8</v>
      </c>
      <c r="O9" s="37" t="s">
        <v>956</v>
      </c>
      <c r="P9" s="41" t="s">
        <v>929</v>
      </c>
      <c r="Q9" s="42" t="s">
        <v>1042</v>
      </c>
      <c r="R9" s="37"/>
      <c r="S9" s="47" t="s">
        <v>931</v>
      </c>
      <c r="T9" s="41" t="s">
        <v>1043</v>
      </c>
      <c r="U9" s="43" t="s">
        <v>933</v>
      </c>
      <c r="V9" s="43" t="s">
        <v>934</v>
      </c>
      <c r="W9" s="43" t="s">
        <v>935</v>
      </c>
      <c r="X9" s="43"/>
      <c r="Y9" s="43" t="s">
        <v>936</v>
      </c>
      <c r="Z9" s="43" t="s">
        <v>937</v>
      </c>
      <c r="AA9" s="40">
        <v>0.4</v>
      </c>
      <c r="AB9" s="37"/>
      <c r="AC9" s="37"/>
      <c r="AD9" s="37"/>
      <c r="AE9" s="37"/>
      <c r="AF9" s="43" t="s">
        <v>96</v>
      </c>
      <c r="AG9" s="37" t="s">
        <v>938</v>
      </c>
      <c r="AH9" s="37">
        <f t="shared" ref="AH9:AH11" si="27">SUM(AI9:AL9)</f>
        <v>50</v>
      </c>
      <c r="AI9" s="43">
        <v>24</v>
      </c>
      <c r="AJ9" s="43">
        <v>24</v>
      </c>
      <c r="AK9" s="43">
        <v>1</v>
      </c>
      <c r="AL9" s="43">
        <v>1</v>
      </c>
      <c r="AM9" s="37">
        <v>24</v>
      </c>
      <c r="AN9" s="37" t="s">
        <v>1044</v>
      </c>
      <c r="AO9" s="37">
        <v>24</v>
      </c>
      <c r="AP9" s="37" t="s">
        <v>1044</v>
      </c>
      <c r="AQ9" s="37"/>
      <c r="AR9" s="37"/>
      <c r="AS9" s="37"/>
      <c r="AT9" s="37"/>
      <c r="AU9" s="44">
        <v>44670</v>
      </c>
      <c r="AV9" s="44">
        <v>44753</v>
      </c>
      <c r="AW9" s="44"/>
      <c r="AX9" s="44"/>
      <c r="AY9" s="37" t="s">
        <v>4</v>
      </c>
      <c r="AZ9" s="37" t="s">
        <v>4</v>
      </c>
      <c r="BA9" s="37"/>
      <c r="BB9" s="37"/>
      <c r="BC9" s="37" t="s">
        <v>4</v>
      </c>
      <c r="BD9" s="37" t="s">
        <v>4</v>
      </c>
      <c r="BE9" s="37"/>
      <c r="BF9" s="37"/>
      <c r="BG9" s="37" t="s">
        <v>1045</v>
      </c>
      <c r="BH9" s="37" t="s">
        <v>1046</v>
      </c>
      <c r="BI9" s="37"/>
      <c r="BJ9" s="37"/>
      <c r="BK9" s="45">
        <f t="shared" si="10"/>
        <v>1</v>
      </c>
      <c r="BL9" s="45">
        <f t="shared" si="11"/>
        <v>1</v>
      </c>
      <c r="BM9" s="45">
        <f t="shared" si="12"/>
        <v>0</v>
      </c>
      <c r="BN9" s="45">
        <f t="shared" si="13"/>
        <v>0</v>
      </c>
      <c r="BO9" s="45">
        <f t="shared" si="14"/>
        <v>0.96</v>
      </c>
      <c r="BP9" s="42"/>
      <c r="BQ9" s="37"/>
      <c r="BR9" s="37"/>
      <c r="BS9" s="37"/>
      <c r="BT9" s="43"/>
      <c r="BU9" s="43"/>
      <c r="BV9" s="43"/>
      <c r="BW9" s="43"/>
      <c r="BX9" s="43"/>
      <c r="BY9" s="43"/>
      <c r="BZ9" s="40"/>
      <c r="CA9" s="37"/>
      <c r="CB9" s="37"/>
      <c r="CC9" s="37"/>
      <c r="CD9" s="37"/>
      <c r="CE9" s="43"/>
      <c r="CF9" s="37"/>
      <c r="CG9" s="37"/>
      <c r="CH9" s="37"/>
      <c r="CI9" s="37"/>
      <c r="CJ9" s="37"/>
      <c r="CK9" s="37"/>
      <c r="CL9" s="37"/>
      <c r="CM9" s="37"/>
      <c r="CN9" s="37"/>
      <c r="CO9" s="37"/>
      <c r="CP9" s="37"/>
      <c r="CQ9" s="37"/>
      <c r="CR9" s="37"/>
      <c r="CS9" s="37"/>
      <c r="CT9" s="44"/>
      <c r="CU9" s="44">
        <v>44753</v>
      </c>
      <c r="CV9" s="44"/>
      <c r="CW9" s="44"/>
      <c r="CX9" s="37"/>
      <c r="CY9" s="37"/>
      <c r="CZ9" s="37"/>
      <c r="DA9" s="37"/>
      <c r="DB9" s="37"/>
      <c r="DC9" s="37"/>
      <c r="DD9" s="37"/>
      <c r="DE9" s="37"/>
      <c r="DF9" s="37"/>
      <c r="DG9" s="37"/>
      <c r="DH9" s="37"/>
      <c r="DI9" s="37"/>
      <c r="DJ9" s="45" t="str">
        <f t="shared" si="0"/>
        <v/>
      </c>
      <c r="DK9" s="45" t="str">
        <f t="shared" si="1"/>
        <v/>
      </c>
      <c r="DL9" s="45" t="str">
        <f t="shared" si="2"/>
        <v/>
      </c>
      <c r="DM9" s="45" t="str">
        <f t="shared" si="3"/>
        <v/>
      </c>
      <c r="DN9" s="45" t="str">
        <f t="shared" si="4"/>
        <v/>
      </c>
      <c r="DO9" s="46"/>
      <c r="DP9" s="37"/>
      <c r="DQ9" s="43"/>
      <c r="DR9" s="37"/>
      <c r="DS9" s="43"/>
      <c r="DT9" s="43"/>
      <c r="DU9" s="43"/>
      <c r="DV9" s="43"/>
      <c r="DW9" s="43"/>
      <c r="DX9" s="43"/>
      <c r="DY9" s="40"/>
      <c r="DZ9" s="37"/>
      <c r="EA9" s="37"/>
      <c r="EB9" s="37"/>
      <c r="EC9" s="37"/>
      <c r="ED9" s="43"/>
      <c r="EE9" s="37"/>
      <c r="EF9" s="37"/>
      <c r="EG9" s="37"/>
      <c r="EH9" s="37"/>
      <c r="EI9" s="37"/>
      <c r="EJ9" s="37"/>
      <c r="EK9" s="37"/>
      <c r="EL9" s="37"/>
      <c r="EM9" s="37"/>
      <c r="EN9" s="37"/>
      <c r="EO9" s="37"/>
      <c r="EP9" s="37"/>
      <c r="EQ9" s="37"/>
      <c r="ER9" s="37"/>
      <c r="ES9" s="44">
        <v>44670</v>
      </c>
      <c r="ET9" s="44">
        <v>44753</v>
      </c>
      <c r="EU9" s="44"/>
      <c r="EV9" s="44"/>
      <c r="EW9" s="37"/>
      <c r="EX9" s="37"/>
      <c r="EY9" s="37"/>
      <c r="EZ9" s="37"/>
      <c r="FA9" s="37"/>
      <c r="FB9" s="37"/>
      <c r="FC9" s="37"/>
      <c r="FD9" s="37"/>
      <c r="FE9" s="37"/>
      <c r="FF9" s="37"/>
      <c r="FG9" s="37"/>
      <c r="FH9" s="37"/>
      <c r="FI9" s="45" t="str">
        <f t="shared" si="5"/>
        <v/>
      </c>
      <c r="FJ9" s="45" t="str">
        <f t="shared" si="6"/>
        <v/>
      </c>
      <c r="FK9" s="45" t="str">
        <f t="shared" si="7"/>
        <v/>
      </c>
      <c r="FL9" s="45" t="str">
        <f t="shared" si="8"/>
        <v/>
      </c>
      <c r="FM9" s="45" t="str">
        <f t="shared" si="9"/>
        <v/>
      </c>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44">
        <v>44670</v>
      </c>
      <c r="GS9" s="44">
        <v>44753</v>
      </c>
      <c r="GT9" s="44"/>
      <c r="GU9" s="44"/>
      <c r="GV9" s="37"/>
      <c r="GW9" s="37"/>
      <c r="GX9" s="37"/>
      <c r="GY9" s="37"/>
      <c r="GZ9" s="37"/>
      <c r="HA9" s="37"/>
      <c r="HB9" s="37"/>
      <c r="HC9" s="37"/>
      <c r="HD9" s="37"/>
      <c r="HE9" s="37"/>
      <c r="HF9" s="37"/>
      <c r="HG9" s="37"/>
      <c r="HH9" s="45" t="str">
        <f t="shared" si="22"/>
        <v/>
      </c>
      <c r="HI9" s="45" t="str">
        <f t="shared" si="23"/>
        <v/>
      </c>
      <c r="HJ9" s="45" t="str">
        <f t="shared" si="24"/>
        <v/>
      </c>
      <c r="HK9" s="45" t="str">
        <f t="shared" si="25"/>
        <v/>
      </c>
      <c r="HL9" s="45" t="str">
        <f t="shared" si="26"/>
        <v/>
      </c>
      <c r="HM9" s="37"/>
      <c r="HN9" s="37"/>
      <c r="HO9" s="37">
        <f t="shared" si="20"/>
        <v>1</v>
      </c>
      <c r="HP9" s="37" t="str">
        <f>'[2]BD Plan'!$B$3</f>
        <v>Atlántico</v>
      </c>
      <c r="HQ9" s="20" t="s">
        <v>1047</v>
      </c>
      <c r="HR9" s="20" t="s">
        <v>1048</v>
      </c>
      <c r="HS9" s="20"/>
      <c r="HT9" s="20"/>
      <c r="HU9" s="20" t="s">
        <v>1049</v>
      </c>
      <c r="HV9" s="20"/>
      <c r="HW9" s="20"/>
      <c r="HX9" s="20"/>
      <c r="HY9" s="20"/>
      <c r="HZ9" s="20"/>
      <c r="IA9" s="20"/>
      <c r="IB9" s="20"/>
      <c r="IC9" s="20"/>
      <c r="ID9" s="20"/>
      <c r="IE9" s="20"/>
      <c r="IF9" s="20"/>
      <c r="IG9" t="s">
        <v>1050</v>
      </c>
      <c r="IH9" s="38" t="s">
        <v>1051</v>
      </c>
    </row>
    <row r="10" spans="1:242" ht="15" customHeight="1" x14ac:dyDescent="0.25">
      <c r="A10" t="s">
        <v>1052</v>
      </c>
      <c r="B10" t="s">
        <v>1053</v>
      </c>
      <c r="C10" s="37" t="s">
        <v>1054</v>
      </c>
      <c r="D10" s="37" t="s">
        <v>950</v>
      </c>
      <c r="E10" s="37" t="s">
        <v>951</v>
      </c>
      <c r="F10" s="37" t="s">
        <v>924</v>
      </c>
      <c r="G10" s="37" t="s">
        <v>925</v>
      </c>
      <c r="H10" s="39" t="s">
        <v>1055</v>
      </c>
      <c r="I10" s="37" t="s">
        <v>1028</v>
      </c>
      <c r="J10" s="40">
        <v>0.8</v>
      </c>
      <c r="K10" s="40">
        <v>0.6</v>
      </c>
      <c r="L10" s="37" t="s">
        <v>956</v>
      </c>
      <c r="M10" s="40">
        <v>0.28999999999999998</v>
      </c>
      <c r="N10" s="40">
        <v>0.6</v>
      </c>
      <c r="O10" s="37" t="s">
        <v>928</v>
      </c>
      <c r="P10" s="41" t="s">
        <v>929</v>
      </c>
      <c r="Q10" s="42"/>
      <c r="R10" s="37"/>
      <c r="S10" s="41"/>
      <c r="T10" s="41"/>
      <c r="U10" s="43"/>
      <c r="V10" s="43"/>
      <c r="W10" s="43"/>
      <c r="X10" s="43"/>
      <c r="Y10" s="43"/>
      <c r="Z10" s="43"/>
      <c r="AA10" s="40"/>
      <c r="AB10" s="37"/>
      <c r="AC10" s="37"/>
      <c r="AD10" s="37"/>
      <c r="AE10" s="37"/>
      <c r="AF10" s="43"/>
      <c r="AG10" s="37"/>
      <c r="AH10" s="37"/>
      <c r="AI10" s="43"/>
      <c r="AJ10" s="43"/>
      <c r="AK10" s="43"/>
      <c r="AL10" s="43"/>
      <c r="AM10" s="37"/>
      <c r="AN10" s="37"/>
      <c r="AO10" s="37"/>
      <c r="AP10" s="37"/>
      <c r="AQ10" s="37"/>
      <c r="AR10" s="37"/>
      <c r="AS10" s="37"/>
      <c r="AT10" s="37"/>
      <c r="AU10" s="44"/>
      <c r="AV10" s="44">
        <v>44753</v>
      </c>
      <c r="AW10" s="44"/>
      <c r="AX10" s="44"/>
      <c r="AY10" s="37"/>
      <c r="AZ10" s="37"/>
      <c r="BA10" s="37"/>
      <c r="BB10" s="37"/>
      <c r="BC10" s="37"/>
      <c r="BD10" s="37"/>
      <c r="BE10" s="37"/>
      <c r="BF10" s="37"/>
      <c r="BG10" s="37"/>
      <c r="BH10" s="37"/>
      <c r="BI10" s="37"/>
      <c r="BJ10" s="37"/>
      <c r="BK10" s="45" t="str">
        <f t="shared" si="10"/>
        <v/>
      </c>
      <c r="BL10" s="45" t="str">
        <f t="shared" si="11"/>
        <v/>
      </c>
      <c r="BM10" s="45" t="str">
        <f t="shared" si="12"/>
        <v/>
      </c>
      <c r="BN10" s="45" t="str">
        <f t="shared" si="13"/>
        <v/>
      </c>
      <c r="BO10" s="45" t="str">
        <f t="shared" si="14"/>
        <v/>
      </c>
      <c r="BP10" s="42" t="s">
        <v>1056</v>
      </c>
      <c r="BQ10" s="37"/>
      <c r="BR10" s="47" t="s">
        <v>931</v>
      </c>
      <c r="BS10" s="37" t="s">
        <v>1057</v>
      </c>
      <c r="BT10" s="43" t="s">
        <v>933</v>
      </c>
      <c r="BU10" s="43" t="s">
        <v>934</v>
      </c>
      <c r="BV10" s="43" t="s">
        <v>935</v>
      </c>
      <c r="BW10" s="43"/>
      <c r="BX10" s="43" t="s">
        <v>936</v>
      </c>
      <c r="BY10" s="43" t="s">
        <v>937</v>
      </c>
      <c r="BZ10" s="40">
        <v>0.4</v>
      </c>
      <c r="CA10" s="37"/>
      <c r="CB10" s="37"/>
      <c r="CC10" s="37"/>
      <c r="CD10" s="37"/>
      <c r="CE10" s="43" t="s">
        <v>96</v>
      </c>
      <c r="CF10" s="37" t="s">
        <v>938</v>
      </c>
      <c r="CG10" s="37">
        <f>SUM(CH10:CK10)</f>
        <v>9</v>
      </c>
      <c r="CH10" s="37">
        <v>0</v>
      </c>
      <c r="CI10" s="37">
        <v>3</v>
      </c>
      <c r="CJ10" s="37">
        <v>3</v>
      </c>
      <c r="CK10" s="37">
        <v>3</v>
      </c>
      <c r="CL10" s="37"/>
      <c r="CM10" s="37"/>
      <c r="CN10" s="37">
        <v>3</v>
      </c>
      <c r="CO10" s="37" t="s">
        <v>1058</v>
      </c>
      <c r="CP10" s="37"/>
      <c r="CQ10" s="37"/>
      <c r="CR10" s="37"/>
      <c r="CS10" s="37"/>
      <c r="CT10" s="44"/>
      <c r="CU10" s="44">
        <v>44753</v>
      </c>
      <c r="CV10" s="44"/>
      <c r="CW10" s="44"/>
      <c r="CX10" s="37"/>
      <c r="CY10" s="37" t="s">
        <v>4</v>
      </c>
      <c r="CZ10" s="37"/>
      <c r="DA10" s="37"/>
      <c r="DB10" s="37"/>
      <c r="DC10" s="37" t="s">
        <v>4</v>
      </c>
      <c r="DD10" s="37"/>
      <c r="DE10" s="37"/>
      <c r="DF10" s="37"/>
      <c r="DG10" s="37" t="s">
        <v>1059</v>
      </c>
      <c r="DH10" s="37"/>
      <c r="DI10" s="37"/>
      <c r="DJ10" s="45" t="str">
        <f t="shared" si="0"/>
        <v/>
      </c>
      <c r="DK10" s="45">
        <f t="shared" si="1"/>
        <v>1</v>
      </c>
      <c r="DL10" s="45">
        <f t="shared" si="2"/>
        <v>0</v>
      </c>
      <c r="DM10" s="45">
        <f t="shared" si="3"/>
        <v>0</v>
      </c>
      <c r="DN10" s="45">
        <f t="shared" si="4"/>
        <v>0.33333333333333331</v>
      </c>
      <c r="DO10" s="42"/>
      <c r="DP10" s="37"/>
      <c r="DQ10" s="43"/>
      <c r="DR10" s="37"/>
      <c r="DS10" s="43"/>
      <c r="DT10" s="43"/>
      <c r="DU10" s="43"/>
      <c r="DV10" s="43"/>
      <c r="DW10" s="43"/>
      <c r="DX10" s="43"/>
      <c r="DY10" s="40"/>
      <c r="DZ10" s="37"/>
      <c r="EA10" s="37"/>
      <c r="EB10" s="37"/>
      <c r="EC10" s="37"/>
      <c r="ED10" s="43"/>
      <c r="EE10" s="37"/>
      <c r="EF10" s="37"/>
      <c r="EG10" s="37"/>
      <c r="EH10" s="37"/>
      <c r="EI10" s="37"/>
      <c r="EJ10" s="37"/>
      <c r="EK10" s="37"/>
      <c r="EL10" s="37"/>
      <c r="EM10" s="37"/>
      <c r="EN10" s="37"/>
      <c r="EO10" s="37"/>
      <c r="EP10" s="37"/>
      <c r="EQ10" s="37"/>
      <c r="ER10" s="37"/>
      <c r="ES10" s="44"/>
      <c r="ET10" s="44">
        <v>44753</v>
      </c>
      <c r="EU10" s="44"/>
      <c r="EV10" s="44"/>
      <c r="EW10" s="37"/>
      <c r="EX10" s="37"/>
      <c r="EY10" s="37"/>
      <c r="EZ10" s="37"/>
      <c r="FA10" s="37"/>
      <c r="FB10" s="37"/>
      <c r="FC10" s="37"/>
      <c r="FD10" s="37"/>
      <c r="FE10" s="37"/>
      <c r="FF10" s="37"/>
      <c r="FG10" s="37"/>
      <c r="FH10" s="37"/>
      <c r="FI10" s="45" t="str">
        <f t="shared" si="5"/>
        <v/>
      </c>
      <c r="FJ10" s="45" t="str">
        <f t="shared" si="6"/>
        <v/>
      </c>
      <c r="FK10" s="45" t="str">
        <f t="shared" si="7"/>
        <v/>
      </c>
      <c r="FL10" s="45" t="str">
        <f t="shared" si="8"/>
        <v/>
      </c>
      <c r="FM10" s="45" t="str">
        <f t="shared" si="9"/>
        <v/>
      </c>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44"/>
      <c r="GS10" s="44">
        <v>44753</v>
      </c>
      <c r="GT10" s="44"/>
      <c r="GU10" s="44"/>
      <c r="GV10" s="37"/>
      <c r="GW10" s="37"/>
      <c r="GX10" s="37"/>
      <c r="GY10" s="37"/>
      <c r="GZ10" s="37"/>
      <c r="HA10" s="37"/>
      <c r="HB10" s="37"/>
      <c r="HC10" s="37"/>
      <c r="HD10" s="37"/>
      <c r="HE10" s="37"/>
      <c r="HF10" s="37"/>
      <c r="HG10" s="37"/>
      <c r="HH10" s="45"/>
      <c r="HI10" s="45"/>
      <c r="HJ10" s="45"/>
      <c r="HK10" s="45"/>
      <c r="HL10" s="45"/>
      <c r="HM10" s="37"/>
      <c r="HN10" s="37"/>
      <c r="HO10" s="37">
        <f t="shared" si="20"/>
        <v>1</v>
      </c>
      <c r="HP10" s="37" t="str">
        <f>'[2]BD Plan'!$B$3</f>
        <v>Atlántico</v>
      </c>
      <c r="HQ10" s="20"/>
      <c r="HR10" s="20"/>
      <c r="HS10" s="20"/>
      <c r="HT10" s="20"/>
      <c r="HU10" s="20"/>
      <c r="HV10" s="20" t="s">
        <v>1060</v>
      </c>
      <c r="HW10" s="20"/>
      <c r="HX10" s="20"/>
      <c r="HY10" s="20"/>
      <c r="HZ10" s="20"/>
      <c r="IA10" s="20"/>
      <c r="IB10" s="20"/>
      <c r="IC10" s="20"/>
      <c r="ID10" s="20"/>
      <c r="IE10" s="20"/>
      <c r="IF10" s="20"/>
      <c r="IG10" t="s">
        <v>1052</v>
      </c>
      <c r="IH10" s="38" t="s">
        <v>1053</v>
      </c>
    </row>
    <row r="11" spans="1:242" ht="15" customHeight="1" x14ac:dyDescent="0.25">
      <c r="A11" t="s">
        <v>1061</v>
      </c>
      <c r="B11" t="s">
        <v>1053</v>
      </c>
      <c r="C11" s="37" t="s">
        <v>1062</v>
      </c>
      <c r="D11" s="37" t="s">
        <v>997</v>
      </c>
      <c r="E11" s="37" t="s">
        <v>951</v>
      </c>
      <c r="F11" s="37" t="s">
        <v>924</v>
      </c>
      <c r="G11" s="37" t="s">
        <v>925</v>
      </c>
      <c r="H11" s="39" t="s">
        <v>1063</v>
      </c>
      <c r="I11" s="37" t="s">
        <v>955</v>
      </c>
      <c r="J11" s="40">
        <v>0.8</v>
      </c>
      <c r="K11" s="40">
        <v>0.6</v>
      </c>
      <c r="L11" s="37" t="s">
        <v>956</v>
      </c>
      <c r="M11" s="40">
        <v>0.28999999999999998</v>
      </c>
      <c r="N11" s="40">
        <v>0.6</v>
      </c>
      <c r="O11" s="37" t="s">
        <v>928</v>
      </c>
      <c r="P11" s="41" t="s">
        <v>929</v>
      </c>
      <c r="Q11" s="42" t="s">
        <v>1064</v>
      </c>
      <c r="R11" s="37"/>
      <c r="S11" s="47" t="s">
        <v>931</v>
      </c>
      <c r="T11" s="37" t="s">
        <v>1065</v>
      </c>
      <c r="U11" s="43" t="s">
        <v>933</v>
      </c>
      <c r="V11" s="43" t="s">
        <v>934</v>
      </c>
      <c r="W11" s="43" t="s">
        <v>935</v>
      </c>
      <c r="X11" s="43"/>
      <c r="Y11" s="43" t="s">
        <v>936</v>
      </c>
      <c r="Z11" s="43" t="s">
        <v>937</v>
      </c>
      <c r="AA11" s="40">
        <v>0.4</v>
      </c>
      <c r="AB11" s="37"/>
      <c r="AC11" s="37"/>
      <c r="AD11" s="37"/>
      <c r="AE11" s="37"/>
      <c r="AF11" s="43" t="s">
        <v>96</v>
      </c>
      <c r="AG11" s="37" t="s">
        <v>938</v>
      </c>
      <c r="AH11" s="37">
        <f t="shared" si="27"/>
        <v>0</v>
      </c>
      <c r="AI11" s="43">
        <v>0</v>
      </c>
      <c r="AJ11" s="43">
        <v>0</v>
      </c>
      <c r="AK11" s="43">
        <v>0</v>
      </c>
      <c r="AL11" s="43">
        <v>0</v>
      </c>
      <c r="AM11" s="37">
        <v>0</v>
      </c>
      <c r="AN11" s="37" t="s">
        <v>1066</v>
      </c>
      <c r="AO11" s="37">
        <v>0</v>
      </c>
      <c r="AP11" s="37" t="s">
        <v>1067</v>
      </c>
      <c r="AQ11" s="37"/>
      <c r="AR11" s="37"/>
      <c r="AS11" s="37"/>
      <c r="AT11" s="37"/>
      <c r="AU11" s="44">
        <v>44670</v>
      </c>
      <c r="AV11" s="44">
        <v>44753</v>
      </c>
      <c r="AW11" s="44"/>
      <c r="AX11" s="44"/>
      <c r="AY11" s="37" t="s">
        <v>6</v>
      </c>
      <c r="AZ11" s="37" t="s">
        <v>6</v>
      </c>
      <c r="BA11" s="37"/>
      <c r="BB11" s="37"/>
      <c r="BC11" s="37" t="s">
        <v>6</v>
      </c>
      <c r="BD11" s="37" t="s">
        <v>6</v>
      </c>
      <c r="BE11" s="37"/>
      <c r="BF11" s="37"/>
      <c r="BG11" s="37" t="s">
        <v>1068</v>
      </c>
      <c r="BH11" s="37" t="s">
        <v>1069</v>
      </c>
      <c r="BI11" s="37"/>
      <c r="BJ11" s="37"/>
      <c r="BK11" s="45" t="str">
        <f t="shared" si="10"/>
        <v/>
      </c>
      <c r="BL11" s="45" t="str">
        <f t="shared" si="11"/>
        <v/>
      </c>
      <c r="BM11" s="45" t="str">
        <f t="shared" si="12"/>
        <v/>
      </c>
      <c r="BN11" s="45" t="str">
        <f t="shared" si="13"/>
        <v/>
      </c>
      <c r="BO11" s="45" t="str">
        <f t="shared" si="14"/>
        <v/>
      </c>
      <c r="BP11" s="42"/>
      <c r="BQ11" s="37"/>
      <c r="BR11" s="43"/>
      <c r="BS11" s="37"/>
      <c r="BT11" s="43"/>
      <c r="BU11" s="43"/>
      <c r="BV11" s="43"/>
      <c r="BW11" s="43"/>
      <c r="BX11" s="43"/>
      <c r="BY11" s="43"/>
      <c r="BZ11" s="40"/>
      <c r="CA11" s="37"/>
      <c r="CB11" s="37"/>
      <c r="CC11" s="37"/>
      <c r="CD11" s="37"/>
      <c r="CE11" s="43"/>
      <c r="CF11" s="37"/>
      <c r="CG11" s="37"/>
      <c r="CH11" s="37"/>
      <c r="CI11" s="37"/>
      <c r="CJ11" s="37"/>
      <c r="CK11" s="37"/>
      <c r="CL11" s="37"/>
      <c r="CM11" s="37"/>
      <c r="CN11" s="37"/>
      <c r="CO11" s="37"/>
      <c r="CP11" s="37"/>
      <c r="CQ11" s="37"/>
      <c r="CR11" s="37"/>
      <c r="CS11" s="37"/>
      <c r="CT11" s="44">
        <v>44670</v>
      </c>
      <c r="CU11" s="44">
        <v>44753</v>
      </c>
      <c r="CV11" s="44"/>
      <c r="CW11" s="44"/>
      <c r="CX11" s="37"/>
      <c r="CY11" s="37"/>
      <c r="CZ11" s="37"/>
      <c r="DA11" s="37"/>
      <c r="DB11" s="37"/>
      <c r="DC11" s="37"/>
      <c r="DD11" s="37"/>
      <c r="DE11" s="37"/>
      <c r="DF11" s="37"/>
      <c r="DG11" s="37"/>
      <c r="DH11" s="37"/>
      <c r="DI11" s="37"/>
      <c r="DJ11" s="45" t="str">
        <f t="shared" si="0"/>
        <v/>
      </c>
      <c r="DK11" s="45" t="str">
        <f t="shared" si="1"/>
        <v/>
      </c>
      <c r="DL11" s="45" t="str">
        <f t="shared" si="2"/>
        <v/>
      </c>
      <c r="DM11" s="45" t="str">
        <f t="shared" si="3"/>
        <v/>
      </c>
      <c r="DN11" s="45" t="str">
        <f t="shared" si="4"/>
        <v/>
      </c>
      <c r="DO11" s="46"/>
      <c r="DP11" s="37"/>
      <c r="DQ11" s="43"/>
      <c r="DR11" s="37"/>
      <c r="DS11" s="43"/>
      <c r="DT11" s="43"/>
      <c r="DU11" s="43"/>
      <c r="DV11" s="43"/>
      <c r="DW11" s="43"/>
      <c r="DX11" s="43"/>
      <c r="DY11" s="40"/>
      <c r="DZ11" s="37"/>
      <c r="EA11" s="37"/>
      <c r="EB11" s="37"/>
      <c r="EC11" s="37"/>
      <c r="ED11" s="43"/>
      <c r="EE11" s="37"/>
      <c r="EF11" s="37"/>
      <c r="EG11" s="37"/>
      <c r="EH11" s="37"/>
      <c r="EI11" s="37"/>
      <c r="EJ11" s="37"/>
      <c r="EK11" s="37"/>
      <c r="EL11" s="37"/>
      <c r="EM11" s="37"/>
      <c r="EN11" s="37"/>
      <c r="EO11" s="37"/>
      <c r="EP11" s="37"/>
      <c r="EQ11" s="37"/>
      <c r="ER11" s="37"/>
      <c r="ES11" s="44">
        <v>44670</v>
      </c>
      <c r="ET11" s="44">
        <v>44753</v>
      </c>
      <c r="EU11" s="44"/>
      <c r="EV11" s="44"/>
      <c r="EW11" s="37"/>
      <c r="EX11" s="37"/>
      <c r="EY11" s="37"/>
      <c r="EZ11" s="37"/>
      <c r="FA11" s="37"/>
      <c r="FB11" s="37"/>
      <c r="FC11" s="37"/>
      <c r="FD11" s="37"/>
      <c r="FE11" s="37"/>
      <c r="FF11" s="37"/>
      <c r="FG11" s="37"/>
      <c r="FH11" s="37"/>
      <c r="FI11" s="45" t="str">
        <f t="shared" si="5"/>
        <v/>
      </c>
      <c r="FJ11" s="45" t="str">
        <f t="shared" si="6"/>
        <v/>
      </c>
      <c r="FK11" s="45" t="str">
        <f t="shared" si="7"/>
        <v/>
      </c>
      <c r="FL11" s="45" t="str">
        <f t="shared" si="8"/>
        <v/>
      </c>
      <c r="FM11" s="45" t="str">
        <f t="shared" si="9"/>
        <v/>
      </c>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44">
        <v>44670</v>
      </c>
      <c r="GS11" s="44">
        <v>44753</v>
      </c>
      <c r="GT11" s="44"/>
      <c r="GU11" s="44"/>
      <c r="GV11" s="37"/>
      <c r="GW11" s="37"/>
      <c r="GX11" s="37"/>
      <c r="GY11" s="37"/>
      <c r="GZ11" s="37"/>
      <c r="HA11" s="37"/>
      <c r="HB11" s="37"/>
      <c r="HC11" s="37"/>
      <c r="HD11" s="37"/>
      <c r="HE11" s="37"/>
      <c r="HF11" s="37"/>
      <c r="HG11" s="37"/>
      <c r="HH11" s="45" t="str">
        <f t="shared" ref="HH11:HH12" si="28">IFERROR(IF(GF11=0,"",IF((GJ11/GF11)&gt;1,1,(GJ11/GF11))),"")</f>
        <v/>
      </c>
      <c r="HI11" s="45" t="str">
        <f t="shared" ref="HI11:HI12" si="29">IFERROR(IF(GG11=0,"",IF((GL11/GG11)&gt;1,1,(GL11/GG11))),"")</f>
        <v/>
      </c>
      <c r="HJ11" s="45" t="str">
        <f t="shared" ref="HJ11:HJ12" si="30">IFERROR(IF(GH11=0,"",IF((GN11/GH11)&gt;1,1,(GN11/GH11))),"")</f>
        <v/>
      </c>
      <c r="HK11" s="45" t="str">
        <f t="shared" ref="HK11:HK12" si="31">IFERROR(IF(GI11=0,"",IF((GP11/GI11)&gt;1,1,(GP11/GI11))),"")</f>
        <v/>
      </c>
      <c r="HL11" s="45" t="str">
        <f t="shared" ref="HL11:HL12" si="32">IFERROR(IF((GJ11+GL11+GN11+GP11)/GE11&gt;1,1,(GJ11+GL11+GN11+GP11)/GE11),"")</f>
        <v/>
      </c>
      <c r="HM11" s="37"/>
      <c r="HN11" s="37"/>
      <c r="HO11" s="37">
        <f t="shared" si="20"/>
        <v>1</v>
      </c>
      <c r="HP11" s="37" t="str">
        <f>'[2]BD Plan'!$B$3</f>
        <v>Atlántico</v>
      </c>
      <c r="HQ11" s="20" t="s">
        <v>1070</v>
      </c>
      <c r="HR11" s="20" t="s">
        <v>130</v>
      </c>
      <c r="HS11" s="20"/>
      <c r="HT11" s="20"/>
      <c r="HU11" s="20"/>
      <c r="HV11" s="20"/>
      <c r="HW11" s="20"/>
      <c r="HX11" s="20"/>
      <c r="HY11" s="20"/>
      <c r="HZ11" s="20"/>
      <c r="IA11" s="20"/>
      <c r="IB11" s="20"/>
      <c r="IC11" s="20"/>
      <c r="ID11" s="20"/>
      <c r="IE11" s="20"/>
      <c r="IF11" s="20"/>
      <c r="IG11" t="s">
        <v>1061</v>
      </c>
      <c r="IH11" s="38" t="s">
        <v>1053</v>
      </c>
    </row>
    <row r="12" spans="1:242" ht="15" customHeight="1" x14ac:dyDescent="0.25">
      <c r="A12" t="s">
        <v>1071</v>
      </c>
      <c r="B12" t="s">
        <v>1072</v>
      </c>
      <c r="C12" s="37" t="s">
        <v>1073</v>
      </c>
      <c r="D12" s="37" t="s">
        <v>950</v>
      </c>
      <c r="E12" s="37" t="s">
        <v>951</v>
      </c>
      <c r="F12" s="37" t="s">
        <v>924</v>
      </c>
      <c r="G12" s="37" t="s">
        <v>925</v>
      </c>
      <c r="H12" s="39" t="s">
        <v>1074</v>
      </c>
      <c r="I12" s="37" t="s">
        <v>927</v>
      </c>
      <c r="J12" s="40">
        <v>0.2</v>
      </c>
      <c r="K12" s="40">
        <v>0.4</v>
      </c>
      <c r="L12" s="37" t="s">
        <v>1011</v>
      </c>
      <c r="M12" s="40">
        <v>0.04</v>
      </c>
      <c r="N12" s="40">
        <v>0.4</v>
      </c>
      <c r="O12" s="37" t="s">
        <v>1011</v>
      </c>
      <c r="P12" s="41" t="s">
        <v>929</v>
      </c>
      <c r="Q12" s="42"/>
      <c r="R12" s="37"/>
      <c r="S12" s="43"/>
      <c r="T12" s="37"/>
      <c r="U12" s="43"/>
      <c r="V12" s="43"/>
      <c r="W12" s="43"/>
      <c r="X12" s="43"/>
      <c r="Y12" s="43"/>
      <c r="Z12" s="43"/>
      <c r="AA12" s="40"/>
      <c r="AB12" s="37"/>
      <c r="AC12" s="37"/>
      <c r="AD12" s="37"/>
      <c r="AE12" s="37"/>
      <c r="AF12" s="43"/>
      <c r="AG12" s="37"/>
      <c r="AH12" s="37"/>
      <c r="AI12" s="43"/>
      <c r="AJ12" s="43"/>
      <c r="AK12" s="43"/>
      <c r="AL12" s="43"/>
      <c r="AM12" s="37"/>
      <c r="AN12" s="37"/>
      <c r="AO12" s="37"/>
      <c r="AP12" s="37"/>
      <c r="AQ12" s="37"/>
      <c r="AR12" s="37"/>
      <c r="AS12" s="37"/>
      <c r="AT12" s="37"/>
      <c r="AU12" s="44">
        <v>44670</v>
      </c>
      <c r="AV12" s="44">
        <v>44761</v>
      </c>
      <c r="AW12" s="44"/>
      <c r="AX12" s="44"/>
      <c r="AY12" s="37"/>
      <c r="AZ12" s="37"/>
      <c r="BA12" s="37"/>
      <c r="BB12" s="37"/>
      <c r="BC12" s="37"/>
      <c r="BD12" s="37"/>
      <c r="BE12" s="37"/>
      <c r="BF12" s="37"/>
      <c r="BG12" s="37"/>
      <c r="BH12" s="37"/>
      <c r="BI12" s="37"/>
      <c r="BJ12" s="37"/>
      <c r="BK12" s="45" t="str">
        <f t="shared" si="10"/>
        <v/>
      </c>
      <c r="BL12" s="45" t="str">
        <f t="shared" si="11"/>
        <v/>
      </c>
      <c r="BM12" s="45" t="str">
        <f t="shared" si="12"/>
        <v/>
      </c>
      <c r="BN12" s="45" t="str">
        <f t="shared" si="13"/>
        <v/>
      </c>
      <c r="BO12" s="45" t="str">
        <f t="shared" si="14"/>
        <v/>
      </c>
      <c r="BP12" s="42" t="s">
        <v>1075</v>
      </c>
      <c r="BQ12" s="37"/>
      <c r="BR12" s="47" t="s">
        <v>931</v>
      </c>
      <c r="BS12" s="37" t="s">
        <v>1076</v>
      </c>
      <c r="BT12" s="43" t="s">
        <v>933</v>
      </c>
      <c r="BU12" s="43" t="s">
        <v>934</v>
      </c>
      <c r="BV12" s="43" t="s">
        <v>935</v>
      </c>
      <c r="BW12" s="43"/>
      <c r="BX12" s="43" t="s">
        <v>936</v>
      </c>
      <c r="BY12" s="43" t="s">
        <v>937</v>
      </c>
      <c r="BZ12" s="40">
        <v>0.4</v>
      </c>
      <c r="CA12" s="37"/>
      <c r="CB12" s="37"/>
      <c r="CC12" s="37"/>
      <c r="CD12" s="37"/>
      <c r="CE12" s="43" t="s">
        <v>96</v>
      </c>
      <c r="CF12" s="37" t="s">
        <v>938</v>
      </c>
      <c r="CG12" s="37">
        <f t="shared" ref="CG12" si="33">SUM(CH12:CK12)</f>
        <v>10</v>
      </c>
      <c r="CH12" s="37">
        <v>0</v>
      </c>
      <c r="CI12" s="37">
        <v>9</v>
      </c>
      <c r="CJ12" s="37">
        <v>0</v>
      </c>
      <c r="CK12" s="37">
        <v>1</v>
      </c>
      <c r="CL12" s="37">
        <v>0</v>
      </c>
      <c r="CM12" s="37" t="s">
        <v>1077</v>
      </c>
      <c r="CN12" s="37">
        <v>9</v>
      </c>
      <c r="CO12" s="41" t="s">
        <v>1078</v>
      </c>
      <c r="CP12" s="37"/>
      <c r="CQ12" s="37"/>
      <c r="CR12" s="37"/>
      <c r="CS12" s="37"/>
      <c r="CT12" s="44">
        <v>44670</v>
      </c>
      <c r="CU12" s="44">
        <v>44761</v>
      </c>
      <c r="CV12" s="44"/>
      <c r="CW12" s="44"/>
      <c r="CX12" s="37" t="s">
        <v>6</v>
      </c>
      <c r="CY12" s="37" t="s">
        <v>4</v>
      </c>
      <c r="CZ12" s="37"/>
      <c r="DA12" s="37"/>
      <c r="DB12" s="37" t="s">
        <v>6</v>
      </c>
      <c r="DC12" s="37" t="s">
        <v>4</v>
      </c>
      <c r="DD12" s="37"/>
      <c r="DE12" s="37"/>
      <c r="DF12" s="37" t="s">
        <v>1079</v>
      </c>
      <c r="DG12" s="37" t="s">
        <v>1080</v>
      </c>
      <c r="DH12" s="37"/>
      <c r="DI12" s="37"/>
      <c r="DJ12" s="45" t="str">
        <f t="shared" si="0"/>
        <v/>
      </c>
      <c r="DK12" s="45">
        <f t="shared" si="1"/>
        <v>1</v>
      </c>
      <c r="DL12" s="45" t="str">
        <f t="shared" si="2"/>
        <v/>
      </c>
      <c r="DM12" s="45">
        <f t="shared" si="3"/>
        <v>0</v>
      </c>
      <c r="DN12" s="45">
        <f t="shared" si="4"/>
        <v>0.9</v>
      </c>
      <c r="DO12" s="42" t="s">
        <v>1081</v>
      </c>
      <c r="DP12" s="37"/>
      <c r="DQ12" s="47" t="s">
        <v>931</v>
      </c>
      <c r="DR12" s="37" t="s">
        <v>1082</v>
      </c>
      <c r="DS12" s="43" t="s">
        <v>933</v>
      </c>
      <c r="DT12" s="43" t="s">
        <v>934</v>
      </c>
      <c r="DU12" s="43" t="s">
        <v>935</v>
      </c>
      <c r="DV12" s="43"/>
      <c r="DW12" s="43" t="s">
        <v>936</v>
      </c>
      <c r="DX12" s="43" t="s">
        <v>937</v>
      </c>
      <c r="DY12" s="40">
        <v>0.4</v>
      </c>
      <c r="DZ12" s="37"/>
      <c r="EA12" s="37"/>
      <c r="EB12" s="37"/>
      <c r="EC12" s="37"/>
      <c r="ED12" s="43" t="s">
        <v>96</v>
      </c>
      <c r="EE12" s="37" t="s">
        <v>938</v>
      </c>
      <c r="EF12" s="37">
        <f>SUM(EG12:EJ12)</f>
        <v>4</v>
      </c>
      <c r="EG12" s="37">
        <v>0</v>
      </c>
      <c r="EH12" s="37">
        <v>4</v>
      </c>
      <c r="EI12" s="37">
        <v>0</v>
      </c>
      <c r="EJ12" s="37">
        <v>0</v>
      </c>
      <c r="EK12" s="37"/>
      <c r="EL12" s="37"/>
      <c r="EM12" s="37">
        <v>4</v>
      </c>
      <c r="EN12" s="41" t="s">
        <v>1083</v>
      </c>
      <c r="EO12" s="37"/>
      <c r="EP12" s="37"/>
      <c r="EQ12" s="37"/>
      <c r="ER12" s="37"/>
      <c r="ES12" s="44">
        <v>44670</v>
      </c>
      <c r="ET12" s="44">
        <v>44761</v>
      </c>
      <c r="EU12" s="44"/>
      <c r="EV12" s="44"/>
      <c r="EW12" s="37"/>
      <c r="EX12" s="37" t="s">
        <v>4</v>
      </c>
      <c r="EY12" s="37"/>
      <c r="EZ12" s="37"/>
      <c r="FA12" s="37"/>
      <c r="FB12" s="37" t="s">
        <v>4</v>
      </c>
      <c r="FC12" s="37"/>
      <c r="FD12" s="37"/>
      <c r="FE12" s="37"/>
      <c r="FF12" s="37" t="s">
        <v>1084</v>
      </c>
      <c r="FG12" s="37"/>
      <c r="FH12" s="37"/>
      <c r="FI12" s="45" t="str">
        <f t="shared" si="5"/>
        <v/>
      </c>
      <c r="FJ12" s="45">
        <f t="shared" si="6"/>
        <v>1</v>
      </c>
      <c r="FK12" s="45" t="str">
        <f t="shared" si="7"/>
        <v/>
      </c>
      <c r="FL12" s="45" t="str">
        <f t="shared" si="8"/>
        <v/>
      </c>
      <c r="FM12" s="45">
        <f t="shared" si="9"/>
        <v>1</v>
      </c>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44">
        <v>44670</v>
      </c>
      <c r="GS12" s="44">
        <v>44761</v>
      </c>
      <c r="GT12" s="44"/>
      <c r="GU12" s="44"/>
      <c r="GV12" s="37"/>
      <c r="GW12" s="37"/>
      <c r="GX12" s="37"/>
      <c r="GY12" s="37"/>
      <c r="GZ12" s="37"/>
      <c r="HA12" s="37"/>
      <c r="HB12" s="37"/>
      <c r="HC12" s="37"/>
      <c r="HD12" s="37"/>
      <c r="HE12" s="37"/>
      <c r="HF12" s="37"/>
      <c r="HG12" s="37"/>
      <c r="HH12" s="45" t="str">
        <f t="shared" si="28"/>
        <v/>
      </c>
      <c r="HI12" s="45" t="str">
        <f t="shared" si="29"/>
        <v/>
      </c>
      <c r="HJ12" s="45" t="str">
        <f t="shared" si="30"/>
        <v/>
      </c>
      <c r="HK12" s="45" t="str">
        <f t="shared" si="31"/>
        <v/>
      </c>
      <c r="HL12" s="45" t="str">
        <f t="shared" si="32"/>
        <v/>
      </c>
      <c r="HM12" s="37"/>
      <c r="HN12" s="37"/>
      <c r="HO12" s="37">
        <f t="shared" si="20"/>
        <v>2</v>
      </c>
      <c r="HP12" s="37" t="str">
        <f>'[2]BD Plan'!$B$3</f>
        <v>Atlántico</v>
      </c>
      <c r="HQ12" s="20"/>
      <c r="HR12" s="20"/>
      <c r="HS12" s="20"/>
      <c r="HT12" s="20"/>
      <c r="HU12" s="20" t="s">
        <v>1085</v>
      </c>
      <c r="HV12" s="20" t="s">
        <v>1086</v>
      </c>
      <c r="HW12" s="20"/>
      <c r="HX12" s="20"/>
      <c r="HY12" s="20"/>
      <c r="HZ12" s="20" t="s">
        <v>1087</v>
      </c>
      <c r="IA12" s="20"/>
      <c r="IB12" s="20"/>
      <c r="IC12" s="20"/>
      <c r="ID12" s="20"/>
      <c r="IE12" s="20"/>
      <c r="IF12" s="20"/>
      <c r="IG12" t="s">
        <v>1088</v>
      </c>
      <c r="IH12" s="38" t="s">
        <v>1089</v>
      </c>
    </row>
    <row r="13" spans="1:242" ht="15" customHeight="1" x14ac:dyDescent="0.25">
      <c r="A13" s="37" t="s">
        <v>919</v>
      </c>
      <c r="B13" s="37" t="s">
        <v>920</v>
      </c>
      <c r="C13" s="37" t="s">
        <v>921</v>
      </c>
      <c r="D13" s="37" t="s">
        <v>922</v>
      </c>
      <c r="E13" s="37" t="s">
        <v>923</v>
      </c>
      <c r="F13" s="37" t="s">
        <v>924</v>
      </c>
      <c r="G13" s="37" t="s">
        <v>925</v>
      </c>
      <c r="H13" s="39" t="s">
        <v>926</v>
      </c>
      <c r="I13" s="37" t="s">
        <v>927</v>
      </c>
      <c r="J13" s="40">
        <v>0.4</v>
      </c>
      <c r="K13" s="40">
        <v>0.6</v>
      </c>
      <c r="L13" s="37" t="s">
        <v>928</v>
      </c>
      <c r="M13" s="40">
        <v>0.09</v>
      </c>
      <c r="N13" s="40">
        <v>0.6</v>
      </c>
      <c r="O13" s="37" t="s">
        <v>928</v>
      </c>
      <c r="P13" s="41" t="s">
        <v>929</v>
      </c>
      <c r="Q13" s="42"/>
      <c r="R13" s="37"/>
      <c r="S13" s="41"/>
      <c r="T13" s="37"/>
      <c r="U13" s="43"/>
      <c r="V13" s="43"/>
      <c r="W13" s="43"/>
      <c r="X13" s="43"/>
      <c r="Y13" s="43"/>
      <c r="Z13" s="43"/>
      <c r="AA13" s="40"/>
      <c r="AB13" s="37"/>
      <c r="AC13" s="37"/>
      <c r="AD13" s="37"/>
      <c r="AE13" s="37"/>
      <c r="AF13" s="43"/>
      <c r="AG13" s="37"/>
      <c r="AH13" s="37"/>
      <c r="AI13" s="37"/>
      <c r="AJ13" s="37"/>
      <c r="AK13" s="37"/>
      <c r="AL13" s="37"/>
      <c r="AM13" s="37"/>
      <c r="AN13" s="37"/>
      <c r="AO13" s="37"/>
      <c r="AP13" s="37"/>
      <c r="AQ13" s="37"/>
      <c r="AR13" s="37"/>
      <c r="AS13" s="37"/>
      <c r="AT13" s="37"/>
      <c r="AU13" s="44">
        <v>44659</v>
      </c>
      <c r="AV13" s="44">
        <v>44755</v>
      </c>
      <c r="AW13" s="44"/>
      <c r="AX13" s="44"/>
      <c r="AY13" s="37"/>
      <c r="AZ13" s="37"/>
      <c r="BA13" s="37"/>
      <c r="BB13" s="37"/>
      <c r="BC13" s="37"/>
      <c r="BD13" s="37"/>
      <c r="BE13" s="37"/>
      <c r="BF13" s="37"/>
      <c r="BG13" s="37"/>
      <c r="BH13" s="37"/>
      <c r="BI13" s="37"/>
      <c r="BJ13" s="37"/>
      <c r="BK13" s="45" t="str">
        <f>IFERROR(IF(AI13=0,"",IF((AM13/AI13)&gt;1,1,(AM13/AI13))),"")</f>
        <v/>
      </c>
      <c r="BL13" s="45" t="str">
        <f>IFERROR(IF(AJ13=0,"",IF((AO13/AJ13)&gt;1,1,(AO13/AJ13))),"")</f>
        <v/>
      </c>
      <c r="BM13" s="45" t="str">
        <f>IFERROR(IF(AK13=0,"",IF((AQ13/AK13)&gt;1,1,(AQ13/AK13))),"")</f>
        <v/>
      </c>
      <c r="BN13" s="45" t="str">
        <f>IFERROR(IF(AL13=0,"",IF((AS13/AL13)&gt;1,1,(AS13/AL13))),"")</f>
        <v/>
      </c>
      <c r="BO13" s="45" t="str">
        <f>IFERROR(IF((AM13+AO13+AQ13+AS13)/AH13&gt;1,1,(AM13+AO13+AQ13+AS13)/AH13),"")</f>
        <v/>
      </c>
      <c r="BP13" s="42"/>
      <c r="BQ13" s="37"/>
      <c r="BR13" s="37"/>
      <c r="BS13" s="37"/>
      <c r="BT13" s="43"/>
      <c r="BU13" s="43"/>
      <c r="BV13" s="43"/>
      <c r="BW13" s="43"/>
      <c r="BX13" s="43"/>
      <c r="BY13" s="43"/>
      <c r="BZ13" s="40"/>
      <c r="CA13" s="37"/>
      <c r="CB13" s="37"/>
      <c r="CC13" s="37"/>
      <c r="CD13" s="37"/>
      <c r="CE13" s="43"/>
      <c r="CF13" s="37"/>
      <c r="CG13" s="37"/>
      <c r="CH13" s="37"/>
      <c r="CI13" s="37"/>
      <c r="CJ13" s="37"/>
      <c r="CK13" s="37"/>
      <c r="CL13" s="37"/>
      <c r="CM13" s="37"/>
      <c r="CN13" s="37"/>
      <c r="CO13" s="37"/>
      <c r="CP13" s="37"/>
      <c r="CQ13" s="37"/>
      <c r="CR13" s="37"/>
      <c r="CS13" s="37"/>
      <c r="CT13" s="44">
        <v>44659</v>
      </c>
      <c r="CU13" s="44">
        <v>44755</v>
      </c>
      <c r="CV13" s="44"/>
      <c r="CW13" s="44"/>
      <c r="CX13" s="37"/>
      <c r="CY13" s="37"/>
      <c r="CZ13" s="37"/>
      <c r="DA13" s="37"/>
      <c r="DB13" s="37"/>
      <c r="DC13" s="37"/>
      <c r="DD13" s="37"/>
      <c r="DE13" s="37"/>
      <c r="DF13" s="37"/>
      <c r="DG13" s="37"/>
      <c r="DH13" s="37"/>
      <c r="DI13" s="37"/>
      <c r="DJ13" s="45" t="str">
        <f t="shared" si="0"/>
        <v/>
      </c>
      <c r="DK13" s="45" t="str">
        <f t="shared" si="1"/>
        <v/>
      </c>
      <c r="DL13" s="45" t="str">
        <f t="shared" si="2"/>
        <v/>
      </c>
      <c r="DM13" s="45" t="str">
        <f t="shared" si="3"/>
        <v/>
      </c>
      <c r="DN13" s="45" t="str">
        <f t="shared" si="4"/>
        <v/>
      </c>
      <c r="DO13" s="42" t="s">
        <v>930</v>
      </c>
      <c r="DP13" s="37"/>
      <c r="DQ13" s="47" t="s">
        <v>931</v>
      </c>
      <c r="DR13" s="37" t="s">
        <v>932</v>
      </c>
      <c r="DS13" s="43" t="s">
        <v>933</v>
      </c>
      <c r="DT13" s="43" t="s">
        <v>934</v>
      </c>
      <c r="DU13" s="43" t="s">
        <v>935</v>
      </c>
      <c r="DV13" s="43"/>
      <c r="DW13" s="43" t="s">
        <v>936</v>
      </c>
      <c r="DX13" s="43" t="s">
        <v>937</v>
      </c>
      <c r="DY13" s="40">
        <v>0.4</v>
      </c>
      <c r="DZ13" s="37"/>
      <c r="EA13" s="37"/>
      <c r="EB13" s="37"/>
      <c r="EC13" s="37"/>
      <c r="ED13" s="43" t="s">
        <v>96</v>
      </c>
      <c r="EE13" s="37" t="s">
        <v>938</v>
      </c>
      <c r="EF13" s="37">
        <f>SUM(EG13:EJ13)</f>
        <v>4</v>
      </c>
      <c r="EG13" s="37">
        <v>1</v>
      </c>
      <c r="EH13" s="37">
        <v>1</v>
      </c>
      <c r="EI13" s="37">
        <v>1</v>
      </c>
      <c r="EJ13" s="37">
        <v>1</v>
      </c>
      <c r="EK13" s="37">
        <v>1</v>
      </c>
      <c r="EL13" s="37" t="s">
        <v>1090</v>
      </c>
      <c r="EM13" s="37">
        <v>1</v>
      </c>
      <c r="EN13" s="37" t="s">
        <v>1091</v>
      </c>
      <c r="EO13" s="37"/>
      <c r="EP13" s="37"/>
      <c r="EQ13" s="37"/>
      <c r="ER13" s="37"/>
      <c r="ES13" s="44">
        <v>44659</v>
      </c>
      <c r="ET13" s="44">
        <v>44755</v>
      </c>
      <c r="EU13" s="44"/>
      <c r="EV13" s="44"/>
      <c r="EW13" s="37" t="s">
        <v>4</v>
      </c>
      <c r="EX13" s="37" t="s">
        <v>4</v>
      </c>
      <c r="EY13" s="37"/>
      <c r="EZ13" s="37"/>
      <c r="FA13" s="37" t="s">
        <v>4</v>
      </c>
      <c r="FB13" s="37" t="s">
        <v>4</v>
      </c>
      <c r="FC13" s="37"/>
      <c r="FD13" s="37"/>
      <c r="FE13" s="37" t="s">
        <v>1092</v>
      </c>
      <c r="FF13" s="37" t="s">
        <v>1093</v>
      </c>
      <c r="FG13" s="37"/>
      <c r="FH13" s="37"/>
      <c r="FI13" s="45">
        <f t="shared" si="5"/>
        <v>1</v>
      </c>
      <c r="FJ13" s="45">
        <f t="shared" si="6"/>
        <v>1</v>
      </c>
      <c r="FK13" s="45">
        <f t="shared" si="7"/>
        <v>0</v>
      </c>
      <c r="FL13" s="45">
        <f t="shared" si="8"/>
        <v>0</v>
      </c>
      <c r="FM13" s="45">
        <f t="shared" si="9"/>
        <v>0.5</v>
      </c>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44">
        <v>44659</v>
      </c>
      <c r="GS13" s="44">
        <v>44755</v>
      </c>
      <c r="GT13" s="44"/>
      <c r="GU13" s="44"/>
      <c r="GV13" s="37"/>
      <c r="GW13" s="37"/>
      <c r="GX13" s="37"/>
      <c r="GY13" s="37"/>
      <c r="GZ13" s="37"/>
      <c r="HA13" s="37"/>
      <c r="HB13" s="37"/>
      <c r="HC13" s="37"/>
      <c r="HD13" s="37"/>
      <c r="HE13" s="37"/>
      <c r="HF13" s="37"/>
      <c r="HG13" s="37"/>
      <c r="HH13" s="45" t="str">
        <f>IFERROR(IF(GF13=0,"",IF((GJ13/GF13)&gt;1,1,(GJ13/GF13))),"")</f>
        <v/>
      </c>
      <c r="HI13" s="45" t="str">
        <f>IFERROR(IF(GG13=0,"",IF((GL13/GG13)&gt;1,1,(GL13/GG13))),"")</f>
        <v/>
      </c>
      <c r="HJ13" s="45" t="str">
        <f>IFERROR(IF(GH13=0,"",IF((GN13/GH13)&gt;1,1,(GN13/GH13))),"")</f>
        <v/>
      </c>
      <c r="HK13" s="45" t="str">
        <f>IFERROR(IF(GI13=0,"",IF((GP13/GI13)&gt;1,1,(GP13/GI13))),"")</f>
        <v/>
      </c>
      <c r="HL13" s="45" t="str">
        <f>IFERROR(IF((GJ13+GL13+GN13+GP13)/GE13&gt;1,1,(GJ13+GL13+GN13+GP13)/GE13),"")</f>
        <v/>
      </c>
      <c r="HM13" s="37"/>
      <c r="HN13" s="37"/>
      <c r="HO13" s="37">
        <f t="shared" si="20"/>
        <v>1</v>
      </c>
      <c r="HP13" s="37" t="str">
        <f>'[3]BD Plan'!$B$3</f>
        <v>Bolívar</v>
      </c>
      <c r="HQ13" s="41"/>
      <c r="HR13" s="41"/>
      <c r="HS13" s="41"/>
      <c r="HT13" s="41"/>
      <c r="HU13" s="41"/>
      <c r="HV13" s="41"/>
      <c r="HW13" s="41"/>
      <c r="HX13" s="41"/>
      <c r="HY13" s="41" t="s">
        <v>1094</v>
      </c>
      <c r="HZ13" s="41" t="s">
        <v>1095</v>
      </c>
      <c r="IA13" s="41"/>
      <c r="IB13" s="41"/>
      <c r="IC13" s="41"/>
      <c r="ID13" s="41"/>
      <c r="IE13" s="41"/>
      <c r="IF13" s="41"/>
      <c r="IG13" s="37" t="s">
        <v>945</v>
      </c>
      <c r="IH13" s="46" t="s">
        <v>946</v>
      </c>
    </row>
    <row r="14" spans="1:242" ht="15" customHeight="1" x14ac:dyDescent="0.25">
      <c r="A14" t="s">
        <v>947</v>
      </c>
      <c r="B14" t="s">
        <v>948</v>
      </c>
      <c r="C14" s="37" t="s">
        <v>949</v>
      </c>
      <c r="D14" s="37" t="s">
        <v>950</v>
      </c>
      <c r="E14" s="37" t="s">
        <v>951</v>
      </c>
      <c r="F14" s="37" t="s">
        <v>952</v>
      </c>
      <c r="G14" s="37" t="s">
        <v>953</v>
      </c>
      <c r="H14" s="39" t="s">
        <v>954</v>
      </c>
      <c r="I14" s="37" t="s">
        <v>955</v>
      </c>
      <c r="J14" s="40">
        <v>1</v>
      </c>
      <c r="K14" s="40">
        <v>0.8</v>
      </c>
      <c r="L14" s="37" t="s">
        <v>956</v>
      </c>
      <c r="M14" s="40">
        <v>0.36</v>
      </c>
      <c r="N14" s="40">
        <v>0.8</v>
      </c>
      <c r="O14" s="37" t="s">
        <v>956</v>
      </c>
      <c r="P14" s="41" t="s">
        <v>929</v>
      </c>
      <c r="Q14" s="42"/>
      <c r="R14" s="37"/>
      <c r="S14" s="41"/>
      <c r="T14" s="37"/>
      <c r="U14" s="43"/>
      <c r="V14" s="43"/>
      <c r="W14" s="43"/>
      <c r="X14" s="43"/>
      <c r="Y14" s="43"/>
      <c r="Z14" s="43"/>
      <c r="AA14" s="40"/>
      <c r="AB14" s="37"/>
      <c r="AC14" s="37"/>
      <c r="AD14" s="37"/>
      <c r="AE14" s="37"/>
      <c r="AF14" s="43"/>
      <c r="AG14" s="37"/>
      <c r="AH14" s="37"/>
      <c r="AI14" s="43"/>
      <c r="AJ14" s="43"/>
      <c r="AK14" s="43"/>
      <c r="AL14" s="43"/>
      <c r="AM14" s="37"/>
      <c r="AN14" s="37"/>
      <c r="AO14" s="37"/>
      <c r="AP14" s="37"/>
      <c r="AQ14" s="37"/>
      <c r="AR14" s="37"/>
      <c r="AS14" s="37"/>
      <c r="AT14" s="37"/>
      <c r="AU14" s="44"/>
      <c r="AV14" s="44">
        <v>44756</v>
      </c>
      <c r="AW14" s="44"/>
      <c r="AX14" s="44"/>
      <c r="AY14" s="37"/>
      <c r="AZ14" s="37"/>
      <c r="BA14" s="37"/>
      <c r="BB14" s="37"/>
      <c r="BC14" s="37"/>
      <c r="BD14" s="37"/>
      <c r="BE14" s="37"/>
      <c r="BF14" s="37"/>
      <c r="BG14" s="37"/>
      <c r="BH14" s="37"/>
      <c r="BI14" s="37"/>
      <c r="BJ14" s="37"/>
      <c r="BK14" s="45" t="str">
        <f t="shared" ref="BK14:BK23" si="34">IFERROR(IF(AI14=0,"",IF((AM14/AI14)&gt;1,1,(AM14/AI14))),"")</f>
        <v/>
      </c>
      <c r="BL14" s="45" t="str">
        <f t="shared" ref="BL14:BL23" si="35">IFERROR(IF(AJ14=0,"",IF((AO14/AJ14)&gt;1,1,(AO14/AJ14))),"")</f>
        <v/>
      </c>
      <c r="BM14" s="45" t="str">
        <f t="shared" ref="BM14:BM23" si="36">IFERROR(IF(AK14=0,"",IF((AQ14/AK14)&gt;1,1,(AQ14/AK14))),"")</f>
        <v/>
      </c>
      <c r="BN14" s="45" t="str">
        <f t="shared" ref="BN14:BN23" si="37">IFERROR(IF(AL14=0,"",IF((AS14/AL14)&gt;1,1,(AS14/AL14))),"")</f>
        <v/>
      </c>
      <c r="BO14" s="45" t="str">
        <f t="shared" ref="BO14:BO23" si="38">IFERROR(IF((AM14+AO14+AQ14+AS14)/AH14&gt;1,1,(AM14+AO14+AQ14+AS14)/AH14),"")</f>
        <v/>
      </c>
      <c r="BP14" s="46" t="s">
        <v>957</v>
      </c>
      <c r="BQ14" s="37"/>
      <c r="BR14" s="47" t="s">
        <v>931</v>
      </c>
      <c r="BS14" s="37" t="s">
        <v>958</v>
      </c>
      <c r="BT14" s="43" t="s">
        <v>933</v>
      </c>
      <c r="BU14" s="43" t="s">
        <v>934</v>
      </c>
      <c r="BV14" s="43" t="s">
        <v>935</v>
      </c>
      <c r="BW14" s="43"/>
      <c r="BX14" s="43" t="s">
        <v>936</v>
      </c>
      <c r="BY14" s="43" t="s">
        <v>937</v>
      </c>
      <c r="BZ14" s="40">
        <v>0.4</v>
      </c>
      <c r="CA14" s="37"/>
      <c r="CB14" s="37"/>
      <c r="CC14" s="37"/>
      <c r="CD14" s="37"/>
      <c r="CE14" s="43" t="s">
        <v>96</v>
      </c>
      <c r="CF14" s="37" t="s">
        <v>938</v>
      </c>
      <c r="CG14" s="37">
        <f t="shared" ref="CG14" si="39">SUM(CH14:CK14)</f>
        <v>7</v>
      </c>
      <c r="CH14" s="37">
        <v>0</v>
      </c>
      <c r="CI14" s="37">
        <v>1</v>
      </c>
      <c r="CJ14" s="37">
        <v>3</v>
      </c>
      <c r="CK14" s="37">
        <v>3</v>
      </c>
      <c r="CL14" s="37"/>
      <c r="CM14" s="37"/>
      <c r="CN14" s="37">
        <v>1</v>
      </c>
      <c r="CO14" s="37" t="s">
        <v>1096</v>
      </c>
      <c r="CP14" s="37"/>
      <c r="CQ14" s="37"/>
      <c r="CR14" s="37"/>
      <c r="CS14" s="37"/>
      <c r="CT14" s="44">
        <v>44659</v>
      </c>
      <c r="CU14" s="44">
        <v>44756</v>
      </c>
      <c r="CV14" s="44"/>
      <c r="CW14" s="44"/>
      <c r="CX14" s="37"/>
      <c r="CY14" s="37" t="s">
        <v>5</v>
      </c>
      <c r="CZ14" s="37"/>
      <c r="DA14" s="37"/>
      <c r="DB14" s="37"/>
      <c r="DC14" s="37" t="s">
        <v>5</v>
      </c>
      <c r="DD14" s="37"/>
      <c r="DE14" s="37"/>
      <c r="DF14" s="37"/>
      <c r="DG14" s="37" t="s">
        <v>1097</v>
      </c>
      <c r="DH14" s="37"/>
      <c r="DI14" s="37"/>
      <c r="DJ14" s="45" t="str">
        <f t="shared" si="0"/>
        <v/>
      </c>
      <c r="DK14" s="45">
        <f t="shared" si="1"/>
        <v>1</v>
      </c>
      <c r="DL14" s="45">
        <f t="shared" si="2"/>
        <v>0</v>
      </c>
      <c r="DM14" s="45">
        <f t="shared" si="3"/>
        <v>0</v>
      </c>
      <c r="DN14" s="45">
        <f t="shared" si="4"/>
        <v>0.14285714285714285</v>
      </c>
      <c r="DO14" s="46"/>
      <c r="DP14" s="37"/>
      <c r="DQ14" s="43"/>
      <c r="DR14" s="37"/>
      <c r="DS14" s="43"/>
      <c r="DT14" s="43"/>
      <c r="DU14" s="43"/>
      <c r="DV14" s="43"/>
      <c r="DW14" s="43"/>
      <c r="DX14" s="43"/>
      <c r="DY14" s="40"/>
      <c r="DZ14" s="37"/>
      <c r="EA14" s="37"/>
      <c r="EB14" s="37"/>
      <c r="EC14" s="37"/>
      <c r="ED14" s="43"/>
      <c r="EE14" s="37"/>
      <c r="EF14" s="37"/>
      <c r="EG14" s="37"/>
      <c r="EH14" s="37"/>
      <c r="EI14" s="37"/>
      <c r="EJ14" s="37"/>
      <c r="EK14" s="37"/>
      <c r="EL14" s="37"/>
      <c r="EM14" s="37"/>
      <c r="EN14" s="37"/>
      <c r="EO14" s="37"/>
      <c r="EP14" s="37"/>
      <c r="EQ14" s="37"/>
      <c r="ER14" s="37"/>
      <c r="ES14" s="44">
        <v>44659</v>
      </c>
      <c r="ET14" s="44">
        <v>44756</v>
      </c>
      <c r="EU14" s="44"/>
      <c r="EV14" s="44"/>
      <c r="EW14" s="37"/>
      <c r="EX14" s="37"/>
      <c r="EY14" s="37"/>
      <c r="EZ14" s="37"/>
      <c r="FA14" s="37"/>
      <c r="FB14" s="37"/>
      <c r="FC14" s="37"/>
      <c r="FD14" s="37"/>
      <c r="FE14" s="37"/>
      <c r="FF14" s="37"/>
      <c r="FG14" s="37"/>
      <c r="FH14" s="37"/>
      <c r="FI14" s="45" t="str">
        <f t="shared" si="5"/>
        <v/>
      </c>
      <c r="FJ14" s="45" t="str">
        <f t="shared" si="6"/>
        <v/>
      </c>
      <c r="FK14" s="45" t="str">
        <f t="shared" si="7"/>
        <v/>
      </c>
      <c r="FL14" s="45" t="str">
        <f t="shared" si="8"/>
        <v/>
      </c>
      <c r="FM14" s="45" t="str">
        <f t="shared" si="9"/>
        <v/>
      </c>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44">
        <v>44659</v>
      </c>
      <c r="GS14" s="44">
        <v>44756</v>
      </c>
      <c r="GT14" s="44"/>
      <c r="GU14" s="44"/>
      <c r="GV14" s="37"/>
      <c r="GW14" s="37"/>
      <c r="GX14" s="37"/>
      <c r="GY14" s="37"/>
      <c r="GZ14" s="37"/>
      <c r="HA14" s="37"/>
      <c r="HB14" s="37"/>
      <c r="HC14" s="37"/>
      <c r="HD14" s="37"/>
      <c r="HE14" s="37"/>
      <c r="HF14" s="37"/>
      <c r="HG14" s="37"/>
      <c r="HH14" s="45" t="str">
        <f t="shared" ref="HH14:HH17" si="40">IFERROR(IF(GF14=0,"",IF((GJ14/GF14)&gt;1,1,(GJ14/GF14))),"")</f>
        <v/>
      </c>
      <c r="HI14" s="45" t="str">
        <f t="shared" ref="HI14:HI17" si="41">IFERROR(IF(GG14=0,"",IF((GL14/GG14)&gt;1,1,(GL14/GG14))),"")</f>
        <v/>
      </c>
      <c r="HJ14" s="45" t="str">
        <f t="shared" ref="HJ14:HJ17" si="42">IFERROR(IF(GH14=0,"",IF((GN14/GH14)&gt;1,1,(GN14/GH14))),"")</f>
        <v/>
      </c>
      <c r="HK14" s="45" t="str">
        <f t="shared" ref="HK14:HK17" si="43">IFERROR(IF(GI14=0,"",IF((GP14/GI14)&gt;1,1,(GP14/GI14))),"")</f>
        <v/>
      </c>
      <c r="HL14" s="45" t="str">
        <f t="shared" ref="HL14:HL17" si="44">IFERROR(IF((GJ14+GL14+GN14+GP14)/GE14&gt;1,1,(GJ14+GL14+GN14+GP14)/GE14),"")</f>
        <v/>
      </c>
      <c r="HM14" s="37"/>
      <c r="HN14" s="37"/>
      <c r="HO14" s="37">
        <f t="shared" si="20"/>
        <v>1</v>
      </c>
      <c r="HP14" s="37" t="str">
        <f>'[3]BD Plan'!$B$3</f>
        <v>Bolívar</v>
      </c>
      <c r="HQ14" s="41" t="s">
        <v>1098</v>
      </c>
      <c r="HR14" s="41"/>
      <c r="HS14" s="41"/>
      <c r="HT14" s="41"/>
      <c r="HU14" s="41"/>
      <c r="HV14" s="41" t="s">
        <v>1099</v>
      </c>
      <c r="HW14" s="41"/>
      <c r="HX14" s="41"/>
      <c r="HY14" s="41"/>
      <c r="HZ14" s="41"/>
      <c r="IA14" s="41"/>
      <c r="IB14" s="41"/>
      <c r="IC14" s="41"/>
      <c r="ID14" s="41"/>
      <c r="IE14" s="41"/>
      <c r="IF14" s="41"/>
      <c r="IG14" t="s">
        <v>963</v>
      </c>
      <c r="IH14" s="38" t="s">
        <v>964</v>
      </c>
    </row>
    <row r="15" spans="1:242" ht="15" customHeight="1" x14ac:dyDescent="0.25">
      <c r="A15" t="s">
        <v>965</v>
      </c>
      <c r="B15" t="s">
        <v>966</v>
      </c>
      <c r="C15" s="37" t="s">
        <v>967</v>
      </c>
      <c r="D15" s="37" t="s">
        <v>968</v>
      </c>
      <c r="E15" s="37" t="s">
        <v>951</v>
      </c>
      <c r="F15" s="37" t="s">
        <v>969</v>
      </c>
      <c r="G15" s="37" t="s">
        <v>925</v>
      </c>
      <c r="H15" s="39" t="s">
        <v>970</v>
      </c>
      <c r="I15" s="37" t="s">
        <v>955</v>
      </c>
      <c r="J15" s="40">
        <v>1</v>
      </c>
      <c r="K15" s="40">
        <v>0.6</v>
      </c>
      <c r="L15" s="37" t="s">
        <v>956</v>
      </c>
      <c r="M15" s="40">
        <v>0.6</v>
      </c>
      <c r="N15" s="40">
        <v>0.6</v>
      </c>
      <c r="O15" s="37" t="s">
        <v>928</v>
      </c>
      <c r="P15" s="41" t="s">
        <v>929</v>
      </c>
      <c r="Q15" s="42" t="s">
        <v>971</v>
      </c>
      <c r="R15" s="37"/>
      <c r="S15" s="47" t="s">
        <v>931</v>
      </c>
      <c r="T15" s="37" t="s">
        <v>972</v>
      </c>
      <c r="U15" s="43" t="s">
        <v>933</v>
      </c>
      <c r="V15" s="43" t="s">
        <v>934</v>
      </c>
      <c r="W15" s="43" t="s">
        <v>935</v>
      </c>
      <c r="X15" s="43"/>
      <c r="Y15" s="43" t="s">
        <v>973</v>
      </c>
      <c r="Z15" s="43" t="s">
        <v>937</v>
      </c>
      <c r="AA15" s="40">
        <v>0.4</v>
      </c>
      <c r="AB15" s="37"/>
      <c r="AC15" s="37"/>
      <c r="AD15" s="37"/>
      <c r="AE15" s="37"/>
      <c r="AF15" s="43" t="s">
        <v>96</v>
      </c>
      <c r="AG15" s="37" t="s">
        <v>938</v>
      </c>
      <c r="AH15" s="37">
        <f t="shared" ref="AH15:AH22" si="45">SUM(AI15:AL15)</f>
        <v>12</v>
      </c>
      <c r="AI15" s="43">
        <v>3</v>
      </c>
      <c r="AJ15" s="43">
        <v>3</v>
      </c>
      <c r="AK15" s="43">
        <v>3</v>
      </c>
      <c r="AL15" s="43">
        <v>3</v>
      </c>
      <c r="AM15" s="37">
        <v>3</v>
      </c>
      <c r="AN15" s="37" t="s">
        <v>1100</v>
      </c>
      <c r="AO15" s="37">
        <v>3</v>
      </c>
      <c r="AP15" s="37" t="s">
        <v>1101</v>
      </c>
      <c r="AQ15" s="37"/>
      <c r="AR15" s="37"/>
      <c r="AS15" s="37"/>
      <c r="AT15" s="37"/>
      <c r="AU15" s="44">
        <v>44660</v>
      </c>
      <c r="AV15" s="44">
        <v>44754</v>
      </c>
      <c r="AW15" s="44"/>
      <c r="AX15" s="44"/>
      <c r="AY15" s="37" t="s">
        <v>4</v>
      </c>
      <c r="AZ15" s="37" t="s">
        <v>4</v>
      </c>
      <c r="BA15" s="37"/>
      <c r="BB15" s="37"/>
      <c r="BC15" s="37" t="s">
        <v>4</v>
      </c>
      <c r="BD15" s="37" t="s">
        <v>4</v>
      </c>
      <c r="BE15" s="37"/>
      <c r="BF15" s="37"/>
      <c r="BG15" s="37" t="s">
        <v>1102</v>
      </c>
      <c r="BH15" s="37" t="s">
        <v>1103</v>
      </c>
      <c r="BI15" s="37"/>
      <c r="BJ15" s="37"/>
      <c r="BK15" s="45">
        <f t="shared" si="34"/>
        <v>1</v>
      </c>
      <c r="BL15" s="45">
        <f t="shared" si="35"/>
        <v>1</v>
      </c>
      <c r="BM15" s="45">
        <f t="shared" si="36"/>
        <v>0</v>
      </c>
      <c r="BN15" s="45">
        <f t="shared" si="37"/>
        <v>0</v>
      </c>
      <c r="BO15" s="45">
        <f t="shared" si="38"/>
        <v>0.5</v>
      </c>
      <c r="BP15" s="46"/>
      <c r="BQ15" s="37"/>
      <c r="BR15" s="37"/>
      <c r="BS15" s="37"/>
      <c r="BT15" s="43"/>
      <c r="BU15" s="43"/>
      <c r="BV15" s="43"/>
      <c r="BW15" s="43"/>
      <c r="BX15" s="43"/>
      <c r="BY15" s="43"/>
      <c r="BZ15" s="40"/>
      <c r="CA15" s="37"/>
      <c r="CB15" s="37"/>
      <c r="CC15" s="37"/>
      <c r="CD15" s="37"/>
      <c r="CE15" s="43"/>
      <c r="CF15" s="37"/>
      <c r="CG15" s="37"/>
      <c r="CH15" s="37"/>
      <c r="CI15" s="37"/>
      <c r="CJ15" s="37"/>
      <c r="CK15" s="37"/>
      <c r="CL15" s="37"/>
      <c r="CM15" s="37"/>
      <c r="CN15" s="37"/>
      <c r="CO15" s="37"/>
      <c r="CP15" s="37"/>
      <c r="CQ15" s="37"/>
      <c r="CR15" s="37"/>
      <c r="CS15" s="37"/>
      <c r="CT15" s="44">
        <v>44660</v>
      </c>
      <c r="CU15" s="44">
        <v>44754</v>
      </c>
      <c r="CV15" s="44"/>
      <c r="CW15" s="44"/>
      <c r="CX15" s="37"/>
      <c r="CY15" s="37"/>
      <c r="CZ15" s="37"/>
      <c r="DA15" s="37"/>
      <c r="DB15" s="37"/>
      <c r="DC15" s="37"/>
      <c r="DD15" s="37"/>
      <c r="DE15" s="37"/>
      <c r="DF15" s="37"/>
      <c r="DG15" s="37"/>
      <c r="DH15" s="37"/>
      <c r="DI15" s="37"/>
      <c r="DJ15" s="45" t="str">
        <f t="shared" si="0"/>
        <v/>
      </c>
      <c r="DK15" s="45" t="str">
        <f t="shared" si="1"/>
        <v/>
      </c>
      <c r="DL15" s="45" t="str">
        <f t="shared" si="2"/>
        <v/>
      </c>
      <c r="DM15" s="45" t="str">
        <f t="shared" si="3"/>
        <v/>
      </c>
      <c r="DN15" s="45" t="str">
        <f t="shared" si="4"/>
        <v/>
      </c>
      <c r="DO15" s="46"/>
      <c r="DP15" s="37"/>
      <c r="DQ15" s="43"/>
      <c r="DR15" s="37"/>
      <c r="DS15" s="43"/>
      <c r="DT15" s="43"/>
      <c r="DU15" s="43"/>
      <c r="DV15" s="43"/>
      <c r="DW15" s="43"/>
      <c r="DX15" s="43"/>
      <c r="DY15" s="40"/>
      <c r="DZ15" s="37"/>
      <c r="EA15" s="37"/>
      <c r="EB15" s="37"/>
      <c r="EC15" s="37"/>
      <c r="ED15" s="43"/>
      <c r="EE15" s="37"/>
      <c r="EF15" s="37"/>
      <c r="EG15" s="37"/>
      <c r="EH15" s="37"/>
      <c r="EI15" s="37"/>
      <c r="EJ15" s="37"/>
      <c r="EK15" s="37"/>
      <c r="EL15" s="37"/>
      <c r="EM15" s="37"/>
      <c r="EN15" s="37"/>
      <c r="EO15" s="37"/>
      <c r="EP15" s="37"/>
      <c r="EQ15" s="37"/>
      <c r="ER15" s="37"/>
      <c r="ES15" s="44">
        <v>44660</v>
      </c>
      <c r="ET15" s="44">
        <v>44754</v>
      </c>
      <c r="EU15" s="44"/>
      <c r="EV15" s="44"/>
      <c r="EW15" s="37"/>
      <c r="EX15" s="37"/>
      <c r="EY15" s="37"/>
      <c r="EZ15" s="37"/>
      <c r="FA15" s="37"/>
      <c r="FB15" s="37"/>
      <c r="FC15" s="37"/>
      <c r="FD15" s="37"/>
      <c r="FE15" s="37"/>
      <c r="FF15" s="37"/>
      <c r="FG15" s="37"/>
      <c r="FH15" s="37"/>
      <c r="FI15" s="45" t="str">
        <f t="shared" si="5"/>
        <v/>
      </c>
      <c r="FJ15" s="45" t="str">
        <f t="shared" si="6"/>
        <v/>
      </c>
      <c r="FK15" s="45" t="str">
        <f t="shared" si="7"/>
        <v/>
      </c>
      <c r="FL15" s="45" t="str">
        <f t="shared" si="8"/>
        <v/>
      </c>
      <c r="FM15" s="45" t="str">
        <f t="shared" si="9"/>
        <v/>
      </c>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44">
        <v>44660</v>
      </c>
      <c r="GS15" s="44">
        <v>44754</v>
      </c>
      <c r="GT15" s="44"/>
      <c r="GU15" s="44"/>
      <c r="GV15" s="37"/>
      <c r="GW15" s="37"/>
      <c r="GX15" s="37"/>
      <c r="GY15" s="37"/>
      <c r="GZ15" s="37"/>
      <c r="HA15" s="37"/>
      <c r="HB15" s="37"/>
      <c r="HC15" s="37"/>
      <c r="HD15" s="37"/>
      <c r="HE15" s="37"/>
      <c r="HF15" s="37"/>
      <c r="HG15" s="37"/>
      <c r="HH15" s="45" t="str">
        <f t="shared" si="40"/>
        <v/>
      </c>
      <c r="HI15" s="45" t="str">
        <f t="shared" si="41"/>
        <v/>
      </c>
      <c r="HJ15" s="45" t="str">
        <f t="shared" si="42"/>
        <v/>
      </c>
      <c r="HK15" s="45" t="str">
        <f t="shared" si="43"/>
        <v/>
      </c>
      <c r="HL15" s="45" t="str">
        <f t="shared" si="44"/>
        <v/>
      </c>
      <c r="HM15" s="37"/>
      <c r="HN15" s="37"/>
      <c r="HO15" s="37">
        <f t="shared" si="20"/>
        <v>1</v>
      </c>
      <c r="HP15" s="37" t="str">
        <f>'[3]BD Plan'!$B$3</f>
        <v>Bolívar</v>
      </c>
      <c r="HQ15" s="41" t="s">
        <v>1104</v>
      </c>
      <c r="HR15" s="41" t="s">
        <v>1105</v>
      </c>
      <c r="HS15" s="41"/>
      <c r="HT15" s="41"/>
      <c r="HU15" s="41"/>
      <c r="HV15" s="41"/>
      <c r="HW15" s="41"/>
      <c r="HX15" s="41"/>
      <c r="HY15" s="41"/>
      <c r="HZ15" s="41"/>
      <c r="IA15" s="41"/>
      <c r="IB15" s="41"/>
      <c r="IC15" s="41"/>
      <c r="ID15" s="41"/>
      <c r="IE15" s="41"/>
      <c r="IF15" s="41"/>
      <c r="IG15" t="s">
        <v>980</v>
      </c>
      <c r="IH15" s="38" t="s">
        <v>981</v>
      </c>
    </row>
    <row r="16" spans="1:242" ht="15" customHeight="1" x14ac:dyDescent="0.25">
      <c r="A16" t="s">
        <v>982</v>
      </c>
      <c r="B16" t="s">
        <v>966</v>
      </c>
      <c r="C16" s="37" t="s">
        <v>983</v>
      </c>
      <c r="D16" s="37" t="s">
        <v>950</v>
      </c>
      <c r="E16" s="37" t="s">
        <v>951</v>
      </c>
      <c r="F16" s="37" t="s">
        <v>984</v>
      </c>
      <c r="G16" s="37" t="s">
        <v>925</v>
      </c>
      <c r="H16" s="39" t="s">
        <v>985</v>
      </c>
      <c r="I16" s="37" t="s">
        <v>955</v>
      </c>
      <c r="J16" s="40">
        <v>0.8</v>
      </c>
      <c r="K16" s="40">
        <v>0.6</v>
      </c>
      <c r="L16" s="37" t="s">
        <v>956</v>
      </c>
      <c r="M16" s="40">
        <v>0.48</v>
      </c>
      <c r="N16" s="40">
        <v>0.6</v>
      </c>
      <c r="O16" s="37" t="s">
        <v>928</v>
      </c>
      <c r="P16" s="41" t="s">
        <v>929</v>
      </c>
      <c r="Q16" s="42" t="s">
        <v>986</v>
      </c>
      <c r="R16" s="37"/>
      <c r="S16" s="47" t="s">
        <v>931</v>
      </c>
      <c r="T16" s="41" t="s">
        <v>987</v>
      </c>
      <c r="U16" s="43" t="s">
        <v>933</v>
      </c>
      <c r="V16" s="43" t="s">
        <v>934</v>
      </c>
      <c r="W16" s="43" t="s">
        <v>935</v>
      </c>
      <c r="X16" s="43"/>
      <c r="Y16" s="43" t="s">
        <v>973</v>
      </c>
      <c r="Z16" s="43" t="s">
        <v>937</v>
      </c>
      <c r="AA16" s="40">
        <v>0.4</v>
      </c>
      <c r="AB16" s="37"/>
      <c r="AC16" s="37"/>
      <c r="AD16" s="37"/>
      <c r="AE16" s="37"/>
      <c r="AF16" s="43" t="s">
        <v>96</v>
      </c>
      <c r="AG16" s="37" t="s">
        <v>938</v>
      </c>
      <c r="AH16" s="37">
        <f t="shared" si="45"/>
        <v>42</v>
      </c>
      <c r="AI16" s="43">
        <v>6</v>
      </c>
      <c r="AJ16" s="43">
        <v>12</v>
      </c>
      <c r="AK16" s="43">
        <v>12</v>
      </c>
      <c r="AL16" s="43">
        <v>12</v>
      </c>
      <c r="AM16" s="37">
        <v>0</v>
      </c>
      <c r="AN16" s="37" t="s">
        <v>1106</v>
      </c>
      <c r="AO16" s="37">
        <v>0</v>
      </c>
      <c r="AP16" s="37" t="s">
        <v>1107</v>
      </c>
      <c r="AQ16" s="37"/>
      <c r="AR16" s="37"/>
      <c r="AS16" s="37"/>
      <c r="AT16" s="37"/>
      <c r="AU16" s="44">
        <v>44660</v>
      </c>
      <c r="AV16" s="44">
        <v>44754</v>
      </c>
      <c r="AW16" s="44"/>
      <c r="AX16" s="44"/>
      <c r="AY16" s="37" t="s">
        <v>6</v>
      </c>
      <c r="AZ16" s="37" t="s">
        <v>5</v>
      </c>
      <c r="BA16" s="37"/>
      <c r="BB16" s="37"/>
      <c r="BC16" s="37" t="s">
        <v>5</v>
      </c>
      <c r="BD16" s="37" t="s">
        <v>5</v>
      </c>
      <c r="BE16" s="37"/>
      <c r="BF16" s="37"/>
      <c r="BG16" s="37" t="s">
        <v>1108</v>
      </c>
      <c r="BH16" s="37" t="s">
        <v>1109</v>
      </c>
      <c r="BI16" s="37"/>
      <c r="BJ16" s="37"/>
      <c r="BK16" s="45">
        <f t="shared" si="34"/>
        <v>0</v>
      </c>
      <c r="BL16" s="45">
        <f t="shared" si="35"/>
        <v>0</v>
      </c>
      <c r="BM16" s="45">
        <f t="shared" si="36"/>
        <v>0</v>
      </c>
      <c r="BN16" s="45">
        <f t="shared" si="37"/>
        <v>0</v>
      </c>
      <c r="BO16" s="45">
        <f t="shared" si="38"/>
        <v>0</v>
      </c>
      <c r="BP16" s="46"/>
      <c r="BQ16" s="37"/>
      <c r="BS16" s="37"/>
      <c r="BT16" s="43"/>
      <c r="BU16" s="43"/>
      <c r="BV16" s="43"/>
      <c r="BW16" s="43"/>
      <c r="BX16" s="43"/>
      <c r="BY16" s="43"/>
      <c r="BZ16" s="40"/>
      <c r="CA16" s="37"/>
      <c r="CB16" s="37"/>
      <c r="CC16" s="37"/>
      <c r="CD16" s="37"/>
      <c r="CE16" s="43"/>
      <c r="CF16" s="37"/>
      <c r="CG16" s="37"/>
      <c r="CH16" s="37"/>
      <c r="CI16" s="37"/>
      <c r="CJ16" s="37"/>
      <c r="CK16" s="37"/>
      <c r="CL16" s="37"/>
      <c r="CM16" s="37"/>
      <c r="CN16" s="37"/>
      <c r="CO16" s="37"/>
      <c r="CP16" s="37"/>
      <c r="CQ16" s="37"/>
      <c r="CR16" s="37"/>
      <c r="CS16" s="37"/>
      <c r="CT16" s="44">
        <v>44660</v>
      </c>
      <c r="CU16" s="44">
        <v>44754</v>
      </c>
      <c r="CV16" s="44"/>
      <c r="CW16" s="44"/>
      <c r="CX16" s="37"/>
      <c r="CY16" s="37"/>
      <c r="CZ16" s="37"/>
      <c r="DA16" s="37"/>
      <c r="DB16" s="37"/>
      <c r="DC16" s="37"/>
      <c r="DD16" s="37"/>
      <c r="DE16" s="37"/>
      <c r="DF16" s="37"/>
      <c r="DG16" s="37"/>
      <c r="DH16" s="37"/>
      <c r="DI16" s="37"/>
      <c r="DJ16" s="45" t="str">
        <f t="shared" si="0"/>
        <v/>
      </c>
      <c r="DK16" s="45" t="str">
        <f t="shared" si="1"/>
        <v/>
      </c>
      <c r="DL16" s="45" t="str">
        <f t="shared" si="2"/>
        <v/>
      </c>
      <c r="DM16" s="45" t="str">
        <f t="shared" si="3"/>
        <v/>
      </c>
      <c r="DN16" s="45" t="str">
        <f t="shared" si="4"/>
        <v/>
      </c>
      <c r="DO16" s="46"/>
      <c r="DP16" s="37"/>
      <c r="DQ16" s="43"/>
      <c r="DR16" s="37"/>
      <c r="DS16" s="43"/>
      <c r="DT16" s="43"/>
      <c r="DU16" s="43"/>
      <c r="DV16" s="43"/>
      <c r="DW16" s="43"/>
      <c r="DX16" s="43"/>
      <c r="DY16" s="40"/>
      <c r="DZ16" s="37"/>
      <c r="EA16" s="37"/>
      <c r="EB16" s="37"/>
      <c r="EC16" s="37"/>
      <c r="ED16" s="43"/>
      <c r="EE16" s="37"/>
      <c r="EF16" s="37"/>
      <c r="EG16" s="37"/>
      <c r="EH16" s="37"/>
      <c r="EI16" s="37"/>
      <c r="EJ16" s="37"/>
      <c r="EK16" s="37"/>
      <c r="EL16" s="37"/>
      <c r="EM16" s="37"/>
      <c r="EN16" s="37"/>
      <c r="EO16" s="37"/>
      <c r="EP16" s="37"/>
      <c r="EQ16" s="37"/>
      <c r="ER16" s="37"/>
      <c r="ES16" s="44">
        <v>44660</v>
      </c>
      <c r="ET16" s="44">
        <v>44754</v>
      </c>
      <c r="EU16" s="44"/>
      <c r="EV16" s="44"/>
      <c r="EW16" s="37"/>
      <c r="EX16" s="37"/>
      <c r="EY16" s="37"/>
      <c r="EZ16" s="37"/>
      <c r="FA16" s="37"/>
      <c r="FB16" s="37"/>
      <c r="FC16" s="37"/>
      <c r="FD16" s="37"/>
      <c r="FE16" s="37"/>
      <c r="FF16" s="37"/>
      <c r="FG16" s="37"/>
      <c r="FH16" s="37"/>
      <c r="FI16" s="45" t="str">
        <f t="shared" si="5"/>
        <v/>
      </c>
      <c r="FJ16" s="45" t="str">
        <f t="shared" si="6"/>
        <v/>
      </c>
      <c r="FK16" s="45" t="str">
        <f t="shared" si="7"/>
        <v/>
      </c>
      <c r="FL16" s="45" t="str">
        <f t="shared" si="8"/>
        <v/>
      </c>
      <c r="FM16" s="45" t="str">
        <f t="shared" si="9"/>
        <v/>
      </c>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44">
        <v>44660</v>
      </c>
      <c r="GS16" s="44">
        <v>44754</v>
      </c>
      <c r="GT16" s="44"/>
      <c r="GU16" s="44"/>
      <c r="GV16" s="37"/>
      <c r="GW16" s="37"/>
      <c r="GX16" s="37"/>
      <c r="GY16" s="37"/>
      <c r="GZ16" s="37"/>
      <c r="HA16" s="37"/>
      <c r="HB16" s="37"/>
      <c r="HC16" s="37"/>
      <c r="HD16" s="37"/>
      <c r="HE16" s="37"/>
      <c r="HF16" s="37"/>
      <c r="HG16" s="37"/>
      <c r="HH16" s="45" t="str">
        <f t="shared" si="40"/>
        <v/>
      </c>
      <c r="HI16" s="45" t="str">
        <f t="shared" si="41"/>
        <v/>
      </c>
      <c r="HJ16" s="45" t="str">
        <f t="shared" si="42"/>
        <v/>
      </c>
      <c r="HK16" s="45" t="str">
        <f t="shared" si="43"/>
        <v/>
      </c>
      <c r="HL16" s="45" t="str">
        <f t="shared" si="44"/>
        <v/>
      </c>
      <c r="HM16" s="37"/>
      <c r="HN16" s="37"/>
      <c r="HO16" s="37">
        <f t="shared" si="20"/>
        <v>1</v>
      </c>
      <c r="HP16" s="37" t="str">
        <f>'[3]BD Plan'!$B$3</f>
        <v>Bolívar</v>
      </c>
      <c r="HQ16" s="41" t="s">
        <v>1110</v>
      </c>
      <c r="HR16" s="41" t="s">
        <v>1111</v>
      </c>
      <c r="HS16" s="41"/>
      <c r="HT16" s="41"/>
      <c r="HU16" s="41"/>
      <c r="HV16" s="41"/>
      <c r="HW16" s="41"/>
      <c r="HX16" s="41"/>
      <c r="HY16" s="41"/>
      <c r="HZ16" s="41"/>
      <c r="IA16" s="41"/>
      <c r="IB16" s="41"/>
      <c r="IC16" s="41"/>
      <c r="ID16" s="41"/>
      <c r="IE16" s="41"/>
      <c r="IF16" s="41"/>
      <c r="IG16" t="s">
        <v>993</v>
      </c>
      <c r="IH16" s="38" t="s">
        <v>994</v>
      </c>
    </row>
    <row r="17" spans="1:242" ht="15" customHeight="1" x14ac:dyDescent="0.25">
      <c r="A17" t="s">
        <v>995</v>
      </c>
      <c r="B17" t="s">
        <v>966</v>
      </c>
      <c r="C17" s="37" t="s">
        <v>996</v>
      </c>
      <c r="D17" s="37" t="s">
        <v>997</v>
      </c>
      <c r="E17" s="37" t="s">
        <v>951</v>
      </c>
      <c r="F17" s="37" t="s">
        <v>984</v>
      </c>
      <c r="G17" s="37" t="s">
        <v>953</v>
      </c>
      <c r="H17" s="39" t="s">
        <v>998</v>
      </c>
      <c r="I17" s="37" t="s">
        <v>955</v>
      </c>
      <c r="J17" s="40">
        <v>1</v>
      </c>
      <c r="K17" s="40">
        <v>0.8</v>
      </c>
      <c r="L17" s="37" t="s">
        <v>956</v>
      </c>
      <c r="M17" s="40">
        <v>0.6</v>
      </c>
      <c r="N17" s="40">
        <v>0.8</v>
      </c>
      <c r="O17" s="37" t="s">
        <v>956</v>
      </c>
      <c r="P17" s="41" t="s">
        <v>929</v>
      </c>
      <c r="Q17" s="42" t="s">
        <v>999</v>
      </c>
      <c r="R17" s="37"/>
      <c r="S17" s="47" t="s">
        <v>931</v>
      </c>
      <c r="T17" s="37" t="s">
        <v>1000</v>
      </c>
      <c r="U17" s="43" t="s">
        <v>933</v>
      </c>
      <c r="V17" s="43" t="s">
        <v>934</v>
      </c>
      <c r="W17" s="43" t="s">
        <v>935</v>
      </c>
      <c r="X17" s="43"/>
      <c r="Y17" s="43" t="s">
        <v>936</v>
      </c>
      <c r="Z17" s="43" t="s">
        <v>937</v>
      </c>
      <c r="AA17" s="40">
        <v>0.4</v>
      </c>
      <c r="AB17" s="37"/>
      <c r="AC17" s="37"/>
      <c r="AD17" s="37"/>
      <c r="AE17" s="37"/>
      <c r="AF17" s="43" t="s">
        <v>96</v>
      </c>
      <c r="AG17" s="37" t="s">
        <v>938</v>
      </c>
      <c r="AH17" s="37">
        <f t="shared" si="45"/>
        <v>12</v>
      </c>
      <c r="AI17" s="43">
        <v>3</v>
      </c>
      <c r="AJ17" s="43">
        <v>3</v>
      </c>
      <c r="AK17" s="43">
        <v>3</v>
      </c>
      <c r="AL17" s="43">
        <v>3</v>
      </c>
      <c r="AM17" s="37">
        <v>3</v>
      </c>
      <c r="AN17" s="37" t="s">
        <v>1112</v>
      </c>
      <c r="AO17" s="37">
        <v>3</v>
      </c>
      <c r="AP17" s="37" t="s">
        <v>1113</v>
      </c>
      <c r="AQ17" s="37"/>
      <c r="AR17" s="37"/>
      <c r="AS17" s="37"/>
      <c r="AT17" s="37"/>
      <c r="AU17" s="44">
        <v>44670</v>
      </c>
      <c r="AV17" s="44">
        <v>44754</v>
      </c>
      <c r="AW17" s="44"/>
      <c r="AX17" s="44"/>
      <c r="AY17" s="37" t="s">
        <v>4</v>
      </c>
      <c r="AZ17" s="37" t="s">
        <v>4</v>
      </c>
      <c r="BA17" s="37"/>
      <c r="BB17" s="37"/>
      <c r="BC17" s="37" t="s">
        <v>4</v>
      </c>
      <c r="BD17" s="37" t="s">
        <v>4</v>
      </c>
      <c r="BE17" s="37"/>
      <c r="BF17" s="37"/>
      <c r="BG17" s="37" t="s">
        <v>1114</v>
      </c>
      <c r="BH17" s="37" t="s">
        <v>1115</v>
      </c>
      <c r="BI17" s="37"/>
      <c r="BJ17" s="37"/>
      <c r="BK17" s="45">
        <f t="shared" si="34"/>
        <v>1</v>
      </c>
      <c r="BL17" s="45">
        <f t="shared" si="35"/>
        <v>1</v>
      </c>
      <c r="BM17" s="45">
        <f t="shared" si="36"/>
        <v>0</v>
      </c>
      <c r="BN17" s="45">
        <f t="shared" si="37"/>
        <v>0</v>
      </c>
      <c r="BO17" s="45">
        <f t="shared" si="38"/>
        <v>0.5</v>
      </c>
      <c r="BP17" s="46"/>
      <c r="BQ17" s="37"/>
      <c r="BR17" s="37"/>
      <c r="BS17" s="37"/>
      <c r="BT17" s="43"/>
      <c r="BU17" s="43"/>
      <c r="BV17" s="43"/>
      <c r="BW17" s="43"/>
      <c r="BX17" s="43"/>
      <c r="BY17" s="43"/>
      <c r="BZ17" s="40"/>
      <c r="CA17" s="37"/>
      <c r="CB17" s="37"/>
      <c r="CC17" s="37"/>
      <c r="CD17" s="37"/>
      <c r="CE17" s="43"/>
      <c r="CF17" s="37"/>
      <c r="CG17" s="37"/>
      <c r="CH17" s="37"/>
      <c r="CI17" s="37"/>
      <c r="CJ17" s="37"/>
      <c r="CK17" s="37"/>
      <c r="CL17" s="37"/>
      <c r="CM17" s="37"/>
      <c r="CN17" s="37"/>
      <c r="CO17" s="37"/>
      <c r="CP17" s="37"/>
      <c r="CQ17" s="37"/>
      <c r="CR17" s="37"/>
      <c r="CS17" s="37"/>
      <c r="CT17" s="44">
        <v>44670</v>
      </c>
      <c r="CU17" s="44">
        <v>44754</v>
      </c>
      <c r="CV17" s="44"/>
      <c r="CW17" s="44"/>
      <c r="CX17" s="37"/>
      <c r="CY17" s="37"/>
      <c r="CZ17" s="37"/>
      <c r="DA17" s="37"/>
      <c r="DB17" s="37"/>
      <c r="DC17" s="37"/>
      <c r="DD17" s="37"/>
      <c r="DE17" s="37"/>
      <c r="DF17" s="37"/>
      <c r="DG17" s="37"/>
      <c r="DH17" s="37"/>
      <c r="DI17" s="37"/>
      <c r="DJ17" s="45" t="str">
        <f t="shared" si="0"/>
        <v/>
      </c>
      <c r="DK17" s="45" t="str">
        <f t="shared" si="1"/>
        <v/>
      </c>
      <c r="DL17" s="45" t="str">
        <f t="shared" si="2"/>
        <v/>
      </c>
      <c r="DM17" s="45" t="str">
        <f t="shared" si="3"/>
        <v/>
      </c>
      <c r="DN17" s="45" t="str">
        <f t="shared" si="4"/>
        <v/>
      </c>
      <c r="DO17" s="46"/>
      <c r="DP17" s="37"/>
      <c r="DQ17" s="43"/>
      <c r="DR17" s="37"/>
      <c r="DS17" s="43"/>
      <c r="DT17" s="43"/>
      <c r="DU17" s="43"/>
      <c r="DV17" s="43"/>
      <c r="DW17" s="43"/>
      <c r="DX17" s="43"/>
      <c r="DY17" s="40"/>
      <c r="DZ17" s="37"/>
      <c r="EA17" s="37"/>
      <c r="EB17" s="37"/>
      <c r="EC17" s="37"/>
      <c r="ED17" s="43"/>
      <c r="EE17" s="37"/>
      <c r="EF17" s="37"/>
      <c r="EG17" s="37"/>
      <c r="EH17" s="37"/>
      <c r="EI17" s="37"/>
      <c r="EJ17" s="37"/>
      <c r="EK17" s="37"/>
      <c r="EL17" s="37"/>
      <c r="EM17" s="37"/>
      <c r="EN17" s="37"/>
      <c r="EO17" s="37"/>
      <c r="EP17" s="37"/>
      <c r="EQ17" s="37"/>
      <c r="ER17" s="37"/>
      <c r="ES17" s="44">
        <v>44670</v>
      </c>
      <c r="ET17" s="44">
        <v>44754</v>
      </c>
      <c r="EU17" s="44"/>
      <c r="EV17" s="44"/>
      <c r="EW17" s="37"/>
      <c r="EX17" s="37"/>
      <c r="EY17" s="37"/>
      <c r="EZ17" s="37"/>
      <c r="FA17" s="37"/>
      <c r="FB17" s="37"/>
      <c r="FC17" s="37"/>
      <c r="FD17" s="37"/>
      <c r="FE17" s="37"/>
      <c r="FF17" s="37"/>
      <c r="FG17" s="37"/>
      <c r="FH17" s="37"/>
      <c r="FI17" s="45" t="str">
        <f t="shared" si="5"/>
        <v/>
      </c>
      <c r="FJ17" s="45" t="str">
        <f t="shared" si="6"/>
        <v/>
      </c>
      <c r="FK17" s="45" t="str">
        <f t="shared" si="7"/>
        <v/>
      </c>
      <c r="FL17" s="45" t="str">
        <f t="shared" si="8"/>
        <v/>
      </c>
      <c r="FM17" s="45" t="str">
        <f t="shared" si="9"/>
        <v/>
      </c>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44">
        <v>44670</v>
      </c>
      <c r="GS17" s="44">
        <v>44754</v>
      </c>
      <c r="GT17" s="44"/>
      <c r="GU17" s="44"/>
      <c r="GV17" s="37"/>
      <c r="GW17" s="37"/>
      <c r="GX17" s="37"/>
      <c r="GY17" s="37"/>
      <c r="GZ17" s="37"/>
      <c r="HA17" s="37"/>
      <c r="HB17" s="37"/>
      <c r="HC17" s="37"/>
      <c r="HD17" s="37"/>
      <c r="HE17" s="37"/>
      <c r="HF17" s="37"/>
      <c r="HG17" s="37"/>
      <c r="HH17" s="45" t="str">
        <f t="shared" si="40"/>
        <v/>
      </c>
      <c r="HI17" s="45" t="str">
        <f t="shared" si="41"/>
        <v/>
      </c>
      <c r="HJ17" s="45" t="str">
        <f t="shared" si="42"/>
        <v/>
      </c>
      <c r="HK17" s="45" t="str">
        <f t="shared" si="43"/>
        <v/>
      </c>
      <c r="HL17" s="45" t="str">
        <f t="shared" si="44"/>
        <v/>
      </c>
      <c r="HM17" s="37"/>
      <c r="HN17" s="37"/>
      <c r="HO17" s="37">
        <f t="shared" si="20"/>
        <v>1</v>
      </c>
      <c r="HP17" s="37" t="str">
        <f>'[3]BD Plan'!$B$3</f>
        <v>Bolívar</v>
      </c>
      <c r="HQ17" s="20" t="s">
        <v>1116</v>
      </c>
      <c r="HR17" s="20" t="s">
        <v>1117</v>
      </c>
      <c r="HS17" s="20"/>
      <c r="HT17" s="20"/>
      <c r="HU17" s="20"/>
      <c r="HV17" s="20"/>
      <c r="HW17" s="20"/>
      <c r="HX17" s="20"/>
      <c r="HY17" s="20"/>
      <c r="HZ17" s="20"/>
      <c r="IA17" s="20"/>
      <c r="IB17" s="20"/>
      <c r="IC17" s="20"/>
      <c r="ID17" s="20"/>
      <c r="IE17" s="20"/>
      <c r="IF17" s="20"/>
      <c r="IG17" t="s">
        <v>1005</v>
      </c>
      <c r="IH17" s="38" t="s">
        <v>981</v>
      </c>
    </row>
    <row r="18" spans="1:242" ht="15" customHeight="1" x14ac:dyDescent="0.25">
      <c r="A18" t="s">
        <v>1006</v>
      </c>
      <c r="B18" t="s">
        <v>1007</v>
      </c>
      <c r="C18" s="37" t="s">
        <v>1008</v>
      </c>
      <c r="D18" s="37" t="s">
        <v>968</v>
      </c>
      <c r="E18" s="37" t="s">
        <v>951</v>
      </c>
      <c r="F18" s="37" t="s">
        <v>924</v>
      </c>
      <c r="G18" s="37" t="s">
        <v>1009</v>
      </c>
      <c r="H18" s="39" t="s">
        <v>1010</v>
      </c>
      <c r="I18" s="37" t="s">
        <v>927</v>
      </c>
      <c r="J18" s="40">
        <v>0.8</v>
      </c>
      <c r="K18" s="40">
        <v>0.2</v>
      </c>
      <c r="L18" s="37" t="s">
        <v>928</v>
      </c>
      <c r="M18" s="40">
        <v>0.28999999999999998</v>
      </c>
      <c r="N18" s="40">
        <v>0.2</v>
      </c>
      <c r="O18" s="37" t="s">
        <v>1011</v>
      </c>
      <c r="P18" s="41" t="s">
        <v>929</v>
      </c>
      <c r="Q18" s="42" t="s">
        <v>1012</v>
      </c>
      <c r="R18" s="37"/>
      <c r="S18" s="47" t="s">
        <v>931</v>
      </c>
      <c r="T18" s="37" t="s">
        <v>1013</v>
      </c>
      <c r="U18" s="43" t="s">
        <v>933</v>
      </c>
      <c r="V18" s="43" t="s">
        <v>934</v>
      </c>
      <c r="W18" s="43" t="s">
        <v>935</v>
      </c>
      <c r="X18" s="43"/>
      <c r="Y18" s="43" t="s">
        <v>936</v>
      </c>
      <c r="Z18" s="43" t="s">
        <v>937</v>
      </c>
      <c r="AA18" s="40">
        <v>0.4</v>
      </c>
      <c r="AB18" s="37"/>
      <c r="AC18" s="37"/>
      <c r="AD18" s="37"/>
      <c r="AE18" s="37"/>
      <c r="AF18" s="43" t="s">
        <v>96</v>
      </c>
      <c r="AG18" s="37" t="s">
        <v>938</v>
      </c>
      <c r="AH18" s="37">
        <f t="shared" si="45"/>
        <v>1</v>
      </c>
      <c r="AI18" s="43">
        <v>0</v>
      </c>
      <c r="AJ18" s="43">
        <v>1</v>
      </c>
      <c r="AK18" s="43">
        <v>0</v>
      </c>
      <c r="AL18" s="43">
        <v>0</v>
      </c>
      <c r="AM18" s="37"/>
      <c r="AN18" s="37"/>
      <c r="AO18" s="37">
        <v>1</v>
      </c>
      <c r="AP18" s="37" t="s">
        <v>1118</v>
      </c>
      <c r="AQ18" s="37"/>
      <c r="AR18" s="37"/>
      <c r="AS18" s="37"/>
      <c r="AT18" s="37"/>
      <c r="AU18" s="44"/>
      <c r="AV18" s="44">
        <v>44757</v>
      </c>
      <c r="AW18" s="44"/>
      <c r="AX18" s="44"/>
      <c r="AY18" s="37"/>
      <c r="AZ18" s="37" t="s">
        <v>5</v>
      </c>
      <c r="BA18" s="37"/>
      <c r="BB18" s="37"/>
      <c r="BC18" s="37"/>
      <c r="BD18" s="37" t="s">
        <v>4</v>
      </c>
      <c r="BE18" s="37"/>
      <c r="BF18" s="37"/>
      <c r="BG18" s="37"/>
      <c r="BH18" s="37" t="s">
        <v>1119</v>
      </c>
      <c r="BI18" s="37"/>
      <c r="BJ18" s="37"/>
      <c r="BK18" s="45" t="str">
        <f t="shared" si="34"/>
        <v/>
      </c>
      <c r="BL18" s="45">
        <f t="shared" si="35"/>
        <v>1</v>
      </c>
      <c r="BM18" s="45" t="str">
        <f t="shared" si="36"/>
        <v/>
      </c>
      <c r="BN18" s="45" t="str">
        <f t="shared" si="37"/>
        <v/>
      </c>
      <c r="BO18" s="45">
        <f t="shared" si="38"/>
        <v>1</v>
      </c>
      <c r="BP18" s="46" t="s">
        <v>1016</v>
      </c>
      <c r="BQ18" s="37"/>
      <c r="BR18" s="47" t="s">
        <v>931</v>
      </c>
      <c r="BS18" s="37" t="s">
        <v>1017</v>
      </c>
      <c r="BT18" s="43" t="s">
        <v>933</v>
      </c>
      <c r="BU18" s="43" t="s">
        <v>934</v>
      </c>
      <c r="BV18" s="43" t="s">
        <v>935</v>
      </c>
      <c r="BW18" s="43"/>
      <c r="BX18" s="43" t="s">
        <v>936</v>
      </c>
      <c r="BY18" s="43" t="s">
        <v>937</v>
      </c>
      <c r="BZ18" s="40">
        <v>0.4</v>
      </c>
      <c r="CA18" s="37"/>
      <c r="CB18" s="37"/>
      <c r="CC18" s="37"/>
      <c r="CD18" s="37"/>
      <c r="CE18" s="43" t="s">
        <v>96</v>
      </c>
      <c r="CF18" s="37" t="s">
        <v>938</v>
      </c>
      <c r="CG18" s="37">
        <f t="shared" ref="CG18:CG21" si="46">SUM(CH18:CK18)</f>
        <v>3</v>
      </c>
      <c r="CH18" s="37">
        <v>0</v>
      </c>
      <c r="CI18" s="37">
        <v>1</v>
      </c>
      <c r="CJ18" s="37">
        <v>1</v>
      </c>
      <c r="CK18" s="37">
        <v>1</v>
      </c>
      <c r="CL18" s="37"/>
      <c r="CM18" s="37"/>
      <c r="CN18" s="37">
        <v>1</v>
      </c>
      <c r="CO18" s="37" t="s">
        <v>1120</v>
      </c>
      <c r="CP18" s="37"/>
      <c r="CQ18" s="37"/>
      <c r="CR18" s="37"/>
      <c r="CS18" s="37"/>
      <c r="CT18" s="44"/>
      <c r="CU18" s="44">
        <v>44757</v>
      </c>
      <c r="CV18" s="44"/>
      <c r="CW18" s="44"/>
      <c r="CX18" s="37"/>
      <c r="CY18" s="37" t="s">
        <v>4</v>
      </c>
      <c r="CZ18" s="37"/>
      <c r="DA18" s="37"/>
      <c r="DB18" s="37"/>
      <c r="DC18" s="37" t="s">
        <v>4</v>
      </c>
      <c r="DD18" s="37"/>
      <c r="DE18" s="37"/>
      <c r="DF18" s="37"/>
      <c r="DG18" s="37" t="s">
        <v>1121</v>
      </c>
      <c r="DH18" s="37"/>
      <c r="DI18" s="37"/>
      <c r="DJ18" s="45" t="str">
        <f t="shared" si="0"/>
        <v/>
      </c>
      <c r="DK18" s="45">
        <f t="shared" si="1"/>
        <v>1</v>
      </c>
      <c r="DL18" s="45">
        <f t="shared" si="2"/>
        <v>0</v>
      </c>
      <c r="DM18" s="45">
        <f t="shared" si="3"/>
        <v>0</v>
      </c>
      <c r="DN18" s="45">
        <f t="shared" si="4"/>
        <v>0.33333333333333331</v>
      </c>
      <c r="DO18" s="46"/>
      <c r="DP18" s="37"/>
      <c r="DQ18" s="43"/>
      <c r="DR18" s="37"/>
      <c r="DS18" s="43"/>
      <c r="DT18" s="43"/>
      <c r="DU18" s="43"/>
      <c r="DV18" s="43"/>
      <c r="DW18" s="43"/>
      <c r="DX18" s="43"/>
      <c r="DY18" s="40"/>
      <c r="DZ18" s="37"/>
      <c r="EA18" s="37"/>
      <c r="EB18" s="37"/>
      <c r="EC18" s="37"/>
      <c r="ED18" s="43"/>
      <c r="EE18" s="37"/>
      <c r="EF18" s="37"/>
      <c r="EG18" s="37"/>
      <c r="EH18" s="37"/>
      <c r="EI18" s="37"/>
      <c r="EJ18" s="37"/>
      <c r="EK18" s="37"/>
      <c r="EL18" s="37"/>
      <c r="EM18" s="37"/>
      <c r="EN18" s="37"/>
      <c r="EO18" s="37"/>
      <c r="EP18" s="37"/>
      <c r="EQ18" s="37"/>
      <c r="ER18" s="37"/>
      <c r="ES18" s="44"/>
      <c r="ET18" s="44">
        <v>44757</v>
      </c>
      <c r="EU18" s="44"/>
      <c r="EV18" s="44"/>
      <c r="EW18" s="37"/>
      <c r="EX18" s="37"/>
      <c r="EY18" s="37"/>
      <c r="EZ18" s="37"/>
      <c r="FA18" s="37"/>
      <c r="FB18" s="37"/>
      <c r="FC18" s="37"/>
      <c r="FD18" s="37"/>
      <c r="FE18" s="37"/>
      <c r="FF18" s="37"/>
      <c r="FG18" s="37"/>
      <c r="FH18" s="37"/>
      <c r="FI18" s="45" t="str">
        <f t="shared" si="5"/>
        <v/>
      </c>
      <c r="FJ18" s="45" t="str">
        <f t="shared" si="6"/>
        <v/>
      </c>
      <c r="FK18" s="45" t="str">
        <f t="shared" si="7"/>
        <v/>
      </c>
      <c r="FL18" s="45" t="str">
        <f t="shared" si="8"/>
        <v/>
      </c>
      <c r="FM18" s="45" t="str">
        <f t="shared" si="9"/>
        <v/>
      </c>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44"/>
      <c r="GS18" s="44">
        <v>44757</v>
      </c>
      <c r="GT18" s="44"/>
      <c r="GU18" s="44"/>
      <c r="GV18" s="37"/>
      <c r="GW18" s="37"/>
      <c r="GX18" s="37"/>
      <c r="GY18" s="37"/>
      <c r="GZ18" s="37"/>
      <c r="HA18" s="37"/>
      <c r="HB18" s="37"/>
      <c r="HC18" s="37"/>
      <c r="HD18" s="37"/>
      <c r="HE18" s="37"/>
      <c r="HF18" s="37"/>
      <c r="HG18" s="37"/>
      <c r="HH18" s="45"/>
      <c r="HI18" s="45"/>
      <c r="HJ18" s="45"/>
      <c r="HK18" s="45"/>
      <c r="HL18" s="45"/>
      <c r="HM18" s="37"/>
      <c r="HN18" s="37"/>
      <c r="HO18" s="37">
        <f t="shared" si="20"/>
        <v>2</v>
      </c>
      <c r="HP18" s="37" t="str">
        <f>'[3]BD Plan'!$B$3</f>
        <v>Bolívar</v>
      </c>
      <c r="HQ18" s="20"/>
      <c r="HR18" s="20" t="s">
        <v>1122</v>
      </c>
      <c r="HS18" s="20"/>
      <c r="HT18" s="20"/>
      <c r="HU18" s="20"/>
      <c r="HV18" s="20" t="s">
        <v>1123</v>
      </c>
      <c r="HW18" s="20"/>
      <c r="HX18" s="20"/>
      <c r="HY18" s="20"/>
      <c r="HZ18" s="20"/>
      <c r="IA18" s="20"/>
      <c r="IB18" s="20"/>
      <c r="IC18" s="20"/>
      <c r="ID18" s="20"/>
      <c r="IE18" s="20"/>
      <c r="IF18" s="20"/>
      <c r="IG18" t="s">
        <v>1022</v>
      </c>
      <c r="IH18" s="38" t="s">
        <v>1023</v>
      </c>
    </row>
    <row r="19" spans="1:242" ht="15" customHeight="1" x14ac:dyDescent="0.25">
      <c r="A19" t="s">
        <v>1024</v>
      </c>
      <c r="B19" t="s">
        <v>1007</v>
      </c>
      <c r="C19" s="37" t="s">
        <v>1025</v>
      </c>
      <c r="D19" s="37" t="s">
        <v>997</v>
      </c>
      <c r="E19" s="37" t="s">
        <v>1026</v>
      </c>
      <c r="F19" s="37" t="s">
        <v>924</v>
      </c>
      <c r="G19" s="37" t="s">
        <v>925</v>
      </c>
      <c r="H19" s="48" t="s">
        <v>1027</v>
      </c>
      <c r="I19" s="37" t="s">
        <v>1028</v>
      </c>
      <c r="J19" s="40">
        <v>0.8</v>
      </c>
      <c r="K19" s="40">
        <v>0.8</v>
      </c>
      <c r="L19" s="37" t="s">
        <v>956</v>
      </c>
      <c r="M19" s="40">
        <v>0.48</v>
      </c>
      <c r="N19" s="40">
        <v>0.8</v>
      </c>
      <c r="O19" s="37" t="s">
        <v>956</v>
      </c>
      <c r="P19" s="41" t="s">
        <v>929</v>
      </c>
      <c r="Q19" s="42" t="s">
        <v>1029</v>
      </c>
      <c r="R19" s="37"/>
      <c r="S19" s="47" t="s">
        <v>931</v>
      </c>
      <c r="T19" s="37" t="s">
        <v>1030</v>
      </c>
      <c r="U19" s="43" t="s">
        <v>933</v>
      </c>
      <c r="V19" s="43" t="s">
        <v>934</v>
      </c>
      <c r="W19" s="43" t="s">
        <v>935</v>
      </c>
      <c r="X19" s="43"/>
      <c r="Y19" s="43" t="s">
        <v>936</v>
      </c>
      <c r="Z19" s="43" t="s">
        <v>937</v>
      </c>
      <c r="AA19" s="40">
        <v>0.4</v>
      </c>
      <c r="AB19" s="37"/>
      <c r="AC19" s="37"/>
      <c r="AD19" s="37"/>
      <c r="AE19" s="37"/>
      <c r="AF19" s="43" t="s">
        <v>96</v>
      </c>
      <c r="AG19" s="37" t="s">
        <v>938</v>
      </c>
      <c r="AH19" s="37">
        <f t="shared" si="45"/>
        <v>12</v>
      </c>
      <c r="AI19" s="43">
        <v>3</v>
      </c>
      <c r="AJ19" s="43">
        <v>3</v>
      </c>
      <c r="AK19" s="43">
        <v>3</v>
      </c>
      <c r="AL19" s="43">
        <v>3</v>
      </c>
      <c r="AM19" s="37"/>
      <c r="AN19" s="37"/>
      <c r="AO19" s="37">
        <v>3</v>
      </c>
      <c r="AP19" s="37" t="s">
        <v>1124</v>
      </c>
      <c r="AQ19" s="37"/>
      <c r="AR19" s="37"/>
      <c r="AS19" s="37"/>
      <c r="AT19" s="37"/>
      <c r="AU19" s="44">
        <v>44670</v>
      </c>
      <c r="AV19" s="44">
        <v>44757</v>
      </c>
      <c r="AW19" s="44"/>
      <c r="AX19" s="44"/>
      <c r="AY19" s="37"/>
      <c r="AZ19" s="37" t="s">
        <v>4</v>
      </c>
      <c r="BA19" s="37"/>
      <c r="BB19" s="37"/>
      <c r="BC19" s="37"/>
      <c r="BD19" s="37" t="s">
        <v>4</v>
      </c>
      <c r="BE19" s="37"/>
      <c r="BF19" s="37"/>
      <c r="BG19" s="37"/>
      <c r="BH19" s="37" t="s">
        <v>1125</v>
      </c>
      <c r="BI19" s="37"/>
      <c r="BJ19" s="37"/>
      <c r="BK19" s="45">
        <f t="shared" si="34"/>
        <v>0</v>
      </c>
      <c r="BL19" s="45">
        <f t="shared" si="35"/>
        <v>1</v>
      </c>
      <c r="BM19" s="45">
        <f t="shared" si="36"/>
        <v>0</v>
      </c>
      <c r="BN19" s="45">
        <f t="shared" si="37"/>
        <v>0</v>
      </c>
      <c r="BO19" s="45">
        <f t="shared" si="38"/>
        <v>0.25</v>
      </c>
      <c r="BP19" s="42"/>
      <c r="BQ19" s="37"/>
      <c r="BR19" s="37"/>
      <c r="BS19" s="37"/>
      <c r="BT19" s="43"/>
      <c r="BU19" s="43"/>
      <c r="BV19" s="43"/>
      <c r="BW19" s="43"/>
      <c r="BX19" s="43"/>
      <c r="BY19" s="43"/>
      <c r="BZ19" s="40"/>
      <c r="CA19" s="37"/>
      <c r="CB19" s="37"/>
      <c r="CC19" s="37"/>
      <c r="CD19" s="37"/>
      <c r="CE19" s="43"/>
      <c r="CF19" s="37"/>
      <c r="CG19" s="37"/>
      <c r="CH19" s="37"/>
      <c r="CI19" s="37"/>
      <c r="CJ19" s="37"/>
      <c r="CK19" s="37"/>
      <c r="CL19" s="37"/>
      <c r="CM19" s="37"/>
      <c r="CN19" s="37"/>
      <c r="CO19" s="37"/>
      <c r="CP19" s="37"/>
      <c r="CQ19" s="37"/>
      <c r="CR19" s="37"/>
      <c r="CS19" s="37"/>
      <c r="CT19" s="44">
        <v>44670</v>
      </c>
      <c r="CU19" s="44">
        <v>44757</v>
      </c>
      <c r="CV19" s="44"/>
      <c r="CW19" s="44"/>
      <c r="CX19" s="37"/>
      <c r="CY19" s="37"/>
      <c r="CZ19" s="37"/>
      <c r="DA19" s="37"/>
      <c r="DB19" s="37"/>
      <c r="DC19" s="37"/>
      <c r="DD19" s="37"/>
      <c r="DE19" s="37"/>
      <c r="DF19" s="37"/>
      <c r="DG19" s="37"/>
      <c r="DH19" s="37"/>
      <c r="DI19" s="37"/>
      <c r="DJ19" s="45" t="str">
        <f t="shared" si="0"/>
        <v/>
      </c>
      <c r="DK19" s="45" t="str">
        <f t="shared" si="1"/>
        <v/>
      </c>
      <c r="DL19" s="45" t="str">
        <f t="shared" si="2"/>
        <v/>
      </c>
      <c r="DM19" s="45" t="str">
        <f t="shared" si="3"/>
        <v/>
      </c>
      <c r="DN19" s="45" t="str">
        <f t="shared" si="4"/>
        <v/>
      </c>
      <c r="DO19" s="42"/>
      <c r="DP19" s="37"/>
      <c r="DQ19" s="43"/>
      <c r="DR19" s="37"/>
      <c r="DS19" s="43"/>
      <c r="DT19" s="43"/>
      <c r="DU19" s="43"/>
      <c r="DV19" s="43"/>
      <c r="DW19" s="43"/>
      <c r="DX19" s="43"/>
      <c r="DY19" s="40"/>
      <c r="DZ19" s="37"/>
      <c r="EA19" s="37"/>
      <c r="EB19" s="37"/>
      <c r="EC19" s="37"/>
      <c r="ED19" s="43"/>
      <c r="EE19" s="37"/>
      <c r="EF19" s="37"/>
      <c r="EG19" s="37"/>
      <c r="EH19" s="37"/>
      <c r="EI19" s="37"/>
      <c r="EJ19" s="37"/>
      <c r="EK19" s="37"/>
      <c r="EL19" s="37"/>
      <c r="EM19" s="37"/>
      <c r="EN19" s="37"/>
      <c r="EO19" s="37"/>
      <c r="EP19" s="37"/>
      <c r="EQ19" s="37"/>
      <c r="ER19" s="37"/>
      <c r="ES19" s="44"/>
      <c r="ET19" s="44">
        <v>44757</v>
      </c>
      <c r="EU19" s="44"/>
      <c r="EV19" s="44"/>
      <c r="EW19" s="37"/>
      <c r="EX19" s="37"/>
      <c r="EY19" s="37"/>
      <c r="EZ19" s="37"/>
      <c r="FA19" s="37"/>
      <c r="FB19" s="37"/>
      <c r="FC19" s="37"/>
      <c r="FD19" s="37"/>
      <c r="FE19" s="37"/>
      <c r="FF19" s="37"/>
      <c r="FG19" s="37"/>
      <c r="FH19" s="37"/>
      <c r="FI19" s="45" t="str">
        <f t="shared" si="5"/>
        <v/>
      </c>
      <c r="FJ19" s="45" t="str">
        <f t="shared" si="6"/>
        <v/>
      </c>
      <c r="FK19" s="45" t="str">
        <f t="shared" si="7"/>
        <v/>
      </c>
      <c r="FL19" s="45" t="str">
        <f t="shared" si="8"/>
        <v/>
      </c>
      <c r="FM19" s="45" t="str">
        <f t="shared" si="9"/>
        <v/>
      </c>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44">
        <v>44670</v>
      </c>
      <c r="GS19" s="44">
        <v>44757</v>
      </c>
      <c r="GT19" s="44"/>
      <c r="GU19" s="44"/>
      <c r="GV19" s="37"/>
      <c r="GW19" s="37"/>
      <c r="GX19" s="37"/>
      <c r="GY19" s="37"/>
      <c r="GZ19" s="37"/>
      <c r="HA19" s="37"/>
      <c r="HB19" s="37"/>
      <c r="HC19" s="37"/>
      <c r="HD19" s="37"/>
      <c r="HE19" s="37"/>
      <c r="HF19" s="37"/>
      <c r="HG19" s="37"/>
      <c r="HH19" s="45" t="str">
        <f t="shared" ref="HH19:HH20" si="47">IFERROR(IF(GF19=0,"",IF((GJ19/GF19)&gt;1,1,(GJ19/GF19))),"")</f>
        <v/>
      </c>
      <c r="HI19" s="45" t="str">
        <f t="shared" ref="HI19:HI20" si="48">IFERROR(IF(GG19=0,"",IF((GL19/GG19)&gt;1,1,(GL19/GG19))),"")</f>
        <v/>
      </c>
      <c r="HJ19" s="45" t="str">
        <f t="shared" ref="HJ19:HJ20" si="49">IFERROR(IF(GH19=0,"",IF((GN19/GH19)&gt;1,1,(GN19/GH19))),"")</f>
        <v/>
      </c>
      <c r="HK19" s="45" t="str">
        <f t="shared" ref="HK19:HK20" si="50">IFERROR(IF(GI19=0,"",IF((GP19/GI19)&gt;1,1,(GP19/GI19))),"")</f>
        <v/>
      </c>
      <c r="HL19" s="45" t="str">
        <f t="shared" ref="HL19:HL20" si="51">IFERROR(IF((GJ19+GL19+GN19+GP19)/GE19&gt;1,1,(GJ19+GL19+GN19+GP19)/GE19),"")</f>
        <v/>
      </c>
      <c r="HM19" s="37"/>
      <c r="HN19" s="37"/>
      <c r="HO19" s="37">
        <f t="shared" si="20"/>
        <v>1</v>
      </c>
      <c r="HP19" s="37" t="str">
        <f>'[3]BD Plan'!$B$3</f>
        <v>Bolívar</v>
      </c>
      <c r="HQ19" s="20"/>
      <c r="HR19" s="20" t="s">
        <v>1126</v>
      </c>
      <c r="HS19" s="20"/>
      <c r="HT19" s="20"/>
      <c r="HU19" s="20"/>
      <c r="HV19" s="20"/>
      <c r="HW19" s="20"/>
      <c r="HX19" s="20"/>
      <c r="HY19" s="20" t="s">
        <v>1127</v>
      </c>
      <c r="HZ19" s="20"/>
      <c r="IA19" s="20"/>
      <c r="IB19" s="20"/>
      <c r="IC19" s="20"/>
      <c r="ID19" s="20"/>
      <c r="IE19" s="20"/>
      <c r="IF19" s="20"/>
      <c r="IG19" t="s">
        <v>1035</v>
      </c>
      <c r="IH19" s="38" t="s">
        <v>1036</v>
      </c>
    </row>
    <row r="20" spans="1:242" ht="15" customHeight="1" x14ac:dyDescent="0.25">
      <c r="A20" t="s">
        <v>1037</v>
      </c>
      <c r="B20" t="s">
        <v>1038</v>
      </c>
      <c r="C20" s="37" t="s">
        <v>1039</v>
      </c>
      <c r="D20" s="38" t="s">
        <v>968</v>
      </c>
      <c r="E20" s="37" t="s">
        <v>951</v>
      </c>
      <c r="F20" s="37" t="s">
        <v>984</v>
      </c>
      <c r="G20" s="37" t="s">
        <v>1040</v>
      </c>
      <c r="H20" s="39" t="s">
        <v>1041</v>
      </c>
      <c r="I20" s="37" t="s">
        <v>927</v>
      </c>
      <c r="J20" s="40">
        <v>0.6</v>
      </c>
      <c r="K20" s="40">
        <v>0.8</v>
      </c>
      <c r="L20" s="37" t="s">
        <v>956</v>
      </c>
      <c r="M20" s="40">
        <v>0.36</v>
      </c>
      <c r="N20" s="40">
        <v>0.8</v>
      </c>
      <c r="O20" s="37" t="s">
        <v>956</v>
      </c>
      <c r="P20" s="41" t="s">
        <v>929</v>
      </c>
      <c r="Q20" s="42" t="s">
        <v>1042</v>
      </c>
      <c r="R20" s="37"/>
      <c r="S20" s="47" t="s">
        <v>931</v>
      </c>
      <c r="T20" s="41" t="s">
        <v>1043</v>
      </c>
      <c r="U20" s="43" t="s">
        <v>933</v>
      </c>
      <c r="V20" s="43" t="s">
        <v>934</v>
      </c>
      <c r="W20" s="43" t="s">
        <v>935</v>
      </c>
      <c r="X20" s="43"/>
      <c r="Y20" s="43" t="s">
        <v>936</v>
      </c>
      <c r="Z20" s="43" t="s">
        <v>937</v>
      </c>
      <c r="AA20" s="40">
        <v>0.4</v>
      </c>
      <c r="AB20" s="37"/>
      <c r="AC20" s="37"/>
      <c r="AD20" s="37"/>
      <c r="AE20" s="37"/>
      <c r="AF20" s="43" t="s">
        <v>96</v>
      </c>
      <c r="AG20" s="37" t="s">
        <v>938</v>
      </c>
      <c r="AH20" s="37">
        <f t="shared" si="45"/>
        <v>27</v>
      </c>
      <c r="AI20" s="43">
        <v>24</v>
      </c>
      <c r="AJ20" s="43">
        <v>1</v>
      </c>
      <c r="AK20" s="43">
        <v>1</v>
      </c>
      <c r="AL20" s="43">
        <v>1</v>
      </c>
      <c r="AM20" s="37">
        <v>24</v>
      </c>
      <c r="AN20" s="37" t="s">
        <v>1128</v>
      </c>
      <c r="AO20" s="37">
        <v>1</v>
      </c>
      <c r="AP20" s="37" t="s">
        <v>1129</v>
      </c>
      <c r="AQ20" s="37"/>
      <c r="AR20" s="37"/>
      <c r="AS20" s="37"/>
      <c r="AT20" s="37"/>
      <c r="AU20" s="44">
        <v>44664</v>
      </c>
      <c r="AV20" s="44">
        <v>44754</v>
      </c>
      <c r="AW20" s="44"/>
      <c r="AX20" s="44"/>
      <c r="AY20" s="37" t="s">
        <v>4</v>
      </c>
      <c r="AZ20" s="37" t="s">
        <v>4</v>
      </c>
      <c r="BA20" s="37"/>
      <c r="BB20" s="37"/>
      <c r="BC20" s="37" t="s">
        <v>4</v>
      </c>
      <c r="BD20" s="37" t="s">
        <v>4</v>
      </c>
      <c r="BE20" s="37"/>
      <c r="BF20" s="37"/>
      <c r="BG20" s="37" t="s">
        <v>1130</v>
      </c>
      <c r="BH20" s="37" t="s">
        <v>1131</v>
      </c>
      <c r="BI20" s="37"/>
      <c r="BJ20" s="37"/>
      <c r="BK20" s="45">
        <f t="shared" si="34"/>
        <v>1</v>
      </c>
      <c r="BL20" s="45">
        <f t="shared" si="35"/>
        <v>1</v>
      </c>
      <c r="BM20" s="45">
        <f t="shared" si="36"/>
        <v>0</v>
      </c>
      <c r="BN20" s="45">
        <f t="shared" si="37"/>
        <v>0</v>
      </c>
      <c r="BO20" s="45">
        <f t="shared" si="38"/>
        <v>0.92592592592592593</v>
      </c>
      <c r="BP20" s="42"/>
      <c r="BQ20" s="37"/>
      <c r="BR20" s="37"/>
      <c r="BS20" s="37"/>
      <c r="BT20" s="43"/>
      <c r="BU20" s="43"/>
      <c r="BV20" s="43"/>
      <c r="BW20" s="43"/>
      <c r="BX20" s="43"/>
      <c r="BY20" s="43"/>
      <c r="BZ20" s="40"/>
      <c r="CA20" s="37"/>
      <c r="CB20" s="37"/>
      <c r="CC20" s="37"/>
      <c r="CD20" s="37"/>
      <c r="CE20" s="43"/>
      <c r="CF20" s="37"/>
      <c r="CG20" s="37"/>
      <c r="CH20" s="37"/>
      <c r="CI20" s="37"/>
      <c r="CJ20" s="37"/>
      <c r="CK20" s="37"/>
      <c r="CL20" s="37"/>
      <c r="CM20" s="37"/>
      <c r="CN20" s="37"/>
      <c r="CO20" s="37"/>
      <c r="CP20" s="37"/>
      <c r="CQ20" s="37"/>
      <c r="CR20" s="37"/>
      <c r="CS20" s="37"/>
      <c r="CT20" s="44"/>
      <c r="CU20" s="44">
        <v>44754</v>
      </c>
      <c r="CV20" s="44"/>
      <c r="CW20" s="44"/>
      <c r="CX20" s="37"/>
      <c r="CY20" s="37"/>
      <c r="CZ20" s="37"/>
      <c r="DA20" s="37"/>
      <c r="DB20" s="37"/>
      <c r="DC20" s="37"/>
      <c r="DD20" s="37"/>
      <c r="DE20" s="37"/>
      <c r="DF20" s="37"/>
      <c r="DG20" s="37"/>
      <c r="DH20" s="37"/>
      <c r="DI20" s="37"/>
      <c r="DJ20" s="45" t="str">
        <f t="shared" si="0"/>
        <v/>
      </c>
      <c r="DK20" s="45" t="str">
        <f t="shared" si="1"/>
        <v/>
      </c>
      <c r="DL20" s="45" t="str">
        <f t="shared" si="2"/>
        <v/>
      </c>
      <c r="DM20" s="45" t="str">
        <f t="shared" si="3"/>
        <v/>
      </c>
      <c r="DN20" s="45" t="str">
        <f t="shared" si="4"/>
        <v/>
      </c>
      <c r="DO20" s="46"/>
      <c r="DP20" s="37"/>
      <c r="DQ20" s="43"/>
      <c r="DR20" s="37"/>
      <c r="DS20" s="43"/>
      <c r="DT20" s="43"/>
      <c r="DU20" s="43"/>
      <c r="DV20" s="43"/>
      <c r="DW20" s="43"/>
      <c r="DX20" s="43"/>
      <c r="DY20" s="40"/>
      <c r="DZ20" s="37"/>
      <c r="EA20" s="37"/>
      <c r="EB20" s="37"/>
      <c r="EC20" s="37"/>
      <c r="ED20" s="43"/>
      <c r="EE20" s="37"/>
      <c r="EF20" s="37"/>
      <c r="EG20" s="37"/>
      <c r="EH20" s="37"/>
      <c r="EI20" s="37"/>
      <c r="EJ20" s="37"/>
      <c r="EK20" s="37"/>
      <c r="EL20" s="37"/>
      <c r="EM20" s="37"/>
      <c r="EN20" s="37"/>
      <c r="EO20" s="37"/>
      <c r="EP20" s="37"/>
      <c r="EQ20" s="37"/>
      <c r="ER20" s="37"/>
      <c r="ES20" s="44">
        <v>44664</v>
      </c>
      <c r="ET20" s="44">
        <v>44754</v>
      </c>
      <c r="EU20" s="44"/>
      <c r="EV20" s="44"/>
      <c r="EW20" s="37"/>
      <c r="EX20" s="37"/>
      <c r="EY20" s="37"/>
      <c r="EZ20" s="37"/>
      <c r="FA20" s="37"/>
      <c r="FB20" s="37"/>
      <c r="FC20" s="37"/>
      <c r="FD20" s="37"/>
      <c r="FE20" s="37"/>
      <c r="FF20" s="37"/>
      <c r="FG20" s="37"/>
      <c r="FH20" s="37"/>
      <c r="FI20" s="45" t="str">
        <f t="shared" si="5"/>
        <v/>
      </c>
      <c r="FJ20" s="45" t="str">
        <f t="shared" si="6"/>
        <v/>
      </c>
      <c r="FK20" s="45" t="str">
        <f t="shared" si="7"/>
        <v/>
      </c>
      <c r="FL20" s="45" t="str">
        <f t="shared" si="8"/>
        <v/>
      </c>
      <c r="FM20" s="45" t="str">
        <f t="shared" si="9"/>
        <v/>
      </c>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44">
        <v>44664</v>
      </c>
      <c r="GS20" s="44">
        <v>44754</v>
      </c>
      <c r="GT20" s="44"/>
      <c r="GU20" s="44"/>
      <c r="GV20" s="37"/>
      <c r="GW20" s="37"/>
      <c r="GX20" s="37"/>
      <c r="GY20" s="37"/>
      <c r="GZ20" s="37"/>
      <c r="HA20" s="37"/>
      <c r="HB20" s="37"/>
      <c r="HC20" s="37"/>
      <c r="HD20" s="37"/>
      <c r="HE20" s="37"/>
      <c r="HF20" s="37"/>
      <c r="HG20" s="37"/>
      <c r="HH20" s="45" t="str">
        <f t="shared" si="47"/>
        <v/>
      </c>
      <c r="HI20" s="45" t="str">
        <f t="shared" si="48"/>
        <v/>
      </c>
      <c r="HJ20" s="45" t="str">
        <f t="shared" si="49"/>
        <v/>
      </c>
      <c r="HK20" s="45" t="str">
        <f t="shared" si="50"/>
        <v/>
      </c>
      <c r="HL20" s="45" t="str">
        <f t="shared" si="51"/>
        <v/>
      </c>
      <c r="HM20" s="37"/>
      <c r="HN20" s="37"/>
      <c r="HO20" s="37">
        <f t="shared" si="20"/>
        <v>1</v>
      </c>
      <c r="HP20" s="37" t="str">
        <f>'[3]BD Plan'!$B$3</f>
        <v>Bolívar</v>
      </c>
      <c r="HQ20" s="20" t="s">
        <v>1132</v>
      </c>
      <c r="HR20" s="20" t="s">
        <v>1133</v>
      </c>
      <c r="HS20" s="20"/>
      <c r="HT20" s="20"/>
      <c r="HU20" s="20" t="s">
        <v>1134</v>
      </c>
      <c r="HV20" s="20"/>
      <c r="HW20" s="20"/>
      <c r="HX20" s="20"/>
      <c r="HY20" s="20"/>
      <c r="HZ20" s="20"/>
      <c r="IA20" s="20"/>
      <c r="IB20" s="20"/>
      <c r="IC20" s="20"/>
      <c r="ID20" s="20"/>
      <c r="IE20" s="20"/>
      <c r="IF20" s="20"/>
      <c r="IG20" t="s">
        <v>1050</v>
      </c>
      <c r="IH20" s="38" t="s">
        <v>1051</v>
      </c>
    </row>
    <row r="21" spans="1:242" ht="15" customHeight="1" x14ac:dyDescent="0.25">
      <c r="A21" t="s">
        <v>1052</v>
      </c>
      <c r="B21" t="s">
        <v>1053</v>
      </c>
      <c r="C21" s="37" t="s">
        <v>1054</v>
      </c>
      <c r="D21" s="38" t="s">
        <v>950</v>
      </c>
      <c r="E21" s="37" t="s">
        <v>951</v>
      </c>
      <c r="F21" s="37" t="s">
        <v>924</v>
      </c>
      <c r="G21" s="37" t="s">
        <v>925</v>
      </c>
      <c r="H21" s="39" t="s">
        <v>1055</v>
      </c>
      <c r="I21" s="37" t="s">
        <v>1028</v>
      </c>
      <c r="J21" s="40">
        <v>0.8</v>
      </c>
      <c r="K21" s="40">
        <v>0.6</v>
      </c>
      <c r="L21" s="37" t="s">
        <v>956</v>
      </c>
      <c r="M21" s="40">
        <v>0.28999999999999998</v>
      </c>
      <c r="N21" s="40">
        <v>0.6</v>
      </c>
      <c r="O21" s="37" t="s">
        <v>928</v>
      </c>
      <c r="P21" s="41" t="s">
        <v>929</v>
      </c>
      <c r="Q21" s="42"/>
      <c r="R21" s="37"/>
      <c r="S21" s="41"/>
      <c r="T21" s="41"/>
      <c r="U21" s="43"/>
      <c r="V21" s="43"/>
      <c r="W21" s="43"/>
      <c r="X21" s="43"/>
      <c r="Y21" s="43"/>
      <c r="Z21" s="43"/>
      <c r="AA21" s="40"/>
      <c r="AB21" s="37"/>
      <c r="AC21" s="37"/>
      <c r="AD21" s="37"/>
      <c r="AE21" s="37"/>
      <c r="AF21" s="43"/>
      <c r="AG21" s="37"/>
      <c r="AH21" s="37"/>
      <c r="AI21" s="43"/>
      <c r="AJ21" s="43"/>
      <c r="AK21" s="43"/>
      <c r="AL21" s="43"/>
      <c r="AM21" s="37"/>
      <c r="AN21" s="37"/>
      <c r="AO21" s="37"/>
      <c r="AP21" s="37"/>
      <c r="AQ21" s="37"/>
      <c r="AR21" s="37"/>
      <c r="AS21" s="37"/>
      <c r="AT21" s="37"/>
      <c r="AU21" s="44"/>
      <c r="AV21" s="44">
        <v>44755</v>
      </c>
      <c r="AW21" s="44"/>
      <c r="AX21" s="44"/>
      <c r="AY21" s="37"/>
      <c r="AZ21" s="37"/>
      <c r="BA21" s="37"/>
      <c r="BB21" s="37"/>
      <c r="BC21" s="37"/>
      <c r="BD21" s="37"/>
      <c r="BE21" s="37"/>
      <c r="BF21" s="37"/>
      <c r="BG21" s="37"/>
      <c r="BH21" s="37"/>
      <c r="BI21" s="37"/>
      <c r="BJ21" s="37"/>
      <c r="BK21" s="45" t="str">
        <f t="shared" si="34"/>
        <v/>
      </c>
      <c r="BL21" s="45" t="str">
        <f t="shared" si="35"/>
        <v/>
      </c>
      <c r="BM21" s="45" t="str">
        <f t="shared" si="36"/>
        <v/>
      </c>
      <c r="BN21" s="45" t="str">
        <f t="shared" si="37"/>
        <v/>
      </c>
      <c r="BO21" s="45" t="str">
        <f t="shared" si="38"/>
        <v/>
      </c>
      <c r="BP21" s="42" t="s">
        <v>1056</v>
      </c>
      <c r="BQ21" s="37"/>
      <c r="BR21" s="47" t="s">
        <v>931</v>
      </c>
      <c r="BS21" s="37" t="s">
        <v>1057</v>
      </c>
      <c r="BT21" s="43" t="s">
        <v>933</v>
      </c>
      <c r="BU21" s="43" t="s">
        <v>934</v>
      </c>
      <c r="BV21" s="43" t="s">
        <v>935</v>
      </c>
      <c r="BW21" s="43"/>
      <c r="BX21" s="43" t="s">
        <v>936</v>
      </c>
      <c r="BY21" s="43" t="s">
        <v>937</v>
      </c>
      <c r="BZ21" s="40">
        <v>0.4</v>
      </c>
      <c r="CA21" s="37"/>
      <c r="CB21" s="37"/>
      <c r="CC21" s="37"/>
      <c r="CD21" s="37"/>
      <c r="CE21" s="43" t="s">
        <v>96</v>
      </c>
      <c r="CF21" s="37" t="s">
        <v>938</v>
      </c>
      <c r="CG21" s="37">
        <f t="shared" si="46"/>
        <v>7</v>
      </c>
      <c r="CH21" s="37">
        <v>0</v>
      </c>
      <c r="CI21" s="37">
        <v>1</v>
      </c>
      <c r="CJ21" s="37">
        <v>3</v>
      </c>
      <c r="CK21" s="37">
        <v>3</v>
      </c>
      <c r="CL21" s="37"/>
      <c r="CM21" s="37"/>
      <c r="CN21" s="37">
        <v>1</v>
      </c>
      <c r="CO21" s="37" t="s">
        <v>1135</v>
      </c>
      <c r="CP21" s="37"/>
      <c r="CQ21" s="37"/>
      <c r="CR21" s="37"/>
      <c r="CS21" s="37"/>
      <c r="CT21" s="44"/>
      <c r="CU21" s="44">
        <v>44755</v>
      </c>
      <c r="CV21" s="44"/>
      <c r="CW21" s="44"/>
      <c r="CX21" s="37"/>
      <c r="CY21" s="37" t="s">
        <v>4</v>
      </c>
      <c r="CZ21" s="37"/>
      <c r="DA21" s="37"/>
      <c r="DB21" s="37"/>
      <c r="DC21" s="37" t="s">
        <v>4</v>
      </c>
      <c r="DD21" s="37"/>
      <c r="DE21" s="37"/>
      <c r="DF21" s="37"/>
      <c r="DG21" s="37" t="s">
        <v>1136</v>
      </c>
      <c r="DH21" s="37"/>
      <c r="DI21" s="37"/>
      <c r="DJ21" s="45" t="str">
        <f t="shared" si="0"/>
        <v/>
      </c>
      <c r="DK21" s="45">
        <f t="shared" si="1"/>
        <v>1</v>
      </c>
      <c r="DL21" s="45">
        <f t="shared" si="2"/>
        <v>0</v>
      </c>
      <c r="DM21" s="45">
        <f t="shared" si="3"/>
        <v>0</v>
      </c>
      <c r="DN21" s="45">
        <f t="shared" si="4"/>
        <v>0.14285714285714285</v>
      </c>
      <c r="DO21" s="46"/>
      <c r="DP21" s="37"/>
      <c r="DQ21" s="43"/>
      <c r="DR21" s="37"/>
      <c r="DS21" s="43"/>
      <c r="DT21" s="43"/>
      <c r="DU21" s="43"/>
      <c r="DV21" s="43"/>
      <c r="DW21" s="43"/>
      <c r="DX21" s="43"/>
      <c r="DY21" s="40"/>
      <c r="DZ21" s="37"/>
      <c r="EA21" s="37"/>
      <c r="EB21" s="37"/>
      <c r="EC21" s="37"/>
      <c r="ED21" s="43"/>
      <c r="EE21" s="37"/>
      <c r="EF21" s="37"/>
      <c r="EG21" s="37"/>
      <c r="EH21" s="37"/>
      <c r="EI21" s="37"/>
      <c r="EJ21" s="37"/>
      <c r="EK21" s="37"/>
      <c r="EL21" s="37"/>
      <c r="EM21" s="37"/>
      <c r="EN21" s="37"/>
      <c r="EO21" s="37"/>
      <c r="EP21" s="37"/>
      <c r="EQ21" s="37"/>
      <c r="ER21" s="37"/>
      <c r="ES21" s="44"/>
      <c r="ET21" s="44">
        <v>44755</v>
      </c>
      <c r="EU21" s="44"/>
      <c r="EV21" s="44"/>
      <c r="EW21" s="37"/>
      <c r="EX21" s="37"/>
      <c r="EY21" s="37"/>
      <c r="EZ21" s="37"/>
      <c r="FA21" s="37"/>
      <c r="FB21" s="37"/>
      <c r="FC21" s="37"/>
      <c r="FD21" s="37"/>
      <c r="FE21" s="37"/>
      <c r="FF21" s="37"/>
      <c r="FG21" s="37"/>
      <c r="FH21" s="37"/>
      <c r="FI21" s="45" t="str">
        <f t="shared" si="5"/>
        <v/>
      </c>
      <c r="FJ21" s="45" t="str">
        <f t="shared" si="6"/>
        <v/>
      </c>
      <c r="FK21" s="45" t="str">
        <f t="shared" si="7"/>
        <v/>
      </c>
      <c r="FL21" s="45" t="str">
        <f t="shared" si="8"/>
        <v/>
      </c>
      <c r="FM21" s="45" t="str">
        <f t="shared" si="9"/>
        <v/>
      </c>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44"/>
      <c r="GS21" s="44">
        <v>44755</v>
      </c>
      <c r="GT21" s="44"/>
      <c r="GU21" s="44"/>
      <c r="GV21" s="37"/>
      <c r="GW21" s="37"/>
      <c r="GX21" s="37"/>
      <c r="GY21" s="37"/>
      <c r="GZ21" s="37"/>
      <c r="HA21" s="37"/>
      <c r="HB21" s="37"/>
      <c r="HC21" s="37"/>
      <c r="HD21" s="37"/>
      <c r="HE21" s="37"/>
      <c r="HF21" s="37"/>
      <c r="HG21" s="37"/>
      <c r="HH21" s="45"/>
      <c r="HI21" s="45"/>
      <c r="HJ21" s="45"/>
      <c r="HK21" s="45"/>
      <c r="HL21" s="45"/>
      <c r="HM21" s="37"/>
      <c r="HN21" s="37"/>
      <c r="HO21" s="37">
        <f t="shared" si="20"/>
        <v>1</v>
      </c>
      <c r="HP21" s="37" t="str">
        <f>'[3]BD Plan'!$B$3</f>
        <v>Bolívar</v>
      </c>
      <c r="HQ21" s="20"/>
      <c r="HR21" s="20"/>
      <c r="HS21" s="20"/>
      <c r="HT21" s="20"/>
      <c r="HU21" s="20"/>
      <c r="HV21" s="20" t="s">
        <v>1137</v>
      </c>
      <c r="HW21" s="20"/>
      <c r="HX21" s="20"/>
      <c r="HY21" s="20"/>
      <c r="HZ21" s="20"/>
      <c r="IA21" s="20"/>
      <c r="IB21" s="20"/>
      <c r="IC21" s="20"/>
      <c r="ID21" s="20"/>
      <c r="IE21" s="20"/>
      <c r="IF21" s="20"/>
      <c r="IG21" t="s">
        <v>1052</v>
      </c>
      <c r="IH21" s="38" t="s">
        <v>1053</v>
      </c>
    </row>
    <row r="22" spans="1:242" ht="15" customHeight="1" x14ac:dyDescent="0.25">
      <c r="A22" t="s">
        <v>1061</v>
      </c>
      <c r="B22" t="s">
        <v>1053</v>
      </c>
      <c r="C22" s="37" t="s">
        <v>1062</v>
      </c>
      <c r="D22" s="37" t="s">
        <v>997</v>
      </c>
      <c r="E22" s="37" t="s">
        <v>951</v>
      </c>
      <c r="F22" s="37" t="s">
        <v>924</v>
      </c>
      <c r="G22" s="37" t="s">
        <v>925</v>
      </c>
      <c r="H22" s="39" t="s">
        <v>1063</v>
      </c>
      <c r="I22" s="37" t="s">
        <v>955</v>
      </c>
      <c r="J22" s="40">
        <v>0.8</v>
      </c>
      <c r="K22" s="40">
        <v>0.6</v>
      </c>
      <c r="L22" s="37" t="s">
        <v>956</v>
      </c>
      <c r="M22" s="40">
        <v>0.28999999999999998</v>
      </c>
      <c r="N22" s="40">
        <v>0.6</v>
      </c>
      <c r="O22" s="37" t="s">
        <v>928</v>
      </c>
      <c r="P22" s="41" t="s">
        <v>929</v>
      </c>
      <c r="Q22" s="42" t="s">
        <v>1064</v>
      </c>
      <c r="R22" s="37"/>
      <c r="S22" s="47" t="s">
        <v>931</v>
      </c>
      <c r="T22" s="37" t="s">
        <v>1065</v>
      </c>
      <c r="U22" s="43" t="s">
        <v>933</v>
      </c>
      <c r="V22" s="43" t="s">
        <v>934</v>
      </c>
      <c r="W22" s="43" t="s">
        <v>935</v>
      </c>
      <c r="X22" s="43"/>
      <c r="Y22" s="43" t="s">
        <v>936</v>
      </c>
      <c r="Z22" s="43" t="s">
        <v>937</v>
      </c>
      <c r="AA22" s="40">
        <v>0.4</v>
      </c>
      <c r="AB22" s="37"/>
      <c r="AC22" s="37"/>
      <c r="AD22" s="37"/>
      <c r="AE22" s="37"/>
      <c r="AF22" s="43" t="s">
        <v>96</v>
      </c>
      <c r="AG22" s="37" t="s">
        <v>938</v>
      </c>
      <c r="AH22" s="37">
        <f t="shared" si="45"/>
        <v>1</v>
      </c>
      <c r="AI22" s="43">
        <v>0</v>
      </c>
      <c r="AJ22" s="43">
        <v>1</v>
      </c>
      <c r="AK22" s="43">
        <v>0</v>
      </c>
      <c r="AL22" s="43">
        <v>0</v>
      </c>
      <c r="AM22" s="37">
        <v>1</v>
      </c>
      <c r="AN22" s="37" t="s">
        <v>1138</v>
      </c>
      <c r="AO22" s="37">
        <v>1</v>
      </c>
      <c r="AP22" s="37" t="s">
        <v>1139</v>
      </c>
      <c r="AQ22" s="37"/>
      <c r="AR22" s="37"/>
      <c r="AS22" s="37"/>
      <c r="AT22" s="37"/>
      <c r="AU22" s="44">
        <v>44667</v>
      </c>
      <c r="AV22" s="44">
        <v>44756</v>
      </c>
      <c r="AW22" s="44"/>
      <c r="AX22" s="44"/>
      <c r="AY22" s="37" t="s">
        <v>4</v>
      </c>
      <c r="AZ22" s="37" t="s">
        <v>4</v>
      </c>
      <c r="BA22" s="37"/>
      <c r="BB22" s="37"/>
      <c r="BC22" s="37" t="s">
        <v>4</v>
      </c>
      <c r="BD22" s="37" t="s">
        <v>4</v>
      </c>
      <c r="BE22" s="37"/>
      <c r="BF22" s="37"/>
      <c r="BG22" s="37" t="s">
        <v>1140</v>
      </c>
      <c r="BH22" s="37" t="s">
        <v>1141</v>
      </c>
      <c r="BI22" s="37"/>
      <c r="BJ22" s="37"/>
      <c r="BK22" s="45" t="str">
        <f t="shared" si="34"/>
        <v/>
      </c>
      <c r="BL22" s="45">
        <f t="shared" si="35"/>
        <v>1</v>
      </c>
      <c r="BM22" s="45" t="str">
        <f t="shared" si="36"/>
        <v/>
      </c>
      <c r="BN22" s="45" t="str">
        <f t="shared" si="37"/>
        <v/>
      </c>
      <c r="BO22" s="45">
        <f t="shared" si="38"/>
        <v>1</v>
      </c>
      <c r="BP22" s="42"/>
      <c r="BQ22" s="37"/>
      <c r="BR22" s="43"/>
      <c r="BS22" s="37"/>
      <c r="BT22" s="43"/>
      <c r="BU22" s="43"/>
      <c r="BV22" s="43"/>
      <c r="BW22" s="43"/>
      <c r="BX22" s="43"/>
      <c r="BY22" s="43"/>
      <c r="BZ22" s="40"/>
      <c r="CA22" s="37"/>
      <c r="CB22" s="37"/>
      <c r="CC22" s="37"/>
      <c r="CD22" s="37"/>
      <c r="CE22" s="43"/>
      <c r="CF22" s="37"/>
      <c r="CG22" s="37"/>
      <c r="CH22" s="37"/>
      <c r="CI22" s="37"/>
      <c r="CJ22" s="37"/>
      <c r="CK22" s="37"/>
      <c r="CL22" s="37"/>
      <c r="CM22" s="37"/>
      <c r="CN22" s="37"/>
      <c r="CO22" s="37"/>
      <c r="CP22" s="37"/>
      <c r="CQ22" s="37"/>
      <c r="CR22" s="37"/>
      <c r="CS22" s="37"/>
      <c r="CT22" s="44">
        <v>44667</v>
      </c>
      <c r="CU22" s="44">
        <v>44756</v>
      </c>
      <c r="CV22" s="44"/>
      <c r="CW22" s="44"/>
      <c r="CX22" s="37"/>
      <c r="CY22" s="37"/>
      <c r="CZ22" s="37"/>
      <c r="DA22" s="37"/>
      <c r="DB22" s="37"/>
      <c r="DC22" s="37"/>
      <c r="DD22" s="37"/>
      <c r="DE22" s="37"/>
      <c r="DF22" s="37"/>
      <c r="DG22" s="37"/>
      <c r="DH22" s="37"/>
      <c r="DI22" s="37"/>
      <c r="DJ22" s="45" t="str">
        <f t="shared" si="0"/>
        <v/>
      </c>
      <c r="DK22" s="45" t="str">
        <f t="shared" si="1"/>
        <v/>
      </c>
      <c r="DL22" s="45" t="str">
        <f t="shared" si="2"/>
        <v/>
      </c>
      <c r="DM22" s="45" t="str">
        <f t="shared" si="3"/>
        <v/>
      </c>
      <c r="DN22" s="45" t="str">
        <f t="shared" si="4"/>
        <v/>
      </c>
      <c r="DO22" s="46"/>
      <c r="DP22" s="37"/>
      <c r="DQ22" s="43"/>
      <c r="DR22" s="37"/>
      <c r="DS22" s="43"/>
      <c r="DT22" s="43"/>
      <c r="DU22" s="43"/>
      <c r="DV22" s="43"/>
      <c r="DW22" s="43"/>
      <c r="DX22" s="43"/>
      <c r="DY22" s="40"/>
      <c r="DZ22" s="37"/>
      <c r="EA22" s="37"/>
      <c r="EB22" s="37"/>
      <c r="EC22" s="37"/>
      <c r="ED22" s="43"/>
      <c r="EE22" s="37"/>
      <c r="EF22" s="37"/>
      <c r="EG22" s="37"/>
      <c r="EH22" s="37"/>
      <c r="EI22" s="37"/>
      <c r="EJ22" s="37"/>
      <c r="EK22" s="37"/>
      <c r="EL22" s="37"/>
      <c r="EM22" s="37"/>
      <c r="EN22" s="37"/>
      <c r="EO22" s="37"/>
      <c r="EP22" s="37"/>
      <c r="EQ22" s="37"/>
      <c r="ER22" s="37"/>
      <c r="ES22" s="44">
        <v>44667</v>
      </c>
      <c r="ET22" s="44">
        <v>44756</v>
      </c>
      <c r="EU22" s="44"/>
      <c r="EV22" s="44"/>
      <c r="EW22" s="37"/>
      <c r="EX22" s="37"/>
      <c r="EY22" s="37"/>
      <c r="EZ22" s="37"/>
      <c r="FA22" s="37"/>
      <c r="FB22" s="37"/>
      <c r="FC22" s="37"/>
      <c r="FD22" s="37"/>
      <c r="FE22" s="37"/>
      <c r="FF22" s="37"/>
      <c r="FG22" s="37"/>
      <c r="FH22" s="37"/>
      <c r="FI22" s="45" t="str">
        <f t="shared" si="5"/>
        <v/>
      </c>
      <c r="FJ22" s="45" t="str">
        <f t="shared" si="6"/>
        <v/>
      </c>
      <c r="FK22" s="45" t="str">
        <f t="shared" si="7"/>
        <v/>
      </c>
      <c r="FL22" s="45" t="str">
        <f t="shared" si="8"/>
        <v/>
      </c>
      <c r="FM22" s="45" t="str">
        <f t="shared" si="9"/>
        <v/>
      </c>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44">
        <v>44667</v>
      </c>
      <c r="GS22" s="44">
        <v>44756</v>
      </c>
      <c r="GT22" s="44"/>
      <c r="GU22" s="44"/>
      <c r="GV22" s="37"/>
      <c r="GW22" s="37"/>
      <c r="GX22" s="37"/>
      <c r="GY22" s="37"/>
      <c r="GZ22" s="37"/>
      <c r="HA22" s="37"/>
      <c r="HB22" s="37"/>
      <c r="HC22" s="37"/>
      <c r="HD22" s="37"/>
      <c r="HE22" s="37"/>
      <c r="HF22" s="37"/>
      <c r="HG22" s="37"/>
      <c r="HH22" s="45" t="str">
        <f t="shared" ref="HH22:HH23" si="52">IFERROR(IF(GF22=0,"",IF((GJ22/GF22)&gt;1,1,(GJ22/GF22))),"")</f>
        <v/>
      </c>
      <c r="HI22" s="45" t="str">
        <f t="shared" ref="HI22:HI23" si="53">IFERROR(IF(GG22=0,"",IF((GL22/GG22)&gt;1,1,(GL22/GG22))),"")</f>
        <v/>
      </c>
      <c r="HJ22" s="45" t="str">
        <f t="shared" ref="HJ22:HJ23" si="54">IFERROR(IF(GH22=0,"",IF((GN22/GH22)&gt;1,1,(GN22/GH22))),"")</f>
        <v/>
      </c>
      <c r="HK22" s="45" t="str">
        <f t="shared" ref="HK22:HK23" si="55">IFERROR(IF(GI22=0,"",IF((GP22/GI22)&gt;1,1,(GP22/GI22))),"")</f>
        <v/>
      </c>
      <c r="HL22" s="45" t="str">
        <f t="shared" ref="HL22:HL23" si="56">IFERROR(IF((GJ22+GL22+GN22+GP22)/GE22&gt;1,1,(GJ22+GL22+GN22+GP22)/GE22),"")</f>
        <v/>
      </c>
      <c r="HM22" s="37"/>
      <c r="HN22" s="37"/>
      <c r="HO22" s="37">
        <f t="shared" si="20"/>
        <v>1</v>
      </c>
      <c r="HP22" s="37" t="str">
        <f>'[3]BD Plan'!$B$3</f>
        <v>Bolívar</v>
      </c>
      <c r="HQ22" s="20" t="s">
        <v>1142</v>
      </c>
      <c r="HR22" s="20" t="s">
        <v>1143</v>
      </c>
      <c r="HS22" s="20"/>
      <c r="HT22" s="20"/>
      <c r="HU22" s="20"/>
      <c r="HV22" s="20"/>
      <c r="HW22" s="20"/>
      <c r="HX22" s="20"/>
      <c r="HY22" s="20"/>
      <c r="HZ22" s="20"/>
      <c r="IA22" s="20"/>
      <c r="IB22" s="20"/>
      <c r="IC22" s="20"/>
      <c r="ID22" s="20"/>
      <c r="IE22" s="20"/>
      <c r="IF22" s="20"/>
      <c r="IG22" t="s">
        <v>1061</v>
      </c>
      <c r="IH22" s="38" t="s">
        <v>1053</v>
      </c>
    </row>
    <row r="23" spans="1:242" ht="15" customHeight="1" x14ac:dyDescent="0.25">
      <c r="A23" t="s">
        <v>1071</v>
      </c>
      <c r="B23" t="s">
        <v>1072</v>
      </c>
      <c r="C23" s="37" t="s">
        <v>1073</v>
      </c>
      <c r="D23" s="37" t="s">
        <v>950</v>
      </c>
      <c r="E23" s="37" t="s">
        <v>951</v>
      </c>
      <c r="F23" s="37" t="s">
        <v>924</v>
      </c>
      <c r="G23" s="37" t="s">
        <v>925</v>
      </c>
      <c r="H23" s="39" t="s">
        <v>1074</v>
      </c>
      <c r="I23" s="37" t="s">
        <v>927</v>
      </c>
      <c r="J23" s="40">
        <v>0.2</v>
      </c>
      <c r="K23" s="40">
        <v>0.4</v>
      </c>
      <c r="L23" s="37" t="s">
        <v>1011</v>
      </c>
      <c r="M23" s="40">
        <v>0.04</v>
      </c>
      <c r="N23" s="40">
        <v>0.4</v>
      </c>
      <c r="O23" s="37" t="s">
        <v>1011</v>
      </c>
      <c r="P23" s="41" t="s">
        <v>929</v>
      </c>
      <c r="Q23" s="42"/>
      <c r="R23" s="37"/>
      <c r="T23" s="37"/>
      <c r="U23" s="43"/>
      <c r="V23" s="43"/>
      <c r="W23" s="43"/>
      <c r="X23" s="43"/>
      <c r="Y23" s="43"/>
      <c r="Z23" s="43"/>
      <c r="AA23" s="40"/>
      <c r="AB23" s="37"/>
      <c r="AC23" s="37"/>
      <c r="AD23" s="37"/>
      <c r="AE23" s="37"/>
      <c r="AF23" s="43"/>
      <c r="AG23" s="37"/>
      <c r="AH23" s="37"/>
      <c r="AI23" s="43"/>
      <c r="AJ23" s="43"/>
      <c r="AK23" s="43"/>
      <c r="AL23" s="43"/>
      <c r="AM23" s="37"/>
      <c r="AN23" s="37"/>
      <c r="AO23" s="37"/>
      <c r="AP23" s="37"/>
      <c r="AQ23" s="37"/>
      <c r="AR23" s="37"/>
      <c r="AS23" s="37"/>
      <c r="AT23" s="37"/>
      <c r="AU23" s="44">
        <v>44664</v>
      </c>
      <c r="AV23" s="44">
        <v>44756</v>
      </c>
      <c r="AW23" s="44"/>
      <c r="AX23" s="44"/>
      <c r="AY23" s="37"/>
      <c r="AZ23" s="37"/>
      <c r="BA23" s="37"/>
      <c r="BB23" s="37"/>
      <c r="BC23" s="37"/>
      <c r="BD23" s="37"/>
      <c r="BE23" s="37"/>
      <c r="BF23" s="37"/>
      <c r="BG23" s="37"/>
      <c r="BH23" s="37"/>
      <c r="BI23" s="37"/>
      <c r="BJ23" s="37"/>
      <c r="BK23" s="45" t="str">
        <f t="shared" si="34"/>
        <v/>
      </c>
      <c r="BL23" s="45" t="str">
        <f t="shared" si="35"/>
        <v/>
      </c>
      <c r="BM23" s="45" t="str">
        <f t="shared" si="36"/>
        <v/>
      </c>
      <c r="BN23" s="45" t="str">
        <f t="shared" si="37"/>
        <v/>
      </c>
      <c r="BO23" s="45" t="str">
        <f t="shared" si="38"/>
        <v/>
      </c>
      <c r="BP23" s="42" t="s">
        <v>1075</v>
      </c>
      <c r="BQ23" s="37"/>
      <c r="BR23" s="47" t="s">
        <v>931</v>
      </c>
      <c r="BS23" s="37" t="s">
        <v>1076</v>
      </c>
      <c r="BT23" s="43" t="s">
        <v>933</v>
      </c>
      <c r="BU23" s="43" t="s">
        <v>934</v>
      </c>
      <c r="BV23" s="43" t="s">
        <v>935</v>
      </c>
      <c r="BW23" s="43"/>
      <c r="BX23" s="43" t="s">
        <v>936</v>
      </c>
      <c r="BY23" s="43" t="s">
        <v>937</v>
      </c>
      <c r="BZ23" s="40">
        <v>0.4</v>
      </c>
      <c r="CA23" s="37"/>
      <c r="CB23" s="37"/>
      <c r="CC23" s="37"/>
      <c r="CD23" s="37"/>
      <c r="CE23" s="43" t="s">
        <v>96</v>
      </c>
      <c r="CF23" s="37" t="s">
        <v>938</v>
      </c>
      <c r="CG23" s="37">
        <f t="shared" ref="CG23" si="57">SUM(CH23:CK23)</f>
        <v>2</v>
      </c>
      <c r="CH23" s="37">
        <v>0</v>
      </c>
      <c r="CI23" s="37">
        <v>1</v>
      </c>
      <c r="CJ23" s="37">
        <v>0</v>
      </c>
      <c r="CK23" s="37">
        <v>1</v>
      </c>
      <c r="CL23" s="37">
        <v>1</v>
      </c>
      <c r="CM23" s="37" t="s">
        <v>1144</v>
      </c>
      <c r="CN23" s="37">
        <v>1</v>
      </c>
      <c r="CO23" s="37" t="s">
        <v>1145</v>
      </c>
      <c r="CP23" s="37"/>
      <c r="CQ23" s="37"/>
      <c r="CR23" s="37"/>
      <c r="CS23" s="37"/>
      <c r="CT23" s="44">
        <v>44664</v>
      </c>
      <c r="CU23" s="44">
        <v>44756</v>
      </c>
      <c r="CV23" s="44"/>
      <c r="CW23" s="44"/>
      <c r="CX23" s="37" t="s">
        <v>4</v>
      </c>
      <c r="CY23" s="37" t="s">
        <v>4</v>
      </c>
      <c r="CZ23" s="37"/>
      <c r="DA23" s="37"/>
      <c r="DB23" s="37" t="s">
        <v>4</v>
      </c>
      <c r="DC23" s="37" t="s">
        <v>4</v>
      </c>
      <c r="DD23" s="37"/>
      <c r="DE23" s="37"/>
      <c r="DF23" s="37" t="s">
        <v>1146</v>
      </c>
      <c r="DG23" s="37" t="s">
        <v>1147</v>
      </c>
      <c r="DH23" s="37"/>
      <c r="DI23" s="37"/>
      <c r="DJ23" s="45" t="str">
        <f t="shared" si="0"/>
        <v/>
      </c>
      <c r="DK23" s="45">
        <f t="shared" si="1"/>
        <v>1</v>
      </c>
      <c r="DL23" s="45" t="str">
        <f t="shared" si="2"/>
        <v/>
      </c>
      <c r="DM23" s="45">
        <f t="shared" si="3"/>
        <v>0</v>
      </c>
      <c r="DN23" s="45">
        <f t="shared" si="4"/>
        <v>1</v>
      </c>
      <c r="DO23" s="42" t="s">
        <v>1081</v>
      </c>
      <c r="DP23" s="37"/>
      <c r="DQ23" s="47" t="s">
        <v>931</v>
      </c>
      <c r="DR23" s="37" t="s">
        <v>1082</v>
      </c>
      <c r="DS23" s="43" t="s">
        <v>933</v>
      </c>
      <c r="DT23" s="43" t="s">
        <v>934</v>
      </c>
      <c r="DU23" s="43" t="s">
        <v>935</v>
      </c>
      <c r="DV23" s="43"/>
      <c r="DW23" s="43" t="s">
        <v>936</v>
      </c>
      <c r="DX23" s="43" t="s">
        <v>937</v>
      </c>
      <c r="DY23" s="40">
        <v>0.4</v>
      </c>
      <c r="DZ23" s="37"/>
      <c r="EA23" s="37"/>
      <c r="EB23" s="37"/>
      <c r="EC23" s="37"/>
      <c r="ED23" s="43" t="s">
        <v>96</v>
      </c>
      <c r="EE23" s="37" t="s">
        <v>938</v>
      </c>
      <c r="EF23" s="37">
        <f>SUM(EG23:EJ23)</f>
        <v>1</v>
      </c>
      <c r="EG23" s="37">
        <v>0</v>
      </c>
      <c r="EH23" s="37">
        <v>1</v>
      </c>
      <c r="EI23" s="37">
        <v>0</v>
      </c>
      <c r="EJ23" s="37">
        <v>0</v>
      </c>
      <c r="EK23" s="37"/>
      <c r="EL23" s="37"/>
      <c r="EM23" s="37">
        <v>1</v>
      </c>
      <c r="EN23" s="37" t="s">
        <v>1148</v>
      </c>
      <c r="EO23" s="37"/>
      <c r="EP23" s="37"/>
      <c r="EQ23" s="37"/>
      <c r="ER23" s="37"/>
      <c r="ES23" s="44">
        <v>44664</v>
      </c>
      <c r="ET23" s="44">
        <v>44756</v>
      </c>
      <c r="EU23" s="44"/>
      <c r="EV23" s="44"/>
      <c r="EW23" s="37"/>
      <c r="EX23" s="37" t="s">
        <v>4</v>
      </c>
      <c r="EY23" s="37"/>
      <c r="EZ23" s="37"/>
      <c r="FA23" s="37"/>
      <c r="FB23" s="37" t="s">
        <v>4</v>
      </c>
      <c r="FC23" s="37"/>
      <c r="FD23" s="37"/>
      <c r="FE23" s="37"/>
      <c r="FF23" s="37" t="s">
        <v>1149</v>
      </c>
      <c r="FG23" s="37"/>
      <c r="FH23" s="37"/>
      <c r="FI23" s="45" t="str">
        <f t="shared" si="5"/>
        <v/>
      </c>
      <c r="FJ23" s="45">
        <f t="shared" si="6"/>
        <v>1</v>
      </c>
      <c r="FK23" s="45" t="str">
        <f t="shared" si="7"/>
        <v/>
      </c>
      <c r="FL23" s="45" t="str">
        <f t="shared" si="8"/>
        <v/>
      </c>
      <c r="FM23" s="45">
        <f t="shared" si="9"/>
        <v>1</v>
      </c>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44">
        <v>44664</v>
      </c>
      <c r="GS23" s="44">
        <v>44756</v>
      </c>
      <c r="GT23" s="44"/>
      <c r="GU23" s="44"/>
      <c r="GV23" s="37"/>
      <c r="GW23" s="37"/>
      <c r="GX23" s="37"/>
      <c r="GY23" s="37"/>
      <c r="GZ23" s="37"/>
      <c r="HA23" s="37"/>
      <c r="HB23" s="37"/>
      <c r="HC23" s="37"/>
      <c r="HD23" s="37"/>
      <c r="HE23" s="37"/>
      <c r="HF23" s="37"/>
      <c r="HG23" s="37"/>
      <c r="HH23" s="45" t="str">
        <f t="shared" si="52"/>
        <v/>
      </c>
      <c r="HI23" s="45" t="str">
        <f t="shared" si="53"/>
        <v/>
      </c>
      <c r="HJ23" s="45" t="str">
        <f t="shared" si="54"/>
        <v/>
      </c>
      <c r="HK23" s="45" t="str">
        <f t="shared" si="55"/>
        <v/>
      </c>
      <c r="HL23" s="45" t="str">
        <f t="shared" si="56"/>
        <v/>
      </c>
      <c r="HM23" s="37"/>
      <c r="HN23" s="37"/>
      <c r="HO23" s="37">
        <f t="shared" si="20"/>
        <v>2</v>
      </c>
      <c r="HP23" s="37" t="str">
        <f>'[3]BD Plan'!$B$3</f>
        <v>Bolívar</v>
      </c>
      <c r="HQ23" s="20"/>
      <c r="HR23" s="20"/>
      <c r="HS23" s="20"/>
      <c r="HT23" s="20"/>
      <c r="HU23" s="20" t="s">
        <v>1150</v>
      </c>
      <c r="HV23" s="20" t="s">
        <v>1151</v>
      </c>
      <c r="HW23" s="20"/>
      <c r="HX23" s="20"/>
      <c r="HY23" s="20"/>
      <c r="HZ23" s="20" t="s">
        <v>1152</v>
      </c>
      <c r="IA23" s="20"/>
      <c r="IB23" s="20"/>
      <c r="IC23" s="20"/>
      <c r="ID23" s="20"/>
      <c r="IE23" s="20"/>
      <c r="IF23" s="20"/>
      <c r="IG23" t="s">
        <v>1088</v>
      </c>
      <c r="IH23" s="38" t="s">
        <v>1089</v>
      </c>
    </row>
    <row r="24" spans="1:242" ht="15" customHeight="1" x14ac:dyDescent="0.25">
      <c r="A24" s="37" t="s">
        <v>919</v>
      </c>
      <c r="B24" s="37" t="s">
        <v>920</v>
      </c>
      <c r="C24" s="37" t="s">
        <v>921</v>
      </c>
      <c r="D24" s="37" t="s">
        <v>922</v>
      </c>
      <c r="E24" s="37" t="s">
        <v>923</v>
      </c>
      <c r="F24" s="37" t="s">
        <v>924</v>
      </c>
      <c r="G24" s="37" t="s">
        <v>925</v>
      </c>
      <c r="H24" s="39" t="s">
        <v>926</v>
      </c>
      <c r="I24" s="37" t="s">
        <v>927</v>
      </c>
      <c r="J24" s="40">
        <v>0.4</v>
      </c>
      <c r="K24" s="40">
        <v>0.6</v>
      </c>
      <c r="L24" s="37" t="s">
        <v>928</v>
      </c>
      <c r="M24" s="40">
        <v>0.09</v>
      </c>
      <c r="N24" s="40">
        <v>0.6</v>
      </c>
      <c r="O24" s="37" t="s">
        <v>928</v>
      </c>
      <c r="P24" s="41" t="s">
        <v>929</v>
      </c>
      <c r="Q24" s="42"/>
      <c r="R24" s="37"/>
      <c r="S24" s="41"/>
      <c r="T24" s="37"/>
      <c r="U24" s="43"/>
      <c r="V24" s="43"/>
      <c r="W24" s="43"/>
      <c r="X24" s="43"/>
      <c r="Y24" s="43"/>
      <c r="Z24" s="43"/>
      <c r="AA24" s="40"/>
      <c r="AB24" s="37"/>
      <c r="AC24" s="37"/>
      <c r="AD24" s="37"/>
      <c r="AE24" s="37"/>
      <c r="AF24" s="43"/>
      <c r="AG24" s="37"/>
      <c r="AH24" s="37"/>
      <c r="AI24" s="37"/>
      <c r="AJ24" s="37"/>
      <c r="AK24" s="37"/>
      <c r="AL24" s="37"/>
      <c r="AM24" s="37"/>
      <c r="AN24" s="37"/>
      <c r="AO24" s="37"/>
      <c r="AP24" s="37"/>
      <c r="AQ24" s="37"/>
      <c r="AR24" s="37"/>
      <c r="AS24" s="37"/>
      <c r="AT24" s="37"/>
      <c r="AU24" s="44">
        <v>44671</v>
      </c>
      <c r="AV24" s="44">
        <v>44760</v>
      </c>
      <c r="AW24" s="44"/>
      <c r="AX24" s="44"/>
      <c r="AY24" s="37"/>
      <c r="AZ24" s="37"/>
      <c r="BA24" s="37"/>
      <c r="BB24" s="37"/>
      <c r="BC24" s="37"/>
      <c r="BD24" s="37"/>
      <c r="BE24" s="37"/>
      <c r="BF24" s="37"/>
      <c r="BG24" s="37"/>
      <c r="BH24" s="37"/>
      <c r="BI24" s="37"/>
      <c r="BJ24" s="37"/>
      <c r="BK24" s="45" t="str">
        <f>IFERROR(IF(AI24=0,"",IF((AM24/AI24)&gt;1,1,(AM24/AI24))),"")</f>
        <v/>
      </c>
      <c r="BL24" s="45" t="str">
        <f>IFERROR(IF(AJ24=0,"",IF((AO24/AJ24)&gt;1,1,(AO24/AJ24))),"")</f>
        <v/>
      </c>
      <c r="BM24" s="45" t="str">
        <f>IFERROR(IF(AK24=0,"",IF((AQ24/AK24)&gt;1,1,(AQ24/AK24))),"")</f>
        <v/>
      </c>
      <c r="BN24" s="45" t="str">
        <f>IFERROR(IF(AL24=0,"",IF((AS24/AL24)&gt;1,1,(AS24/AL24))),"")</f>
        <v/>
      </c>
      <c r="BO24" s="45" t="str">
        <f>IFERROR(IF((AM24+AO24+AQ24+AS24)/AH24&gt;1,1,(AM24+AO24+AQ24+AS24)/AH24),"")</f>
        <v/>
      </c>
      <c r="BP24" s="42"/>
      <c r="BQ24" s="37"/>
      <c r="BR24" s="37"/>
      <c r="BS24" s="37"/>
      <c r="BT24" s="43"/>
      <c r="BU24" s="43"/>
      <c r="BV24" s="43"/>
      <c r="BW24" s="43"/>
      <c r="BX24" s="43"/>
      <c r="BY24" s="43"/>
      <c r="BZ24" s="40"/>
      <c r="CA24" s="37"/>
      <c r="CB24" s="37"/>
      <c r="CC24" s="37"/>
      <c r="CD24" s="37"/>
      <c r="CE24" s="43"/>
      <c r="CF24" s="37"/>
      <c r="CG24" s="37"/>
      <c r="CH24" s="37"/>
      <c r="CI24" s="37"/>
      <c r="CJ24" s="37"/>
      <c r="CK24" s="37"/>
      <c r="CL24" s="37"/>
      <c r="CM24" s="37"/>
      <c r="CN24" s="37"/>
      <c r="CO24" s="37"/>
      <c r="CP24" s="37"/>
      <c r="CQ24" s="37"/>
      <c r="CR24" s="37"/>
      <c r="CS24" s="37"/>
      <c r="CT24" s="44">
        <v>44671</v>
      </c>
      <c r="CU24" s="44">
        <v>44760</v>
      </c>
      <c r="CV24" s="44"/>
      <c r="CW24" s="44"/>
      <c r="CX24" s="37"/>
      <c r="CY24" s="37"/>
      <c r="CZ24" s="37"/>
      <c r="DA24" s="37"/>
      <c r="DB24" s="37"/>
      <c r="DC24" s="37"/>
      <c r="DD24" s="37"/>
      <c r="DE24" s="37"/>
      <c r="DF24" s="37"/>
      <c r="DG24" s="37"/>
      <c r="DH24" s="37"/>
      <c r="DI24" s="37"/>
      <c r="DJ24" s="45" t="str">
        <f t="shared" si="0"/>
        <v/>
      </c>
      <c r="DK24" s="45" t="str">
        <f t="shared" si="1"/>
        <v/>
      </c>
      <c r="DL24" s="45" t="str">
        <f t="shared" si="2"/>
        <v/>
      </c>
      <c r="DM24" s="45" t="str">
        <f t="shared" si="3"/>
        <v/>
      </c>
      <c r="DN24" s="45" t="str">
        <f t="shared" si="4"/>
        <v/>
      </c>
      <c r="DO24" s="42" t="s">
        <v>930</v>
      </c>
      <c r="DP24" s="37"/>
      <c r="DQ24" s="47" t="s">
        <v>931</v>
      </c>
      <c r="DR24" s="37" t="s">
        <v>932</v>
      </c>
      <c r="DS24" s="43" t="s">
        <v>933</v>
      </c>
      <c r="DT24" s="43" t="s">
        <v>934</v>
      </c>
      <c r="DU24" s="43" t="s">
        <v>935</v>
      </c>
      <c r="DV24" s="43"/>
      <c r="DW24" s="43" t="s">
        <v>936</v>
      </c>
      <c r="DX24" s="43" t="s">
        <v>937</v>
      </c>
      <c r="DY24" s="40">
        <v>0.4</v>
      </c>
      <c r="DZ24" s="37"/>
      <c r="EA24" s="37"/>
      <c r="EB24" s="37"/>
      <c r="EC24" s="37"/>
      <c r="ED24" s="43" t="s">
        <v>96</v>
      </c>
      <c r="EE24" s="37" t="s">
        <v>938</v>
      </c>
      <c r="EF24" s="37">
        <f>SUM(EG24:EJ24)</f>
        <v>4</v>
      </c>
      <c r="EG24" s="37">
        <v>1</v>
      </c>
      <c r="EH24" s="37">
        <v>1</v>
      </c>
      <c r="EI24" s="37">
        <v>1</v>
      </c>
      <c r="EJ24" s="37">
        <v>1</v>
      </c>
      <c r="EK24" s="37">
        <v>1</v>
      </c>
      <c r="EL24" s="37" t="s">
        <v>1153</v>
      </c>
      <c r="EM24" s="37">
        <v>1</v>
      </c>
      <c r="EN24" s="37" t="s">
        <v>1154</v>
      </c>
      <c r="EO24" s="37"/>
      <c r="EP24" s="37"/>
      <c r="EQ24" s="37"/>
      <c r="ER24" s="37"/>
      <c r="ES24" s="44">
        <v>44671</v>
      </c>
      <c r="ET24" s="44">
        <v>44760</v>
      </c>
      <c r="EU24" s="44"/>
      <c r="EV24" s="44"/>
      <c r="EW24" s="37" t="s">
        <v>4</v>
      </c>
      <c r="EX24" s="37" t="s">
        <v>4</v>
      </c>
      <c r="EY24" s="37"/>
      <c r="EZ24" s="37"/>
      <c r="FA24" s="37" t="s">
        <v>4</v>
      </c>
      <c r="FB24" s="37" t="s">
        <v>4</v>
      </c>
      <c r="FC24" s="37"/>
      <c r="FD24" s="37"/>
      <c r="FE24" s="37" t="s">
        <v>1155</v>
      </c>
      <c r="FF24" s="37" t="s">
        <v>1156</v>
      </c>
      <c r="FG24" s="37"/>
      <c r="FH24" s="37"/>
      <c r="FI24" s="45">
        <f t="shared" si="5"/>
        <v>1</v>
      </c>
      <c r="FJ24" s="45">
        <f t="shared" si="6"/>
        <v>1</v>
      </c>
      <c r="FK24" s="45">
        <f t="shared" si="7"/>
        <v>0</v>
      </c>
      <c r="FL24" s="45">
        <f t="shared" si="8"/>
        <v>0</v>
      </c>
      <c r="FM24" s="45">
        <f t="shared" si="9"/>
        <v>0.5</v>
      </c>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44">
        <v>44671</v>
      </c>
      <c r="GS24" s="44">
        <v>44760</v>
      </c>
      <c r="GT24" s="44"/>
      <c r="GU24" s="44"/>
      <c r="GV24" s="37"/>
      <c r="GW24" s="37"/>
      <c r="GX24" s="37"/>
      <c r="GY24" s="37"/>
      <c r="GZ24" s="37"/>
      <c r="HA24" s="37"/>
      <c r="HB24" s="37"/>
      <c r="HC24" s="37"/>
      <c r="HD24" s="37"/>
      <c r="HE24" s="37"/>
      <c r="HF24" s="37"/>
      <c r="HG24" s="37"/>
      <c r="HH24" s="45" t="str">
        <f>IFERROR(IF(GF24=0,"",IF((GJ24/GF24)&gt;1,1,(GJ24/GF24))),"")</f>
        <v/>
      </c>
      <c r="HI24" s="45" t="str">
        <f>IFERROR(IF(GG24=0,"",IF((GL24/GG24)&gt;1,1,(GL24/GG24))),"")</f>
        <v/>
      </c>
      <c r="HJ24" s="45" t="str">
        <f>IFERROR(IF(GH24=0,"",IF((GN24/GH24)&gt;1,1,(GN24/GH24))),"")</f>
        <v/>
      </c>
      <c r="HK24" s="45" t="str">
        <f>IFERROR(IF(GI24=0,"",IF((GP24/GI24)&gt;1,1,(GP24/GI24))),"")</f>
        <v/>
      </c>
      <c r="HL24" s="45" t="str">
        <f>IFERROR(IF((GJ24+GL24+GN24+GP24)/GE24&gt;1,1,(GJ24+GL24+GN24+GP24)/GE24),"")</f>
        <v/>
      </c>
      <c r="HM24" s="37"/>
      <c r="HN24" s="37"/>
      <c r="HO24" s="37">
        <f t="shared" si="20"/>
        <v>1</v>
      </c>
      <c r="HP24" s="37" t="str">
        <f>'[4]BD Plan'!$B$3</f>
        <v>Boyacá</v>
      </c>
      <c r="HQ24" s="41"/>
      <c r="HR24" s="41"/>
      <c r="HS24" s="41"/>
      <c r="HT24" s="41"/>
      <c r="HU24" s="41"/>
      <c r="HV24" s="41"/>
      <c r="HW24" s="41"/>
      <c r="HX24" s="41"/>
      <c r="HY24" s="41" t="s">
        <v>243</v>
      </c>
      <c r="HZ24" s="41" t="s">
        <v>1157</v>
      </c>
      <c r="IA24" s="41"/>
      <c r="IB24" s="41"/>
      <c r="IC24" s="41"/>
      <c r="ID24" s="41"/>
      <c r="IE24" s="41"/>
      <c r="IF24" s="41"/>
      <c r="IG24" s="37" t="s">
        <v>945</v>
      </c>
      <c r="IH24" s="46" t="s">
        <v>946</v>
      </c>
    </row>
    <row r="25" spans="1:242" ht="15" customHeight="1" x14ac:dyDescent="0.25">
      <c r="A25" t="s">
        <v>947</v>
      </c>
      <c r="B25" t="s">
        <v>948</v>
      </c>
      <c r="C25" s="37" t="s">
        <v>949</v>
      </c>
      <c r="D25" s="37" t="s">
        <v>950</v>
      </c>
      <c r="E25" s="37" t="s">
        <v>951</v>
      </c>
      <c r="F25" s="37" t="s">
        <v>952</v>
      </c>
      <c r="G25" s="37" t="s">
        <v>953</v>
      </c>
      <c r="H25" s="39" t="s">
        <v>954</v>
      </c>
      <c r="I25" s="37" t="s">
        <v>955</v>
      </c>
      <c r="J25" s="40">
        <v>1</v>
      </c>
      <c r="K25" s="40">
        <v>0.8</v>
      </c>
      <c r="L25" s="37" t="s">
        <v>956</v>
      </c>
      <c r="M25" s="40">
        <v>0.36</v>
      </c>
      <c r="N25" s="40">
        <v>0.8</v>
      </c>
      <c r="O25" s="37" t="s">
        <v>956</v>
      </c>
      <c r="P25" s="41" t="s">
        <v>929</v>
      </c>
      <c r="Q25" s="42"/>
      <c r="R25" s="37"/>
      <c r="S25" s="41"/>
      <c r="T25" s="37"/>
      <c r="U25" s="43"/>
      <c r="V25" s="43"/>
      <c r="W25" s="43"/>
      <c r="X25" s="43"/>
      <c r="Y25" s="43"/>
      <c r="Z25" s="43"/>
      <c r="AA25" s="40"/>
      <c r="AB25" s="37"/>
      <c r="AC25" s="37"/>
      <c r="AD25" s="37"/>
      <c r="AE25" s="37"/>
      <c r="AF25" s="43"/>
      <c r="AG25" s="37"/>
      <c r="AH25" s="37"/>
      <c r="AI25" s="43"/>
      <c r="AJ25" s="43"/>
      <c r="AK25" s="43"/>
      <c r="AL25" s="43"/>
      <c r="AM25" s="37"/>
      <c r="AN25" s="37"/>
      <c r="AO25" s="37"/>
      <c r="AP25" s="37"/>
      <c r="AQ25" s="37"/>
      <c r="AR25" s="37"/>
      <c r="AS25" s="37"/>
      <c r="AT25" s="37"/>
      <c r="AU25" s="44"/>
      <c r="AV25" s="44">
        <v>44760</v>
      </c>
      <c r="AW25" s="44"/>
      <c r="AX25" s="44"/>
      <c r="AY25" s="37"/>
      <c r="AZ25" s="37"/>
      <c r="BA25" s="37"/>
      <c r="BB25" s="37"/>
      <c r="BC25" s="37"/>
      <c r="BD25" s="37"/>
      <c r="BE25" s="37"/>
      <c r="BF25" s="37"/>
      <c r="BG25" s="37"/>
      <c r="BH25" s="37"/>
      <c r="BI25" s="37"/>
      <c r="BJ25" s="37"/>
      <c r="BK25" s="45" t="str">
        <f t="shared" ref="BK25:BK34" si="58">IFERROR(IF(AI25=0,"",IF((AM25/AI25)&gt;1,1,(AM25/AI25))),"")</f>
        <v/>
      </c>
      <c r="BL25" s="45" t="str">
        <f t="shared" ref="BL25:BL34" si="59">IFERROR(IF(AJ25=0,"",IF((AO25/AJ25)&gt;1,1,(AO25/AJ25))),"")</f>
        <v/>
      </c>
      <c r="BM25" s="45" t="str">
        <f t="shared" ref="BM25:BM34" si="60">IFERROR(IF(AK25=0,"",IF((AQ25/AK25)&gt;1,1,(AQ25/AK25))),"")</f>
        <v/>
      </c>
      <c r="BN25" s="45" t="str">
        <f t="shared" ref="BN25:BN34" si="61">IFERROR(IF(AL25=0,"",IF((AS25/AL25)&gt;1,1,(AS25/AL25))),"")</f>
        <v/>
      </c>
      <c r="BO25" s="45" t="str">
        <f t="shared" ref="BO25:BO34" si="62">IFERROR(IF((AM25+AO25+AQ25+AS25)/AH25&gt;1,1,(AM25+AO25+AQ25+AS25)/AH25),"")</f>
        <v/>
      </c>
      <c r="BP25" s="42" t="s">
        <v>957</v>
      </c>
      <c r="BQ25" s="37"/>
      <c r="BR25" s="47" t="s">
        <v>931</v>
      </c>
      <c r="BS25" s="37" t="s">
        <v>958</v>
      </c>
      <c r="BT25" s="43" t="s">
        <v>933</v>
      </c>
      <c r="BU25" s="43" t="s">
        <v>934</v>
      </c>
      <c r="BV25" s="43" t="s">
        <v>935</v>
      </c>
      <c r="BW25" s="43"/>
      <c r="BX25" s="43" t="s">
        <v>936</v>
      </c>
      <c r="BY25" s="43" t="s">
        <v>937</v>
      </c>
      <c r="BZ25" s="40">
        <v>0.4</v>
      </c>
      <c r="CA25" s="37"/>
      <c r="CB25" s="37"/>
      <c r="CC25" s="37"/>
      <c r="CD25" s="37"/>
      <c r="CE25" s="43" t="s">
        <v>96</v>
      </c>
      <c r="CF25" s="37" t="s">
        <v>938</v>
      </c>
      <c r="CG25" s="37">
        <f t="shared" ref="CG25" si="63">SUM(CH25:CK25)</f>
        <v>7</v>
      </c>
      <c r="CH25" s="37">
        <v>0</v>
      </c>
      <c r="CI25" s="37">
        <v>1</v>
      </c>
      <c r="CJ25" s="37">
        <v>3</v>
      </c>
      <c r="CK25" s="37">
        <v>3</v>
      </c>
      <c r="CL25" s="37"/>
      <c r="CM25" s="37"/>
      <c r="CN25" s="37">
        <v>1</v>
      </c>
      <c r="CO25" s="37" t="s">
        <v>1158</v>
      </c>
      <c r="CP25" s="37"/>
      <c r="CQ25" s="37"/>
      <c r="CR25" s="37"/>
      <c r="CS25" s="37"/>
      <c r="CT25" s="44">
        <v>44671</v>
      </c>
      <c r="CU25" s="44">
        <v>44760</v>
      </c>
      <c r="CV25" s="44"/>
      <c r="CW25" s="44"/>
      <c r="CX25" s="37"/>
      <c r="CY25" s="37" t="s">
        <v>4</v>
      </c>
      <c r="CZ25" s="37"/>
      <c r="DA25" s="37"/>
      <c r="DB25" s="37"/>
      <c r="DC25" s="37" t="s">
        <v>4</v>
      </c>
      <c r="DD25" s="37"/>
      <c r="DE25" s="37"/>
      <c r="DF25" s="37"/>
      <c r="DG25" s="37" t="s">
        <v>1159</v>
      </c>
      <c r="DH25" s="37"/>
      <c r="DI25" s="37"/>
      <c r="DJ25" s="45" t="str">
        <f t="shared" si="0"/>
        <v/>
      </c>
      <c r="DK25" s="45">
        <f t="shared" si="1"/>
        <v>1</v>
      </c>
      <c r="DL25" s="45">
        <f t="shared" si="2"/>
        <v>0</v>
      </c>
      <c r="DM25" s="45">
        <f t="shared" si="3"/>
        <v>0</v>
      </c>
      <c r="DN25" s="45">
        <f t="shared" si="4"/>
        <v>0.14285714285714285</v>
      </c>
      <c r="DO25" s="46"/>
      <c r="DP25" s="37"/>
      <c r="DQ25" s="43"/>
      <c r="DR25" s="37"/>
      <c r="DS25" s="43"/>
      <c r="DT25" s="43"/>
      <c r="DU25" s="43"/>
      <c r="DV25" s="43"/>
      <c r="DW25" s="43"/>
      <c r="DX25" s="43"/>
      <c r="DY25" s="40"/>
      <c r="DZ25" s="37"/>
      <c r="EA25" s="37"/>
      <c r="EB25" s="37"/>
      <c r="EC25" s="37"/>
      <c r="ED25" s="43"/>
      <c r="EE25" s="37"/>
      <c r="EF25" s="37"/>
      <c r="EG25" s="37"/>
      <c r="EH25" s="37"/>
      <c r="EI25" s="37"/>
      <c r="EJ25" s="37"/>
      <c r="EK25" s="37"/>
      <c r="EL25" s="37"/>
      <c r="EM25" s="37"/>
      <c r="EN25" s="37"/>
      <c r="EO25" s="37"/>
      <c r="EP25" s="37"/>
      <c r="EQ25" s="37"/>
      <c r="ER25" s="37"/>
      <c r="ES25" s="44">
        <v>44671</v>
      </c>
      <c r="ET25" s="44">
        <v>44760</v>
      </c>
      <c r="EU25" s="44"/>
      <c r="EV25" s="44"/>
      <c r="EW25" s="37"/>
      <c r="EX25" s="37"/>
      <c r="EY25" s="37"/>
      <c r="EZ25" s="37"/>
      <c r="FA25" s="37"/>
      <c r="FB25" s="37"/>
      <c r="FC25" s="37"/>
      <c r="FD25" s="37"/>
      <c r="FE25" s="37"/>
      <c r="FF25" s="37"/>
      <c r="FG25" s="37"/>
      <c r="FH25" s="37"/>
      <c r="FI25" s="45" t="str">
        <f t="shared" si="5"/>
        <v/>
      </c>
      <c r="FJ25" s="45" t="str">
        <f t="shared" si="6"/>
        <v/>
      </c>
      <c r="FK25" s="45" t="str">
        <f t="shared" si="7"/>
        <v/>
      </c>
      <c r="FL25" s="45" t="str">
        <f t="shared" si="8"/>
        <v/>
      </c>
      <c r="FM25" s="45" t="str">
        <f t="shared" si="9"/>
        <v/>
      </c>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44">
        <v>44671</v>
      </c>
      <c r="GS25" s="44">
        <v>44760</v>
      </c>
      <c r="GT25" s="44"/>
      <c r="GU25" s="44"/>
      <c r="GV25" s="37"/>
      <c r="GW25" s="37"/>
      <c r="GX25" s="37"/>
      <c r="GY25" s="37"/>
      <c r="GZ25" s="37"/>
      <c r="HA25" s="37"/>
      <c r="HB25" s="37"/>
      <c r="HC25" s="37"/>
      <c r="HD25" s="37"/>
      <c r="HE25" s="37"/>
      <c r="HF25" s="37"/>
      <c r="HG25" s="37"/>
      <c r="HH25" s="45" t="str">
        <f t="shared" ref="HH25:HH34" si="64">IFERROR(IF(GF25=0,"",IF((GJ25/GF25)&gt;1,1,(GJ25/GF25))),"")</f>
        <v/>
      </c>
      <c r="HI25" s="45" t="str">
        <f t="shared" ref="HI25:HI34" si="65">IFERROR(IF(GG25=0,"",IF((GL25/GG25)&gt;1,1,(GL25/GG25))),"")</f>
        <v/>
      </c>
      <c r="HJ25" s="45" t="str">
        <f t="shared" ref="HJ25:HJ34" si="66">IFERROR(IF(GH25=0,"",IF((GN25/GH25)&gt;1,1,(GN25/GH25))),"")</f>
        <v/>
      </c>
      <c r="HK25" s="45" t="str">
        <f t="shared" ref="HK25:HK34" si="67">IFERROR(IF(GI25=0,"",IF((GP25/GI25)&gt;1,1,(GP25/GI25))),"")</f>
        <v/>
      </c>
      <c r="HL25" s="45" t="str">
        <f t="shared" ref="HL25:HL34" si="68">IFERROR(IF((GJ25+GL25+GN25+GP25)/GE25&gt;1,1,(GJ25+GL25+GN25+GP25)/GE25),"")</f>
        <v/>
      </c>
      <c r="HM25" s="37"/>
      <c r="HN25" s="37"/>
      <c r="HO25" s="37">
        <f t="shared" si="20"/>
        <v>1</v>
      </c>
      <c r="HP25" s="37" t="str">
        <f>'[4]BD Plan'!$B$3</f>
        <v>Boyacá</v>
      </c>
      <c r="HQ25" s="41" t="s">
        <v>1160</v>
      </c>
      <c r="HR25" s="41"/>
      <c r="HS25" s="41"/>
      <c r="HT25" s="41"/>
      <c r="HU25" s="41"/>
      <c r="HV25" s="41" t="s">
        <v>1161</v>
      </c>
      <c r="HW25" s="41"/>
      <c r="HX25" s="41"/>
      <c r="HY25" s="41"/>
      <c r="HZ25" s="41"/>
      <c r="IA25" s="41"/>
      <c r="IB25" s="41"/>
      <c r="IC25" s="41"/>
      <c r="ID25" s="41"/>
      <c r="IE25" s="41"/>
      <c r="IF25" s="41"/>
      <c r="IG25" t="s">
        <v>963</v>
      </c>
      <c r="IH25" s="38" t="s">
        <v>964</v>
      </c>
    </row>
    <row r="26" spans="1:242" ht="15" customHeight="1" x14ac:dyDescent="0.25">
      <c r="A26" t="s">
        <v>965</v>
      </c>
      <c r="B26" t="s">
        <v>966</v>
      </c>
      <c r="C26" s="37" t="s">
        <v>967</v>
      </c>
      <c r="D26" s="37" t="s">
        <v>968</v>
      </c>
      <c r="E26" s="37" t="s">
        <v>951</v>
      </c>
      <c r="F26" s="37" t="s">
        <v>969</v>
      </c>
      <c r="G26" s="37" t="s">
        <v>925</v>
      </c>
      <c r="H26" s="39" t="s">
        <v>970</v>
      </c>
      <c r="I26" s="37" t="s">
        <v>955</v>
      </c>
      <c r="J26" s="40">
        <v>1</v>
      </c>
      <c r="K26" s="40">
        <v>0.6</v>
      </c>
      <c r="L26" s="37" t="s">
        <v>956</v>
      </c>
      <c r="M26" s="40">
        <v>0.6</v>
      </c>
      <c r="N26" s="40">
        <v>0.6</v>
      </c>
      <c r="O26" s="37" t="s">
        <v>928</v>
      </c>
      <c r="P26" s="41" t="s">
        <v>929</v>
      </c>
      <c r="Q26" s="42" t="s">
        <v>971</v>
      </c>
      <c r="R26" s="37"/>
      <c r="S26" s="47" t="s">
        <v>931</v>
      </c>
      <c r="T26" s="37" t="s">
        <v>972</v>
      </c>
      <c r="U26" s="43" t="s">
        <v>933</v>
      </c>
      <c r="V26" s="43" t="s">
        <v>934</v>
      </c>
      <c r="W26" s="43" t="s">
        <v>935</v>
      </c>
      <c r="X26" s="43"/>
      <c r="Y26" s="43" t="s">
        <v>973</v>
      </c>
      <c r="Z26" s="43" t="s">
        <v>937</v>
      </c>
      <c r="AA26" s="40">
        <v>0.4</v>
      </c>
      <c r="AB26" s="37"/>
      <c r="AC26" s="37"/>
      <c r="AD26" s="37"/>
      <c r="AE26" s="37"/>
      <c r="AF26" s="43" t="s">
        <v>96</v>
      </c>
      <c r="AG26" s="37" t="s">
        <v>938</v>
      </c>
      <c r="AH26" s="37">
        <f t="shared" ref="AH26:AH33" si="69">SUM(AI26:AL26)</f>
        <v>12</v>
      </c>
      <c r="AI26" s="43">
        <v>3</v>
      </c>
      <c r="AJ26" s="43">
        <v>3</v>
      </c>
      <c r="AK26" s="43">
        <v>3</v>
      </c>
      <c r="AL26" s="43">
        <v>3</v>
      </c>
      <c r="AM26" s="37">
        <v>3</v>
      </c>
      <c r="AN26" s="37" t="s">
        <v>1162</v>
      </c>
      <c r="AO26" s="37">
        <v>3</v>
      </c>
      <c r="AP26" s="37" t="s">
        <v>1163</v>
      </c>
      <c r="AQ26" s="37"/>
      <c r="AR26" s="37"/>
      <c r="AS26" s="37"/>
      <c r="AT26" s="37"/>
      <c r="AU26" s="44">
        <v>44671</v>
      </c>
      <c r="AV26" s="44">
        <v>44760</v>
      </c>
      <c r="AW26" s="44"/>
      <c r="AX26" s="44"/>
      <c r="AY26" s="37" t="s">
        <v>4</v>
      </c>
      <c r="AZ26" s="37" t="s">
        <v>4</v>
      </c>
      <c r="BA26" s="37"/>
      <c r="BB26" s="37"/>
      <c r="BC26" s="37" t="s">
        <v>4</v>
      </c>
      <c r="BD26" s="37" t="s">
        <v>4</v>
      </c>
      <c r="BE26" s="37"/>
      <c r="BF26" s="37"/>
      <c r="BG26" s="37" t="s">
        <v>1164</v>
      </c>
      <c r="BH26" s="37" t="s">
        <v>1165</v>
      </c>
      <c r="BI26" s="37"/>
      <c r="BJ26" s="37"/>
      <c r="BK26" s="45">
        <f t="shared" si="58"/>
        <v>1</v>
      </c>
      <c r="BL26" s="45">
        <f t="shared" si="59"/>
        <v>1</v>
      </c>
      <c r="BM26" s="45">
        <f t="shared" si="60"/>
        <v>0</v>
      </c>
      <c r="BN26" s="45">
        <f t="shared" si="61"/>
        <v>0</v>
      </c>
      <c r="BO26" s="45">
        <f t="shared" si="62"/>
        <v>0.5</v>
      </c>
      <c r="BP26" s="42"/>
      <c r="BQ26" s="37"/>
      <c r="BR26" s="37"/>
      <c r="BS26" s="37"/>
      <c r="BT26" s="43"/>
      <c r="BU26" s="43"/>
      <c r="BV26" s="43"/>
      <c r="BW26" s="43"/>
      <c r="BX26" s="43"/>
      <c r="BY26" s="43"/>
      <c r="BZ26" s="40"/>
      <c r="CA26" s="37"/>
      <c r="CB26" s="37"/>
      <c r="CC26" s="37"/>
      <c r="CD26" s="37"/>
      <c r="CE26" s="43"/>
      <c r="CF26" s="37"/>
      <c r="CG26" s="37"/>
      <c r="CH26" s="37"/>
      <c r="CI26" s="37"/>
      <c r="CJ26" s="37"/>
      <c r="CK26" s="37"/>
      <c r="CL26" s="37"/>
      <c r="CM26" s="37"/>
      <c r="CN26" s="37"/>
      <c r="CO26" s="37"/>
      <c r="CP26" s="37"/>
      <c r="CQ26" s="37"/>
      <c r="CR26" s="37"/>
      <c r="CS26" s="37"/>
      <c r="CT26" s="44">
        <v>44671</v>
      </c>
      <c r="CU26" s="44">
        <v>44760</v>
      </c>
      <c r="CV26" s="44"/>
      <c r="CW26" s="44"/>
      <c r="CX26" s="37"/>
      <c r="CY26" s="37"/>
      <c r="CZ26" s="37"/>
      <c r="DA26" s="37"/>
      <c r="DB26" s="37"/>
      <c r="DC26" s="37"/>
      <c r="DD26" s="37"/>
      <c r="DE26" s="37"/>
      <c r="DF26" s="37"/>
      <c r="DG26" s="37"/>
      <c r="DH26" s="37"/>
      <c r="DI26" s="37"/>
      <c r="DJ26" s="45" t="str">
        <f t="shared" si="0"/>
        <v/>
      </c>
      <c r="DK26" s="45" t="str">
        <f t="shared" si="1"/>
        <v/>
      </c>
      <c r="DL26" s="45" t="str">
        <f t="shared" si="2"/>
        <v/>
      </c>
      <c r="DM26" s="45" t="str">
        <f t="shared" si="3"/>
        <v/>
      </c>
      <c r="DN26" s="45" t="str">
        <f t="shared" si="4"/>
        <v/>
      </c>
      <c r="DO26" s="46"/>
      <c r="DP26" s="37"/>
      <c r="DQ26" s="43"/>
      <c r="DR26" s="37"/>
      <c r="DS26" s="43"/>
      <c r="DT26" s="43"/>
      <c r="DU26" s="43"/>
      <c r="DV26" s="43"/>
      <c r="DW26" s="43"/>
      <c r="DX26" s="43"/>
      <c r="DY26" s="40"/>
      <c r="DZ26" s="37"/>
      <c r="EA26" s="37"/>
      <c r="EB26" s="37"/>
      <c r="EC26" s="37"/>
      <c r="ED26" s="43"/>
      <c r="EE26" s="37"/>
      <c r="EF26" s="37"/>
      <c r="EG26" s="37"/>
      <c r="EH26" s="37"/>
      <c r="EI26" s="37"/>
      <c r="EJ26" s="37"/>
      <c r="EK26" s="37"/>
      <c r="EL26" s="37"/>
      <c r="EM26" s="37"/>
      <c r="EN26" s="37"/>
      <c r="EO26" s="37"/>
      <c r="EP26" s="37"/>
      <c r="EQ26" s="37"/>
      <c r="ER26" s="37"/>
      <c r="ES26" s="44">
        <v>44671</v>
      </c>
      <c r="ET26" s="44">
        <v>44760</v>
      </c>
      <c r="EU26" s="44"/>
      <c r="EV26" s="44"/>
      <c r="EW26" s="37"/>
      <c r="EX26" s="37"/>
      <c r="EY26" s="37"/>
      <c r="EZ26" s="37"/>
      <c r="FA26" s="37"/>
      <c r="FB26" s="37"/>
      <c r="FC26" s="37"/>
      <c r="FD26" s="37"/>
      <c r="FE26" s="37"/>
      <c r="FF26" s="37"/>
      <c r="FG26" s="37"/>
      <c r="FH26" s="37"/>
      <c r="FI26" s="45" t="str">
        <f t="shared" si="5"/>
        <v/>
      </c>
      <c r="FJ26" s="45" t="str">
        <f t="shared" si="6"/>
        <v/>
      </c>
      <c r="FK26" s="45" t="str">
        <f t="shared" si="7"/>
        <v/>
      </c>
      <c r="FL26" s="45" t="str">
        <f t="shared" si="8"/>
        <v/>
      </c>
      <c r="FM26" s="45" t="str">
        <f t="shared" si="9"/>
        <v/>
      </c>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44">
        <v>44671</v>
      </c>
      <c r="GS26" s="44">
        <v>44760</v>
      </c>
      <c r="GT26" s="44"/>
      <c r="GU26" s="44"/>
      <c r="GV26" s="37"/>
      <c r="GW26" s="37"/>
      <c r="GX26" s="37"/>
      <c r="GY26" s="37"/>
      <c r="GZ26" s="37"/>
      <c r="HA26" s="37"/>
      <c r="HB26" s="37"/>
      <c r="HC26" s="37"/>
      <c r="HD26" s="37"/>
      <c r="HE26" s="37"/>
      <c r="HF26" s="37"/>
      <c r="HG26" s="37"/>
      <c r="HH26" s="45" t="str">
        <f t="shared" si="64"/>
        <v/>
      </c>
      <c r="HI26" s="45" t="str">
        <f t="shared" si="65"/>
        <v/>
      </c>
      <c r="HJ26" s="45" t="str">
        <f t="shared" si="66"/>
        <v/>
      </c>
      <c r="HK26" s="45" t="str">
        <f t="shared" si="67"/>
        <v/>
      </c>
      <c r="HL26" s="45" t="str">
        <f t="shared" si="68"/>
        <v/>
      </c>
      <c r="HM26" s="37"/>
      <c r="HN26" s="37"/>
      <c r="HO26" s="37">
        <f t="shared" si="20"/>
        <v>1</v>
      </c>
      <c r="HP26" s="37" t="str">
        <f>'[4]BD Plan'!$B$3</f>
        <v>Boyacá</v>
      </c>
      <c r="HQ26" s="41" t="s">
        <v>1161</v>
      </c>
      <c r="HR26" s="41" t="s">
        <v>1161</v>
      </c>
      <c r="HS26" s="41"/>
      <c r="HT26" s="41"/>
      <c r="HU26" s="41"/>
      <c r="HV26" s="41"/>
      <c r="HW26" s="41"/>
      <c r="HX26" s="41"/>
      <c r="HY26" s="41"/>
      <c r="HZ26" s="41"/>
      <c r="IA26" s="41"/>
      <c r="IB26" s="41"/>
      <c r="IC26" s="41"/>
      <c r="ID26" s="41"/>
      <c r="IE26" s="41"/>
      <c r="IF26" s="41"/>
      <c r="IG26" t="s">
        <v>980</v>
      </c>
      <c r="IH26" s="38" t="s">
        <v>981</v>
      </c>
    </row>
    <row r="27" spans="1:242" ht="15" customHeight="1" x14ac:dyDescent="0.25">
      <c r="A27" t="s">
        <v>982</v>
      </c>
      <c r="B27" t="s">
        <v>966</v>
      </c>
      <c r="C27" s="37" t="s">
        <v>983</v>
      </c>
      <c r="D27" s="37" t="s">
        <v>950</v>
      </c>
      <c r="E27" s="37" t="s">
        <v>951</v>
      </c>
      <c r="F27" s="37" t="s">
        <v>984</v>
      </c>
      <c r="G27" s="37" t="s">
        <v>925</v>
      </c>
      <c r="H27" s="39" t="s">
        <v>985</v>
      </c>
      <c r="I27" s="37" t="s">
        <v>955</v>
      </c>
      <c r="J27" s="40">
        <v>0.8</v>
      </c>
      <c r="K27" s="40">
        <v>0.6</v>
      </c>
      <c r="L27" s="37" t="s">
        <v>956</v>
      </c>
      <c r="M27" s="40">
        <v>0.48</v>
      </c>
      <c r="N27" s="40">
        <v>0.6</v>
      </c>
      <c r="O27" s="37" t="s">
        <v>928</v>
      </c>
      <c r="P27" s="41" t="s">
        <v>929</v>
      </c>
      <c r="Q27" s="42" t="s">
        <v>986</v>
      </c>
      <c r="R27" s="37"/>
      <c r="S27" s="47" t="s">
        <v>931</v>
      </c>
      <c r="T27" s="41" t="s">
        <v>987</v>
      </c>
      <c r="U27" s="43" t="s">
        <v>933</v>
      </c>
      <c r="V27" s="43" t="s">
        <v>934</v>
      </c>
      <c r="W27" s="43" t="s">
        <v>935</v>
      </c>
      <c r="X27" s="43"/>
      <c r="Y27" s="43" t="s">
        <v>973</v>
      </c>
      <c r="Z27" s="43" t="s">
        <v>937</v>
      </c>
      <c r="AA27" s="40">
        <v>0.4</v>
      </c>
      <c r="AB27" s="37"/>
      <c r="AC27" s="37"/>
      <c r="AD27" s="37"/>
      <c r="AE27" s="37"/>
      <c r="AF27" s="43" t="s">
        <v>96</v>
      </c>
      <c r="AG27" s="37" t="s">
        <v>938</v>
      </c>
      <c r="AH27" s="37">
        <f t="shared" si="69"/>
        <v>42</v>
      </c>
      <c r="AI27" s="43">
        <v>6</v>
      </c>
      <c r="AJ27" s="43">
        <v>12</v>
      </c>
      <c r="AK27" s="43">
        <v>12</v>
      </c>
      <c r="AL27" s="43">
        <v>12</v>
      </c>
      <c r="AM27" s="37">
        <v>6</v>
      </c>
      <c r="AN27" s="37" t="s">
        <v>1166</v>
      </c>
      <c r="AO27" s="37">
        <v>12</v>
      </c>
      <c r="AP27" s="37" t="s">
        <v>1167</v>
      </c>
      <c r="AQ27" s="37"/>
      <c r="AR27" s="37"/>
      <c r="AS27" s="37"/>
      <c r="AT27" s="37"/>
      <c r="AU27" s="44">
        <v>44671</v>
      </c>
      <c r="AV27" s="44">
        <v>44760</v>
      </c>
      <c r="AW27" s="44"/>
      <c r="AX27" s="44"/>
      <c r="AY27" s="37" t="s">
        <v>6</v>
      </c>
      <c r="AZ27" s="37" t="s">
        <v>4</v>
      </c>
      <c r="BA27" s="37"/>
      <c r="BB27" s="37"/>
      <c r="BC27" s="37" t="s">
        <v>5</v>
      </c>
      <c r="BD27" s="37" t="s">
        <v>4</v>
      </c>
      <c r="BE27" s="37"/>
      <c r="BF27" s="37"/>
      <c r="BG27" s="37" t="s">
        <v>1168</v>
      </c>
      <c r="BH27" s="37" t="s">
        <v>1169</v>
      </c>
      <c r="BI27" s="37"/>
      <c r="BJ27" s="37"/>
      <c r="BK27" s="45">
        <f t="shared" si="58"/>
        <v>1</v>
      </c>
      <c r="BL27" s="45">
        <f t="shared" si="59"/>
        <v>1</v>
      </c>
      <c r="BM27" s="45">
        <f t="shared" si="60"/>
        <v>0</v>
      </c>
      <c r="BN27" s="45">
        <f t="shared" si="61"/>
        <v>0</v>
      </c>
      <c r="BO27" s="45">
        <f t="shared" si="62"/>
        <v>0.42857142857142855</v>
      </c>
      <c r="BP27" s="42"/>
      <c r="BQ27" s="37"/>
      <c r="BS27" s="37"/>
      <c r="BT27" s="43"/>
      <c r="BU27" s="43"/>
      <c r="BV27" s="43"/>
      <c r="BW27" s="43"/>
      <c r="BX27" s="43"/>
      <c r="BY27" s="43"/>
      <c r="BZ27" s="40"/>
      <c r="CA27" s="37"/>
      <c r="CB27" s="37"/>
      <c r="CC27" s="37"/>
      <c r="CD27" s="37"/>
      <c r="CE27" s="43"/>
      <c r="CF27" s="37"/>
      <c r="CG27" s="37"/>
      <c r="CH27" s="37"/>
      <c r="CI27" s="37"/>
      <c r="CJ27" s="37"/>
      <c r="CK27" s="37"/>
      <c r="CL27" s="37"/>
      <c r="CM27" s="37"/>
      <c r="CN27" s="37"/>
      <c r="CO27" s="37"/>
      <c r="CP27" s="37"/>
      <c r="CQ27" s="37"/>
      <c r="CR27" s="37"/>
      <c r="CS27" s="37"/>
      <c r="CT27" s="44">
        <v>44671</v>
      </c>
      <c r="CU27" s="44">
        <v>44760</v>
      </c>
      <c r="CV27" s="44"/>
      <c r="CW27" s="44"/>
      <c r="CX27" s="37"/>
      <c r="CY27" s="37"/>
      <c r="CZ27" s="37"/>
      <c r="DA27" s="37"/>
      <c r="DB27" s="37"/>
      <c r="DC27" s="37"/>
      <c r="DD27" s="37"/>
      <c r="DE27" s="37"/>
      <c r="DF27" s="37"/>
      <c r="DG27" s="37"/>
      <c r="DH27" s="37"/>
      <c r="DI27" s="37"/>
      <c r="DJ27" s="45" t="str">
        <f t="shared" si="0"/>
        <v/>
      </c>
      <c r="DK27" s="45" t="str">
        <f t="shared" si="1"/>
        <v/>
      </c>
      <c r="DL27" s="45" t="str">
        <f t="shared" si="2"/>
        <v/>
      </c>
      <c r="DM27" s="45" t="str">
        <f t="shared" si="3"/>
        <v/>
      </c>
      <c r="DN27" s="45" t="str">
        <f t="shared" si="4"/>
        <v/>
      </c>
      <c r="DO27" s="46"/>
      <c r="DP27" s="37"/>
      <c r="DQ27" s="43"/>
      <c r="DR27" s="37"/>
      <c r="DS27" s="43"/>
      <c r="DT27" s="43"/>
      <c r="DU27" s="43"/>
      <c r="DV27" s="43"/>
      <c r="DW27" s="43"/>
      <c r="DX27" s="43"/>
      <c r="DY27" s="40"/>
      <c r="DZ27" s="37"/>
      <c r="EA27" s="37"/>
      <c r="EB27" s="37"/>
      <c r="EC27" s="37"/>
      <c r="ED27" s="43"/>
      <c r="EE27" s="37"/>
      <c r="EF27" s="37"/>
      <c r="EG27" s="37"/>
      <c r="EH27" s="37"/>
      <c r="EI27" s="37"/>
      <c r="EJ27" s="37"/>
      <c r="EK27" s="37"/>
      <c r="EL27" s="37"/>
      <c r="EM27" s="37"/>
      <c r="EN27" s="37"/>
      <c r="EO27" s="37"/>
      <c r="EP27" s="37"/>
      <c r="EQ27" s="37"/>
      <c r="ER27" s="37"/>
      <c r="ES27" s="44">
        <v>44671</v>
      </c>
      <c r="ET27" s="44">
        <v>44760</v>
      </c>
      <c r="EU27" s="44"/>
      <c r="EV27" s="44"/>
      <c r="EW27" s="37"/>
      <c r="EX27" s="37"/>
      <c r="EY27" s="37"/>
      <c r="EZ27" s="37"/>
      <c r="FA27" s="37"/>
      <c r="FB27" s="37"/>
      <c r="FC27" s="37"/>
      <c r="FD27" s="37"/>
      <c r="FE27" s="37"/>
      <c r="FF27" s="37"/>
      <c r="FG27" s="37"/>
      <c r="FH27" s="37"/>
      <c r="FI27" s="45" t="str">
        <f t="shared" si="5"/>
        <v/>
      </c>
      <c r="FJ27" s="45" t="str">
        <f t="shared" si="6"/>
        <v/>
      </c>
      <c r="FK27" s="45" t="str">
        <f t="shared" si="7"/>
        <v/>
      </c>
      <c r="FL27" s="45" t="str">
        <f t="shared" si="8"/>
        <v/>
      </c>
      <c r="FM27" s="45" t="str">
        <f t="shared" si="9"/>
        <v/>
      </c>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44">
        <v>44671</v>
      </c>
      <c r="GS27" s="44">
        <v>44760</v>
      </c>
      <c r="GT27" s="44"/>
      <c r="GU27" s="44"/>
      <c r="GV27" s="37"/>
      <c r="GW27" s="37"/>
      <c r="GX27" s="37"/>
      <c r="GY27" s="37"/>
      <c r="GZ27" s="37"/>
      <c r="HA27" s="37"/>
      <c r="HB27" s="37"/>
      <c r="HC27" s="37"/>
      <c r="HD27" s="37"/>
      <c r="HE27" s="37"/>
      <c r="HF27" s="37"/>
      <c r="HG27" s="37"/>
      <c r="HH27" s="45" t="str">
        <f t="shared" si="64"/>
        <v/>
      </c>
      <c r="HI27" s="45" t="str">
        <f t="shared" si="65"/>
        <v/>
      </c>
      <c r="HJ27" s="45" t="str">
        <f t="shared" si="66"/>
        <v/>
      </c>
      <c r="HK27" s="45" t="str">
        <f t="shared" si="67"/>
        <v/>
      </c>
      <c r="HL27" s="45" t="str">
        <f t="shared" si="68"/>
        <v/>
      </c>
      <c r="HM27" s="37"/>
      <c r="HN27" s="37"/>
      <c r="HO27" s="37">
        <f t="shared" si="20"/>
        <v>1</v>
      </c>
      <c r="HP27" s="37" t="str">
        <f>'[4]BD Plan'!$B$3</f>
        <v>Boyacá</v>
      </c>
      <c r="HQ27" s="41" t="s">
        <v>1170</v>
      </c>
      <c r="HR27" s="41" t="s">
        <v>1167</v>
      </c>
      <c r="HS27" s="41"/>
      <c r="HT27" s="41"/>
      <c r="HU27" s="41"/>
      <c r="HV27" s="41"/>
      <c r="HW27" s="41"/>
      <c r="HX27" s="41"/>
      <c r="HY27" s="41"/>
      <c r="HZ27" s="41"/>
      <c r="IA27" s="41"/>
      <c r="IB27" s="41"/>
      <c r="IC27" s="41"/>
      <c r="ID27" s="41"/>
      <c r="IE27" s="41"/>
      <c r="IF27" s="41"/>
      <c r="IG27" t="s">
        <v>993</v>
      </c>
      <c r="IH27" s="38" t="s">
        <v>994</v>
      </c>
    </row>
    <row r="28" spans="1:242" ht="15" customHeight="1" x14ac:dyDescent="0.25">
      <c r="A28" t="s">
        <v>995</v>
      </c>
      <c r="B28" t="s">
        <v>966</v>
      </c>
      <c r="C28" s="37" t="s">
        <v>996</v>
      </c>
      <c r="D28" s="37" t="s">
        <v>997</v>
      </c>
      <c r="E28" s="37" t="s">
        <v>951</v>
      </c>
      <c r="F28" s="37" t="s">
        <v>984</v>
      </c>
      <c r="G28" s="37" t="s">
        <v>953</v>
      </c>
      <c r="H28" s="39" t="s">
        <v>998</v>
      </c>
      <c r="I28" s="37" t="s">
        <v>955</v>
      </c>
      <c r="J28" s="40">
        <v>1</v>
      </c>
      <c r="K28" s="40">
        <v>0.8</v>
      </c>
      <c r="L28" s="37" t="s">
        <v>956</v>
      </c>
      <c r="M28" s="40">
        <v>0.6</v>
      </c>
      <c r="N28" s="40">
        <v>0.8</v>
      </c>
      <c r="O28" s="37" t="s">
        <v>956</v>
      </c>
      <c r="P28" s="41" t="s">
        <v>929</v>
      </c>
      <c r="Q28" s="42" t="s">
        <v>999</v>
      </c>
      <c r="R28" s="37"/>
      <c r="S28" s="47" t="s">
        <v>931</v>
      </c>
      <c r="T28" s="37" t="s">
        <v>1000</v>
      </c>
      <c r="U28" s="43" t="s">
        <v>933</v>
      </c>
      <c r="V28" s="43" t="s">
        <v>934</v>
      </c>
      <c r="W28" s="43" t="s">
        <v>935</v>
      </c>
      <c r="X28" s="43"/>
      <c r="Y28" s="43" t="s">
        <v>936</v>
      </c>
      <c r="Z28" s="43" t="s">
        <v>937</v>
      </c>
      <c r="AA28" s="40">
        <v>0.4</v>
      </c>
      <c r="AB28" s="37"/>
      <c r="AC28" s="37"/>
      <c r="AD28" s="37"/>
      <c r="AE28" s="37"/>
      <c r="AF28" s="43" t="s">
        <v>96</v>
      </c>
      <c r="AG28" s="37" t="s">
        <v>938</v>
      </c>
      <c r="AH28" s="37">
        <f t="shared" si="69"/>
        <v>12</v>
      </c>
      <c r="AI28" s="43">
        <v>3</v>
      </c>
      <c r="AJ28" s="43">
        <v>3</v>
      </c>
      <c r="AK28" s="43">
        <v>3</v>
      </c>
      <c r="AL28" s="43">
        <v>3</v>
      </c>
      <c r="AM28" s="37">
        <v>3</v>
      </c>
      <c r="AN28" s="37" t="s">
        <v>1171</v>
      </c>
      <c r="AO28" s="37">
        <v>3</v>
      </c>
      <c r="AP28" s="37" t="s">
        <v>1172</v>
      </c>
      <c r="AQ28" s="37"/>
      <c r="AR28" s="37"/>
      <c r="AS28" s="37"/>
      <c r="AT28" s="37"/>
      <c r="AU28" s="44">
        <v>44671</v>
      </c>
      <c r="AV28" s="44">
        <v>44760</v>
      </c>
      <c r="AW28" s="44"/>
      <c r="AX28" s="44"/>
      <c r="AY28" s="37" t="s">
        <v>6</v>
      </c>
      <c r="AZ28" s="37" t="s">
        <v>4</v>
      </c>
      <c r="BA28" s="37"/>
      <c r="BB28" s="37"/>
      <c r="BC28" s="37" t="s">
        <v>4</v>
      </c>
      <c r="BD28" s="37" t="s">
        <v>4</v>
      </c>
      <c r="BE28" s="37"/>
      <c r="BF28" s="37"/>
      <c r="BG28" s="37" t="s">
        <v>1173</v>
      </c>
      <c r="BH28" s="37" t="s">
        <v>1174</v>
      </c>
      <c r="BI28" s="37"/>
      <c r="BJ28" s="37"/>
      <c r="BK28" s="45">
        <f t="shared" si="58"/>
        <v>1</v>
      </c>
      <c r="BL28" s="45">
        <f t="shared" si="59"/>
        <v>1</v>
      </c>
      <c r="BM28" s="45">
        <f t="shared" si="60"/>
        <v>0</v>
      </c>
      <c r="BN28" s="45">
        <f t="shared" si="61"/>
        <v>0</v>
      </c>
      <c r="BO28" s="45">
        <f t="shared" si="62"/>
        <v>0.5</v>
      </c>
      <c r="BP28" s="42"/>
      <c r="BQ28" s="37"/>
      <c r="BR28" s="37"/>
      <c r="BS28" s="37"/>
      <c r="BT28" s="43"/>
      <c r="BU28" s="43"/>
      <c r="BV28" s="43"/>
      <c r="BW28" s="43"/>
      <c r="BX28" s="43"/>
      <c r="BY28" s="43"/>
      <c r="BZ28" s="40"/>
      <c r="CA28" s="37"/>
      <c r="CB28" s="37"/>
      <c r="CC28" s="37"/>
      <c r="CD28" s="37"/>
      <c r="CE28" s="43"/>
      <c r="CF28" s="37"/>
      <c r="CG28" s="37"/>
      <c r="CH28" s="37"/>
      <c r="CI28" s="37"/>
      <c r="CJ28" s="37"/>
      <c r="CK28" s="37"/>
      <c r="CL28" s="37"/>
      <c r="CM28" s="37"/>
      <c r="CN28" s="37"/>
      <c r="CO28" s="37"/>
      <c r="CP28" s="37"/>
      <c r="CQ28" s="37"/>
      <c r="CR28" s="37"/>
      <c r="CS28" s="37"/>
      <c r="CT28" s="44">
        <v>44671</v>
      </c>
      <c r="CU28" s="44">
        <v>44760</v>
      </c>
      <c r="CV28" s="44"/>
      <c r="CW28" s="44"/>
      <c r="CX28" s="37"/>
      <c r="CY28" s="37"/>
      <c r="CZ28" s="37"/>
      <c r="DA28" s="37"/>
      <c r="DB28" s="37"/>
      <c r="DC28" s="37"/>
      <c r="DD28" s="37"/>
      <c r="DE28" s="37"/>
      <c r="DF28" s="37"/>
      <c r="DG28" s="37"/>
      <c r="DH28" s="37"/>
      <c r="DI28" s="37"/>
      <c r="DJ28" s="45" t="str">
        <f t="shared" si="0"/>
        <v/>
      </c>
      <c r="DK28" s="45" t="str">
        <f t="shared" si="1"/>
        <v/>
      </c>
      <c r="DL28" s="45" t="str">
        <f t="shared" si="2"/>
        <v/>
      </c>
      <c r="DM28" s="45" t="str">
        <f t="shared" si="3"/>
        <v/>
      </c>
      <c r="DN28" s="45" t="str">
        <f t="shared" si="4"/>
        <v/>
      </c>
      <c r="DO28" s="46"/>
      <c r="DP28" s="37"/>
      <c r="DQ28" s="43"/>
      <c r="DR28" s="37"/>
      <c r="DS28" s="43"/>
      <c r="DT28" s="43"/>
      <c r="DU28" s="43"/>
      <c r="DV28" s="43"/>
      <c r="DW28" s="43"/>
      <c r="DX28" s="43"/>
      <c r="DY28" s="40"/>
      <c r="DZ28" s="37"/>
      <c r="EA28" s="37"/>
      <c r="EB28" s="37"/>
      <c r="EC28" s="37"/>
      <c r="ED28" s="43"/>
      <c r="EE28" s="37"/>
      <c r="EF28" s="37"/>
      <c r="EG28" s="37"/>
      <c r="EH28" s="37"/>
      <c r="EI28" s="37"/>
      <c r="EJ28" s="37"/>
      <c r="EK28" s="37"/>
      <c r="EL28" s="37"/>
      <c r="EM28" s="37"/>
      <c r="EN28" s="37"/>
      <c r="EO28" s="37"/>
      <c r="EP28" s="37"/>
      <c r="EQ28" s="37"/>
      <c r="ER28" s="37"/>
      <c r="ES28" s="44">
        <v>44671</v>
      </c>
      <c r="ET28" s="44">
        <v>44760</v>
      </c>
      <c r="EU28" s="44"/>
      <c r="EV28" s="44"/>
      <c r="EW28" s="37"/>
      <c r="EX28" s="37"/>
      <c r="EY28" s="37"/>
      <c r="EZ28" s="37"/>
      <c r="FA28" s="37"/>
      <c r="FB28" s="37"/>
      <c r="FC28" s="37"/>
      <c r="FD28" s="37"/>
      <c r="FE28" s="37"/>
      <c r="FF28" s="37"/>
      <c r="FG28" s="37"/>
      <c r="FH28" s="37"/>
      <c r="FI28" s="45" t="str">
        <f t="shared" si="5"/>
        <v/>
      </c>
      <c r="FJ28" s="45" t="str">
        <f t="shared" si="6"/>
        <v/>
      </c>
      <c r="FK28" s="45" t="str">
        <f t="shared" si="7"/>
        <v/>
      </c>
      <c r="FL28" s="45" t="str">
        <f t="shared" si="8"/>
        <v/>
      </c>
      <c r="FM28" s="45" t="str">
        <f t="shared" si="9"/>
        <v/>
      </c>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44">
        <v>44671</v>
      </c>
      <c r="GS28" s="44">
        <v>44760</v>
      </c>
      <c r="GT28" s="44"/>
      <c r="GU28" s="44"/>
      <c r="GV28" s="37"/>
      <c r="GW28" s="37"/>
      <c r="GX28" s="37"/>
      <c r="GY28" s="37"/>
      <c r="GZ28" s="37"/>
      <c r="HA28" s="37"/>
      <c r="HB28" s="37"/>
      <c r="HC28" s="37"/>
      <c r="HD28" s="37"/>
      <c r="HE28" s="37"/>
      <c r="HF28" s="37"/>
      <c r="HG28" s="37"/>
      <c r="HH28" s="45" t="str">
        <f t="shared" si="64"/>
        <v/>
      </c>
      <c r="HI28" s="45" t="str">
        <f t="shared" si="65"/>
        <v/>
      </c>
      <c r="HJ28" s="45" t="str">
        <f t="shared" si="66"/>
        <v/>
      </c>
      <c r="HK28" s="45" t="str">
        <f t="shared" si="67"/>
        <v/>
      </c>
      <c r="HL28" s="45" t="str">
        <f t="shared" si="68"/>
        <v/>
      </c>
      <c r="HM28" s="37"/>
      <c r="HN28" s="37"/>
      <c r="HO28" s="37">
        <f t="shared" si="20"/>
        <v>1</v>
      </c>
      <c r="HP28" s="37" t="str">
        <f>'[4]BD Plan'!$B$3</f>
        <v>Boyacá</v>
      </c>
      <c r="HQ28" s="20" t="s">
        <v>215</v>
      </c>
      <c r="HR28" s="20" t="s">
        <v>1161</v>
      </c>
      <c r="HS28" s="20"/>
      <c r="HT28" s="20"/>
      <c r="HU28" s="20"/>
      <c r="HV28" s="20"/>
      <c r="HW28" s="20"/>
      <c r="HX28" s="20"/>
      <c r="HY28" s="20"/>
      <c r="HZ28" s="20"/>
      <c r="IA28" s="20"/>
      <c r="IB28" s="20"/>
      <c r="IC28" s="20"/>
      <c r="ID28" s="20"/>
      <c r="IE28" s="20"/>
      <c r="IF28" s="20"/>
      <c r="IG28" t="s">
        <v>1005</v>
      </c>
      <c r="IH28" s="38" t="s">
        <v>981</v>
      </c>
    </row>
    <row r="29" spans="1:242" ht="15" customHeight="1" x14ac:dyDescent="0.25">
      <c r="A29" t="s">
        <v>1006</v>
      </c>
      <c r="B29" t="s">
        <v>1007</v>
      </c>
      <c r="C29" s="37" t="s">
        <v>1008</v>
      </c>
      <c r="D29" s="37" t="s">
        <v>968</v>
      </c>
      <c r="E29" s="37" t="s">
        <v>951</v>
      </c>
      <c r="F29" s="37" t="s">
        <v>924</v>
      </c>
      <c r="G29" s="37" t="s">
        <v>1009</v>
      </c>
      <c r="H29" s="39" t="s">
        <v>1010</v>
      </c>
      <c r="I29" s="37" t="s">
        <v>927</v>
      </c>
      <c r="J29" s="40">
        <v>0.8</v>
      </c>
      <c r="K29" s="40">
        <v>0.2</v>
      </c>
      <c r="L29" s="37" t="s">
        <v>928</v>
      </c>
      <c r="M29" s="40">
        <v>0.28999999999999998</v>
      </c>
      <c r="N29" s="40">
        <v>0.2</v>
      </c>
      <c r="O29" s="37" t="s">
        <v>1011</v>
      </c>
      <c r="P29" s="41" t="s">
        <v>929</v>
      </c>
      <c r="Q29" s="42" t="s">
        <v>1012</v>
      </c>
      <c r="R29" s="37"/>
      <c r="S29" s="47" t="s">
        <v>931</v>
      </c>
      <c r="T29" s="37" t="s">
        <v>1013</v>
      </c>
      <c r="U29" s="43" t="s">
        <v>933</v>
      </c>
      <c r="V29" s="43" t="s">
        <v>934</v>
      </c>
      <c r="W29" s="43" t="s">
        <v>935</v>
      </c>
      <c r="X29" s="43"/>
      <c r="Y29" s="43" t="s">
        <v>936</v>
      </c>
      <c r="Z29" s="43" t="s">
        <v>937</v>
      </c>
      <c r="AA29" s="40">
        <v>0.4</v>
      </c>
      <c r="AB29" s="37"/>
      <c r="AC29" s="37"/>
      <c r="AD29" s="37"/>
      <c r="AE29" s="37"/>
      <c r="AF29" s="43" t="s">
        <v>96</v>
      </c>
      <c r="AG29" s="37" t="s">
        <v>938</v>
      </c>
      <c r="AH29" s="37">
        <f t="shared" si="69"/>
        <v>1</v>
      </c>
      <c r="AI29" s="43">
        <v>0</v>
      </c>
      <c r="AJ29" s="43">
        <v>1</v>
      </c>
      <c r="AK29" s="43">
        <v>0</v>
      </c>
      <c r="AL29" s="43">
        <v>0</v>
      </c>
      <c r="AM29" s="37"/>
      <c r="AN29" s="37"/>
      <c r="AO29" s="37">
        <v>1</v>
      </c>
      <c r="AP29" s="37" t="s">
        <v>1175</v>
      </c>
      <c r="AQ29" s="37"/>
      <c r="AR29" s="37"/>
      <c r="AS29" s="37"/>
      <c r="AT29" s="37"/>
      <c r="AU29" s="44"/>
      <c r="AV29" s="44">
        <v>44760</v>
      </c>
      <c r="AW29" s="44"/>
      <c r="AX29" s="44"/>
      <c r="AY29" s="37"/>
      <c r="AZ29" s="37" t="s">
        <v>4</v>
      </c>
      <c r="BA29" s="37"/>
      <c r="BB29" s="37"/>
      <c r="BC29" s="37"/>
      <c r="BD29" s="37" t="s">
        <v>4</v>
      </c>
      <c r="BE29" s="37"/>
      <c r="BF29" s="37"/>
      <c r="BG29" s="37"/>
      <c r="BH29" s="37" t="s">
        <v>1176</v>
      </c>
      <c r="BI29" s="37"/>
      <c r="BJ29" s="37"/>
      <c r="BK29" s="45" t="str">
        <f t="shared" si="58"/>
        <v/>
      </c>
      <c r="BL29" s="45">
        <f t="shared" si="59"/>
        <v>1</v>
      </c>
      <c r="BM29" s="45" t="str">
        <f t="shared" si="60"/>
        <v/>
      </c>
      <c r="BN29" s="45" t="str">
        <f t="shared" si="61"/>
        <v/>
      </c>
      <c r="BO29" s="45">
        <f t="shared" si="62"/>
        <v>1</v>
      </c>
      <c r="BP29" s="42" t="s">
        <v>1016</v>
      </c>
      <c r="BQ29" s="37"/>
      <c r="BR29" s="47" t="s">
        <v>931</v>
      </c>
      <c r="BS29" s="37" t="s">
        <v>1017</v>
      </c>
      <c r="BT29" s="43" t="s">
        <v>933</v>
      </c>
      <c r="BU29" s="43" t="s">
        <v>934</v>
      </c>
      <c r="BV29" s="43" t="s">
        <v>935</v>
      </c>
      <c r="BW29" s="43"/>
      <c r="BX29" s="43" t="s">
        <v>936</v>
      </c>
      <c r="BY29" s="43" t="s">
        <v>937</v>
      </c>
      <c r="BZ29" s="40">
        <v>0.4</v>
      </c>
      <c r="CA29" s="37"/>
      <c r="CB29" s="37"/>
      <c r="CC29" s="37"/>
      <c r="CD29" s="37"/>
      <c r="CE29" s="43" t="s">
        <v>96</v>
      </c>
      <c r="CF29" s="37" t="s">
        <v>938</v>
      </c>
      <c r="CG29" s="37">
        <f t="shared" ref="CG29" si="70">SUM(CH29:CK29)</f>
        <v>3</v>
      </c>
      <c r="CH29" s="37">
        <v>0</v>
      </c>
      <c r="CI29" s="37">
        <v>1</v>
      </c>
      <c r="CJ29" s="37">
        <v>1</v>
      </c>
      <c r="CK29" s="37">
        <v>1</v>
      </c>
      <c r="CL29" s="37"/>
      <c r="CM29" s="37"/>
      <c r="CN29" s="37">
        <v>1</v>
      </c>
      <c r="CO29" s="37" t="s">
        <v>1177</v>
      </c>
      <c r="CP29" s="37"/>
      <c r="CQ29" s="37"/>
      <c r="CR29" s="37"/>
      <c r="CS29" s="37"/>
      <c r="CT29" s="44"/>
      <c r="CU29" s="44">
        <v>44760</v>
      </c>
      <c r="CV29" s="44"/>
      <c r="CW29" s="44"/>
      <c r="CX29" s="37"/>
      <c r="CY29" s="37" t="s">
        <v>4</v>
      </c>
      <c r="CZ29" s="37"/>
      <c r="DA29" s="37"/>
      <c r="DB29" s="37"/>
      <c r="DC29" s="37" t="s">
        <v>4</v>
      </c>
      <c r="DD29" s="37"/>
      <c r="DE29" s="37"/>
      <c r="DF29" s="37"/>
      <c r="DG29" s="37" t="s">
        <v>1178</v>
      </c>
      <c r="DH29" s="37"/>
      <c r="DI29" s="37"/>
      <c r="DJ29" s="45" t="str">
        <f t="shared" si="0"/>
        <v/>
      </c>
      <c r="DK29" s="45">
        <f t="shared" si="1"/>
        <v>1</v>
      </c>
      <c r="DL29" s="45">
        <f t="shared" si="2"/>
        <v>0</v>
      </c>
      <c r="DM29" s="45">
        <f t="shared" si="3"/>
        <v>0</v>
      </c>
      <c r="DN29" s="45">
        <f t="shared" si="4"/>
        <v>0.33333333333333331</v>
      </c>
      <c r="DO29" s="46"/>
      <c r="DP29" s="37"/>
      <c r="DQ29" s="43"/>
      <c r="DR29" s="37"/>
      <c r="DS29" s="43"/>
      <c r="DT29" s="43"/>
      <c r="DU29" s="43"/>
      <c r="DV29" s="43"/>
      <c r="DW29" s="43"/>
      <c r="DX29" s="43"/>
      <c r="DY29" s="40"/>
      <c r="DZ29" s="37"/>
      <c r="EA29" s="37"/>
      <c r="EB29" s="37"/>
      <c r="EC29" s="37"/>
      <c r="ED29" s="43"/>
      <c r="EE29" s="37"/>
      <c r="EF29" s="37"/>
      <c r="EG29" s="37"/>
      <c r="EH29" s="37"/>
      <c r="EI29" s="37"/>
      <c r="EJ29" s="37"/>
      <c r="EK29" s="37"/>
      <c r="EL29" s="37"/>
      <c r="EM29" s="37"/>
      <c r="EN29" s="37"/>
      <c r="EO29" s="37"/>
      <c r="EP29" s="37"/>
      <c r="EQ29" s="37"/>
      <c r="ER29" s="37"/>
      <c r="ES29" s="44"/>
      <c r="ET29" s="44">
        <v>44760</v>
      </c>
      <c r="EU29" s="44"/>
      <c r="EV29" s="44"/>
      <c r="EW29" s="37"/>
      <c r="EX29" s="37"/>
      <c r="EY29" s="37"/>
      <c r="EZ29" s="37"/>
      <c r="FA29" s="37"/>
      <c r="FB29" s="37"/>
      <c r="FC29" s="37"/>
      <c r="FD29" s="37"/>
      <c r="FE29" s="37"/>
      <c r="FF29" s="37"/>
      <c r="FG29" s="37"/>
      <c r="FH29" s="37"/>
      <c r="FI29" s="45" t="str">
        <f t="shared" si="5"/>
        <v/>
      </c>
      <c r="FJ29" s="45" t="str">
        <f t="shared" si="6"/>
        <v/>
      </c>
      <c r="FK29" s="45" t="str">
        <f t="shared" si="7"/>
        <v/>
      </c>
      <c r="FL29" s="45" t="str">
        <f t="shared" si="8"/>
        <v/>
      </c>
      <c r="FM29" s="45" t="str">
        <f t="shared" si="9"/>
        <v/>
      </c>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44"/>
      <c r="GS29" s="44">
        <v>44760</v>
      </c>
      <c r="GT29" s="44"/>
      <c r="GU29" s="44"/>
      <c r="GV29" s="37"/>
      <c r="GW29" s="37"/>
      <c r="GX29" s="37"/>
      <c r="GY29" s="37"/>
      <c r="GZ29" s="37"/>
      <c r="HA29" s="37"/>
      <c r="HB29" s="37"/>
      <c r="HC29" s="37"/>
      <c r="HD29" s="37"/>
      <c r="HE29" s="37"/>
      <c r="HF29" s="37"/>
      <c r="HG29" s="37"/>
      <c r="HH29" s="45" t="str">
        <f t="shared" si="64"/>
        <v/>
      </c>
      <c r="HI29" s="45" t="str">
        <f t="shared" si="65"/>
        <v/>
      </c>
      <c r="HJ29" s="45" t="str">
        <f t="shared" si="66"/>
        <v/>
      </c>
      <c r="HK29" s="45" t="str">
        <f t="shared" si="67"/>
        <v/>
      </c>
      <c r="HL29" s="45" t="str">
        <f t="shared" si="68"/>
        <v/>
      </c>
      <c r="HM29" s="37"/>
      <c r="HN29" s="37"/>
      <c r="HO29" s="37">
        <f t="shared" si="20"/>
        <v>2</v>
      </c>
      <c r="HP29" s="37" t="str">
        <f>'[4]BD Plan'!$B$3</f>
        <v>Boyacá</v>
      </c>
      <c r="HQ29" s="20"/>
      <c r="HR29" s="20" t="s">
        <v>1161</v>
      </c>
      <c r="HS29" s="20"/>
      <c r="HT29" s="20"/>
      <c r="HU29" s="20"/>
      <c r="HV29" s="20" t="s">
        <v>249</v>
      </c>
      <c r="HW29" s="20"/>
      <c r="HX29" s="20"/>
      <c r="HY29" s="20"/>
      <c r="HZ29" s="20"/>
      <c r="IA29" s="20"/>
      <c r="IB29" s="20"/>
      <c r="IC29" s="20"/>
      <c r="ID29" s="20"/>
      <c r="IE29" s="20"/>
      <c r="IF29" s="20"/>
      <c r="IG29" t="s">
        <v>1022</v>
      </c>
      <c r="IH29" s="38" t="s">
        <v>1023</v>
      </c>
    </row>
    <row r="30" spans="1:242" ht="15" customHeight="1" x14ac:dyDescent="0.25">
      <c r="A30" t="s">
        <v>1024</v>
      </c>
      <c r="B30" t="s">
        <v>1007</v>
      </c>
      <c r="C30" s="37" t="s">
        <v>1025</v>
      </c>
      <c r="D30" s="37" t="s">
        <v>997</v>
      </c>
      <c r="E30" s="37" t="s">
        <v>1026</v>
      </c>
      <c r="F30" s="37" t="s">
        <v>924</v>
      </c>
      <c r="G30" s="37" t="s">
        <v>925</v>
      </c>
      <c r="H30" s="48" t="s">
        <v>1027</v>
      </c>
      <c r="I30" s="37" t="s">
        <v>1028</v>
      </c>
      <c r="J30" s="40">
        <v>0.8</v>
      </c>
      <c r="K30" s="40">
        <v>0.8</v>
      </c>
      <c r="L30" s="37" t="s">
        <v>956</v>
      </c>
      <c r="M30" s="40">
        <v>0.48</v>
      </c>
      <c r="N30" s="40">
        <v>0.8</v>
      </c>
      <c r="O30" s="37" t="s">
        <v>956</v>
      </c>
      <c r="P30" s="41" t="s">
        <v>929</v>
      </c>
      <c r="Q30" s="42" t="s">
        <v>1029</v>
      </c>
      <c r="R30" s="37"/>
      <c r="S30" s="47" t="s">
        <v>931</v>
      </c>
      <c r="T30" s="37" t="s">
        <v>1030</v>
      </c>
      <c r="U30" s="43" t="s">
        <v>933</v>
      </c>
      <c r="V30" s="43" t="s">
        <v>934</v>
      </c>
      <c r="W30" s="43" t="s">
        <v>935</v>
      </c>
      <c r="X30" s="43"/>
      <c r="Y30" s="43" t="s">
        <v>936</v>
      </c>
      <c r="Z30" s="43" t="s">
        <v>937</v>
      </c>
      <c r="AA30" s="40">
        <v>0.4</v>
      </c>
      <c r="AB30" s="37"/>
      <c r="AC30" s="37"/>
      <c r="AD30" s="37"/>
      <c r="AE30" s="37"/>
      <c r="AF30" s="43" t="s">
        <v>96</v>
      </c>
      <c r="AG30" s="37" t="s">
        <v>938</v>
      </c>
      <c r="AH30" s="37">
        <f t="shared" si="69"/>
        <v>12</v>
      </c>
      <c r="AI30" s="43">
        <v>3</v>
      </c>
      <c r="AJ30" s="43">
        <v>3</v>
      </c>
      <c r="AK30" s="43">
        <v>3</v>
      </c>
      <c r="AL30" s="43">
        <v>3</v>
      </c>
      <c r="AM30" s="37"/>
      <c r="AN30" s="37"/>
      <c r="AO30" s="37">
        <v>3</v>
      </c>
      <c r="AP30" s="37" t="s">
        <v>1179</v>
      </c>
      <c r="AQ30" s="37"/>
      <c r="AR30" s="37"/>
      <c r="AS30" s="37"/>
      <c r="AT30" s="37"/>
      <c r="AU30" s="44">
        <v>44671</v>
      </c>
      <c r="AV30" s="44">
        <v>44760</v>
      </c>
      <c r="AW30" s="44"/>
      <c r="AX30" s="44"/>
      <c r="AY30" s="37"/>
      <c r="AZ30" s="37" t="s">
        <v>4</v>
      </c>
      <c r="BA30" s="37"/>
      <c r="BB30" s="37"/>
      <c r="BC30" s="37"/>
      <c r="BD30" s="37" t="s">
        <v>4</v>
      </c>
      <c r="BE30" s="37"/>
      <c r="BF30" s="37"/>
      <c r="BG30" s="37"/>
      <c r="BH30" s="37" t="s">
        <v>1180</v>
      </c>
      <c r="BI30" s="37"/>
      <c r="BJ30" s="37"/>
      <c r="BK30" s="45">
        <f t="shared" si="58"/>
        <v>0</v>
      </c>
      <c r="BL30" s="45">
        <f t="shared" si="59"/>
        <v>1</v>
      </c>
      <c r="BM30" s="45">
        <f t="shared" si="60"/>
        <v>0</v>
      </c>
      <c r="BN30" s="45">
        <f t="shared" si="61"/>
        <v>0</v>
      </c>
      <c r="BO30" s="45">
        <f t="shared" si="62"/>
        <v>0.25</v>
      </c>
      <c r="BP30" s="42"/>
      <c r="BQ30" s="37"/>
      <c r="BR30" s="37"/>
      <c r="BS30" s="37"/>
      <c r="BT30" s="43"/>
      <c r="BU30" s="43"/>
      <c r="BV30" s="43"/>
      <c r="BW30" s="43"/>
      <c r="BX30" s="43"/>
      <c r="BY30" s="43"/>
      <c r="BZ30" s="40"/>
      <c r="CA30" s="37"/>
      <c r="CB30" s="37"/>
      <c r="CC30" s="37"/>
      <c r="CD30" s="37"/>
      <c r="CE30" s="43"/>
      <c r="CF30" s="37"/>
      <c r="CG30" s="37"/>
      <c r="CH30" s="37"/>
      <c r="CI30" s="37"/>
      <c r="CJ30" s="37"/>
      <c r="CK30" s="37"/>
      <c r="CL30" s="37"/>
      <c r="CM30" s="37"/>
      <c r="CN30" s="37"/>
      <c r="CO30" s="37"/>
      <c r="CP30" s="37"/>
      <c r="CQ30" s="37"/>
      <c r="CR30" s="37"/>
      <c r="CS30" s="37"/>
      <c r="CT30" s="44">
        <v>44671</v>
      </c>
      <c r="CU30" s="44">
        <v>44760</v>
      </c>
      <c r="CV30" s="44"/>
      <c r="CW30" s="44"/>
      <c r="CX30" s="37"/>
      <c r="CY30" s="37"/>
      <c r="CZ30" s="37"/>
      <c r="DA30" s="37"/>
      <c r="DB30" s="37"/>
      <c r="DC30" s="37"/>
      <c r="DD30" s="37"/>
      <c r="DE30" s="37"/>
      <c r="DF30" s="37"/>
      <c r="DG30" s="37"/>
      <c r="DH30" s="37"/>
      <c r="DI30" s="37"/>
      <c r="DJ30" s="45" t="str">
        <f t="shared" si="0"/>
        <v/>
      </c>
      <c r="DK30" s="45" t="str">
        <f t="shared" si="1"/>
        <v/>
      </c>
      <c r="DL30" s="45" t="str">
        <f t="shared" si="2"/>
        <v/>
      </c>
      <c r="DM30" s="45" t="str">
        <f t="shared" si="3"/>
        <v/>
      </c>
      <c r="DN30" s="45" t="str">
        <f t="shared" si="4"/>
        <v/>
      </c>
      <c r="DO30" s="42"/>
      <c r="DP30" s="37"/>
      <c r="DQ30" s="43"/>
      <c r="DR30" s="37"/>
      <c r="DS30" s="43"/>
      <c r="DT30" s="43"/>
      <c r="DU30" s="43"/>
      <c r="DV30" s="43"/>
      <c r="DW30" s="43"/>
      <c r="DX30" s="43"/>
      <c r="DY30" s="40"/>
      <c r="DZ30" s="37"/>
      <c r="EA30" s="37"/>
      <c r="EB30" s="37"/>
      <c r="EC30" s="37"/>
      <c r="ED30" s="43"/>
      <c r="EE30" s="37"/>
      <c r="EF30" s="37"/>
      <c r="EG30" s="37"/>
      <c r="EH30" s="37"/>
      <c r="EI30" s="37"/>
      <c r="EJ30" s="37"/>
      <c r="EK30" s="37"/>
      <c r="EL30" s="37"/>
      <c r="EM30" s="37"/>
      <c r="EN30" s="37"/>
      <c r="EO30" s="37"/>
      <c r="EP30" s="37"/>
      <c r="EQ30" s="37"/>
      <c r="ER30" s="37"/>
      <c r="ES30" s="44"/>
      <c r="ET30" s="44">
        <v>44760</v>
      </c>
      <c r="EU30" s="44"/>
      <c r="EV30" s="44"/>
      <c r="EW30" s="37"/>
      <c r="EX30" s="37"/>
      <c r="EY30" s="37"/>
      <c r="EZ30" s="37"/>
      <c r="FA30" s="37"/>
      <c r="FB30" s="37"/>
      <c r="FC30" s="37"/>
      <c r="FD30" s="37"/>
      <c r="FE30" s="37"/>
      <c r="FF30" s="37"/>
      <c r="FG30" s="37"/>
      <c r="FH30" s="37"/>
      <c r="FI30" s="45" t="str">
        <f t="shared" si="5"/>
        <v/>
      </c>
      <c r="FJ30" s="45" t="str">
        <f t="shared" si="6"/>
        <v/>
      </c>
      <c r="FK30" s="45" t="str">
        <f t="shared" si="7"/>
        <v/>
      </c>
      <c r="FL30" s="45" t="str">
        <f t="shared" si="8"/>
        <v/>
      </c>
      <c r="FM30" s="45" t="str">
        <f t="shared" si="9"/>
        <v/>
      </c>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44">
        <v>44671</v>
      </c>
      <c r="GS30" s="44">
        <v>44760</v>
      </c>
      <c r="GT30" s="44"/>
      <c r="GU30" s="44"/>
      <c r="GV30" s="37"/>
      <c r="GW30" s="37"/>
      <c r="GX30" s="37"/>
      <c r="GY30" s="37"/>
      <c r="GZ30" s="37"/>
      <c r="HA30" s="37"/>
      <c r="HB30" s="37"/>
      <c r="HC30" s="37"/>
      <c r="HD30" s="37"/>
      <c r="HE30" s="37"/>
      <c r="HF30" s="37"/>
      <c r="HG30" s="37"/>
      <c r="HH30" s="45" t="str">
        <f t="shared" si="64"/>
        <v/>
      </c>
      <c r="HI30" s="45" t="str">
        <f t="shared" si="65"/>
        <v/>
      </c>
      <c r="HJ30" s="45" t="str">
        <f t="shared" si="66"/>
        <v/>
      </c>
      <c r="HK30" s="45" t="str">
        <f t="shared" si="67"/>
        <v/>
      </c>
      <c r="HL30" s="45" t="str">
        <f t="shared" si="68"/>
        <v/>
      </c>
      <c r="HM30" s="37"/>
      <c r="HN30" s="37"/>
      <c r="HO30" s="37">
        <f t="shared" si="20"/>
        <v>1</v>
      </c>
      <c r="HP30" s="37" t="str">
        <f>'[4]BD Plan'!$B$3</f>
        <v>Boyacá</v>
      </c>
      <c r="HQ30" s="20"/>
      <c r="HR30" s="20" t="s">
        <v>215</v>
      </c>
      <c r="HS30" s="20"/>
      <c r="HT30" s="20"/>
      <c r="HU30" s="20"/>
      <c r="HV30" s="20"/>
      <c r="HW30" s="20"/>
      <c r="HX30" s="20"/>
      <c r="HY30" s="20" t="s">
        <v>1181</v>
      </c>
      <c r="HZ30" s="20"/>
      <c r="IA30" s="20"/>
      <c r="IB30" s="20"/>
      <c r="IC30" s="20"/>
      <c r="ID30" s="20"/>
      <c r="IE30" s="20"/>
      <c r="IF30" s="20"/>
      <c r="IG30" t="s">
        <v>1035</v>
      </c>
      <c r="IH30" s="38" t="s">
        <v>1036</v>
      </c>
    </row>
    <row r="31" spans="1:242" ht="15" customHeight="1" x14ac:dyDescent="0.25">
      <c r="A31" t="s">
        <v>1037</v>
      </c>
      <c r="B31" t="s">
        <v>1038</v>
      </c>
      <c r="C31" s="37" t="s">
        <v>1039</v>
      </c>
      <c r="D31" s="38" t="s">
        <v>968</v>
      </c>
      <c r="E31" s="37" t="s">
        <v>951</v>
      </c>
      <c r="F31" s="37" t="s">
        <v>984</v>
      </c>
      <c r="G31" s="37" t="s">
        <v>1040</v>
      </c>
      <c r="H31" s="39" t="s">
        <v>1041</v>
      </c>
      <c r="I31" s="37" t="s">
        <v>927</v>
      </c>
      <c r="J31" s="40">
        <v>0.6</v>
      </c>
      <c r="K31" s="40">
        <v>0.8</v>
      </c>
      <c r="L31" s="37" t="s">
        <v>956</v>
      </c>
      <c r="M31" s="40">
        <v>0.36</v>
      </c>
      <c r="N31" s="40">
        <v>0.8</v>
      </c>
      <c r="O31" s="37" t="s">
        <v>956</v>
      </c>
      <c r="P31" s="41" t="s">
        <v>929</v>
      </c>
      <c r="Q31" s="42" t="s">
        <v>1042</v>
      </c>
      <c r="R31" s="37"/>
      <c r="S31" s="47" t="s">
        <v>931</v>
      </c>
      <c r="T31" s="41" t="s">
        <v>1043</v>
      </c>
      <c r="U31" s="43" t="s">
        <v>933</v>
      </c>
      <c r="V31" s="43" t="s">
        <v>934</v>
      </c>
      <c r="W31" s="43" t="s">
        <v>935</v>
      </c>
      <c r="X31" s="43"/>
      <c r="Y31" s="43" t="s">
        <v>936</v>
      </c>
      <c r="Z31" s="43" t="s">
        <v>937</v>
      </c>
      <c r="AA31" s="40">
        <v>0.4</v>
      </c>
      <c r="AB31" s="37"/>
      <c r="AC31" s="37"/>
      <c r="AD31" s="37"/>
      <c r="AE31" s="37"/>
      <c r="AF31" s="43" t="s">
        <v>96</v>
      </c>
      <c r="AG31" s="37" t="s">
        <v>938</v>
      </c>
      <c r="AH31" s="37">
        <f t="shared" si="69"/>
        <v>27</v>
      </c>
      <c r="AI31" s="43">
        <v>24</v>
      </c>
      <c r="AJ31" s="43">
        <v>1</v>
      </c>
      <c r="AK31" s="43">
        <v>1</v>
      </c>
      <c r="AL31" s="43">
        <v>1</v>
      </c>
      <c r="AM31" s="37">
        <v>24</v>
      </c>
      <c r="AN31" s="37" t="s">
        <v>1182</v>
      </c>
      <c r="AO31" s="37">
        <v>1</v>
      </c>
      <c r="AP31" s="37" t="s">
        <v>1183</v>
      </c>
      <c r="AQ31" s="37"/>
      <c r="AR31" s="37"/>
      <c r="AS31" s="37"/>
      <c r="AT31" s="37"/>
      <c r="AU31" s="44">
        <v>44671</v>
      </c>
      <c r="AV31" s="44">
        <v>44760</v>
      </c>
      <c r="AW31" s="44"/>
      <c r="AX31" s="44"/>
      <c r="AY31" s="37" t="s">
        <v>4</v>
      </c>
      <c r="AZ31" s="37" t="s">
        <v>4</v>
      </c>
      <c r="BA31" s="37"/>
      <c r="BB31" s="37"/>
      <c r="BC31" s="37" t="s">
        <v>4</v>
      </c>
      <c r="BD31" s="37" t="s">
        <v>4</v>
      </c>
      <c r="BE31" s="37"/>
      <c r="BF31" s="37"/>
      <c r="BG31" s="37" t="s">
        <v>1184</v>
      </c>
      <c r="BH31" s="37" t="s">
        <v>1185</v>
      </c>
      <c r="BI31" s="37"/>
      <c r="BJ31" s="37"/>
      <c r="BK31" s="45">
        <f t="shared" si="58"/>
        <v>1</v>
      </c>
      <c r="BL31" s="45">
        <f t="shared" si="59"/>
        <v>1</v>
      </c>
      <c r="BM31" s="45">
        <f t="shared" si="60"/>
        <v>0</v>
      </c>
      <c r="BN31" s="45">
        <f t="shared" si="61"/>
        <v>0</v>
      </c>
      <c r="BO31" s="45">
        <f t="shared" si="62"/>
        <v>0.92592592592592593</v>
      </c>
      <c r="BP31" s="42"/>
      <c r="BQ31" s="37"/>
      <c r="BR31" s="37"/>
      <c r="BS31" s="37"/>
      <c r="BT31" s="43"/>
      <c r="BU31" s="43"/>
      <c r="BV31" s="43"/>
      <c r="BW31" s="43"/>
      <c r="BX31" s="43"/>
      <c r="BY31" s="43"/>
      <c r="BZ31" s="40"/>
      <c r="CA31" s="37"/>
      <c r="CB31" s="37"/>
      <c r="CC31" s="37"/>
      <c r="CD31" s="37"/>
      <c r="CE31" s="43"/>
      <c r="CF31" s="37"/>
      <c r="CG31" s="37"/>
      <c r="CH31" s="37"/>
      <c r="CI31" s="37"/>
      <c r="CJ31" s="37"/>
      <c r="CK31" s="37"/>
      <c r="CL31" s="37"/>
      <c r="CM31" s="37"/>
      <c r="CN31" s="37"/>
      <c r="CO31" s="37"/>
      <c r="CP31" s="37"/>
      <c r="CQ31" s="37"/>
      <c r="CR31" s="37"/>
      <c r="CS31" s="37"/>
      <c r="CT31" s="44"/>
      <c r="CU31" s="44">
        <v>44760</v>
      </c>
      <c r="CV31" s="44"/>
      <c r="CW31" s="44"/>
      <c r="CX31" s="37"/>
      <c r="CY31" s="37"/>
      <c r="CZ31" s="37"/>
      <c r="DA31" s="37"/>
      <c r="DB31" s="37"/>
      <c r="DC31" s="37"/>
      <c r="DD31" s="37"/>
      <c r="DE31" s="37"/>
      <c r="DF31" s="37"/>
      <c r="DG31" s="37"/>
      <c r="DH31" s="37"/>
      <c r="DI31" s="37"/>
      <c r="DJ31" s="45" t="str">
        <f t="shared" si="0"/>
        <v/>
      </c>
      <c r="DK31" s="45" t="str">
        <f t="shared" si="1"/>
        <v/>
      </c>
      <c r="DL31" s="45" t="str">
        <f t="shared" si="2"/>
        <v/>
      </c>
      <c r="DM31" s="45" t="str">
        <f t="shared" si="3"/>
        <v/>
      </c>
      <c r="DN31" s="45" t="str">
        <f t="shared" si="4"/>
        <v/>
      </c>
      <c r="DO31" s="46"/>
      <c r="DP31" s="37"/>
      <c r="DQ31" s="43"/>
      <c r="DR31" s="37"/>
      <c r="DS31" s="43"/>
      <c r="DT31" s="43"/>
      <c r="DU31" s="43"/>
      <c r="DV31" s="43"/>
      <c r="DW31" s="43"/>
      <c r="DX31" s="43"/>
      <c r="DY31" s="40"/>
      <c r="DZ31" s="37"/>
      <c r="EA31" s="37"/>
      <c r="EB31" s="37"/>
      <c r="EC31" s="37"/>
      <c r="ED31" s="43"/>
      <c r="EE31" s="37"/>
      <c r="EF31" s="37"/>
      <c r="EG31" s="37"/>
      <c r="EH31" s="37"/>
      <c r="EI31" s="37"/>
      <c r="EJ31" s="37"/>
      <c r="EK31" s="37"/>
      <c r="EL31" s="37"/>
      <c r="EM31" s="37"/>
      <c r="EN31" s="37"/>
      <c r="EO31" s="37"/>
      <c r="EP31" s="37"/>
      <c r="EQ31" s="37"/>
      <c r="ER31" s="37"/>
      <c r="ES31" s="44">
        <v>44671</v>
      </c>
      <c r="ET31" s="44">
        <v>44760</v>
      </c>
      <c r="EU31" s="44"/>
      <c r="EV31" s="44"/>
      <c r="EW31" s="37"/>
      <c r="EX31" s="37"/>
      <c r="EY31" s="37"/>
      <c r="EZ31" s="37"/>
      <c r="FA31" s="37"/>
      <c r="FB31" s="37"/>
      <c r="FC31" s="37"/>
      <c r="FD31" s="37"/>
      <c r="FE31" s="37"/>
      <c r="FF31" s="37"/>
      <c r="FG31" s="37"/>
      <c r="FH31" s="37"/>
      <c r="FI31" s="45" t="str">
        <f t="shared" si="5"/>
        <v/>
      </c>
      <c r="FJ31" s="45" t="str">
        <f t="shared" si="6"/>
        <v/>
      </c>
      <c r="FK31" s="45" t="str">
        <f t="shared" si="7"/>
        <v/>
      </c>
      <c r="FL31" s="45" t="str">
        <f t="shared" si="8"/>
        <v/>
      </c>
      <c r="FM31" s="45" t="str">
        <f t="shared" si="9"/>
        <v/>
      </c>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44">
        <v>44671</v>
      </c>
      <c r="GS31" s="44">
        <v>44760</v>
      </c>
      <c r="GT31" s="44"/>
      <c r="GU31" s="44"/>
      <c r="GV31" s="37"/>
      <c r="GW31" s="37"/>
      <c r="GX31" s="37"/>
      <c r="GY31" s="37"/>
      <c r="GZ31" s="37"/>
      <c r="HA31" s="37"/>
      <c r="HB31" s="37"/>
      <c r="HC31" s="37"/>
      <c r="HD31" s="37"/>
      <c r="HE31" s="37"/>
      <c r="HF31" s="37"/>
      <c r="HG31" s="37"/>
      <c r="HH31" s="45" t="str">
        <f t="shared" si="64"/>
        <v/>
      </c>
      <c r="HI31" s="45" t="str">
        <f t="shared" si="65"/>
        <v/>
      </c>
      <c r="HJ31" s="45" t="str">
        <f t="shared" si="66"/>
        <v/>
      </c>
      <c r="HK31" s="45" t="str">
        <f t="shared" si="67"/>
        <v/>
      </c>
      <c r="HL31" s="45" t="str">
        <f t="shared" si="68"/>
        <v/>
      </c>
      <c r="HM31" s="37"/>
      <c r="HN31" s="37"/>
      <c r="HO31" s="37">
        <f t="shared" si="20"/>
        <v>1</v>
      </c>
      <c r="HP31" s="37" t="str">
        <f>'[4]BD Plan'!$B$3</f>
        <v>Boyacá</v>
      </c>
      <c r="HQ31" s="20" t="s">
        <v>243</v>
      </c>
      <c r="HR31" s="20" t="s">
        <v>1186</v>
      </c>
      <c r="HS31" s="20"/>
      <c r="HT31" s="20"/>
      <c r="HU31" s="20" t="s">
        <v>1187</v>
      </c>
      <c r="HV31" s="20"/>
      <c r="HW31" s="20"/>
      <c r="HX31" s="20"/>
      <c r="HY31" s="20"/>
      <c r="HZ31" s="20"/>
      <c r="IA31" s="20"/>
      <c r="IB31" s="20"/>
      <c r="IC31" s="20"/>
      <c r="ID31" s="20"/>
      <c r="IE31" s="20"/>
      <c r="IF31" s="20"/>
      <c r="IG31" t="s">
        <v>1050</v>
      </c>
      <c r="IH31" s="38" t="s">
        <v>1051</v>
      </c>
    </row>
    <row r="32" spans="1:242" ht="15" customHeight="1" x14ac:dyDescent="0.25">
      <c r="A32" t="s">
        <v>1052</v>
      </c>
      <c r="B32" t="s">
        <v>1053</v>
      </c>
      <c r="C32" s="37" t="s">
        <v>1054</v>
      </c>
      <c r="D32" s="38" t="s">
        <v>950</v>
      </c>
      <c r="E32" s="37" t="s">
        <v>951</v>
      </c>
      <c r="F32" s="37" t="s">
        <v>924</v>
      </c>
      <c r="G32" s="37" t="s">
        <v>925</v>
      </c>
      <c r="H32" s="39" t="s">
        <v>1055</v>
      </c>
      <c r="I32" s="37" t="s">
        <v>1028</v>
      </c>
      <c r="J32" s="40">
        <v>0.8</v>
      </c>
      <c r="K32" s="40">
        <v>0.6</v>
      </c>
      <c r="L32" s="37" t="s">
        <v>956</v>
      </c>
      <c r="M32" s="40">
        <v>0.28999999999999998</v>
      </c>
      <c r="N32" s="40">
        <v>0.6</v>
      </c>
      <c r="O32" s="37" t="s">
        <v>928</v>
      </c>
      <c r="P32" s="41" t="s">
        <v>929</v>
      </c>
      <c r="Q32" s="42"/>
      <c r="R32" s="37"/>
      <c r="S32" s="41"/>
      <c r="T32" s="41"/>
      <c r="U32" s="43"/>
      <c r="V32" s="43"/>
      <c r="W32" s="43"/>
      <c r="X32" s="43"/>
      <c r="Y32" s="43"/>
      <c r="Z32" s="43"/>
      <c r="AA32" s="40"/>
      <c r="AB32" s="37"/>
      <c r="AC32" s="37"/>
      <c r="AD32" s="37"/>
      <c r="AE32" s="37"/>
      <c r="AF32" s="43"/>
      <c r="AG32" s="37"/>
      <c r="AH32" s="37"/>
      <c r="AI32" s="43"/>
      <c r="AJ32" s="43"/>
      <c r="AK32" s="43"/>
      <c r="AL32" s="43"/>
      <c r="AM32" s="37"/>
      <c r="AN32" s="37"/>
      <c r="AO32" s="37"/>
      <c r="AP32" s="37"/>
      <c r="AQ32" s="37"/>
      <c r="AR32" s="37"/>
      <c r="AS32" s="37"/>
      <c r="AT32" s="37"/>
      <c r="AU32" s="44"/>
      <c r="AV32" s="44">
        <v>44760</v>
      </c>
      <c r="AW32" s="44"/>
      <c r="AX32" s="44"/>
      <c r="AY32" s="37"/>
      <c r="AZ32" s="37"/>
      <c r="BA32" s="37"/>
      <c r="BB32" s="37"/>
      <c r="BC32" s="37"/>
      <c r="BD32" s="37"/>
      <c r="BE32" s="37"/>
      <c r="BF32" s="37"/>
      <c r="BG32" s="37"/>
      <c r="BH32" s="37"/>
      <c r="BI32" s="37"/>
      <c r="BJ32" s="37"/>
      <c r="BK32" s="45" t="str">
        <f t="shared" si="58"/>
        <v/>
      </c>
      <c r="BL32" s="45" t="str">
        <f t="shared" si="59"/>
        <v/>
      </c>
      <c r="BM32" s="45" t="str">
        <f t="shared" si="60"/>
        <v/>
      </c>
      <c r="BN32" s="45" t="str">
        <f t="shared" si="61"/>
        <v/>
      </c>
      <c r="BO32" s="45" t="str">
        <f t="shared" si="62"/>
        <v/>
      </c>
      <c r="BP32" s="42" t="s">
        <v>1056</v>
      </c>
      <c r="BQ32" s="37"/>
      <c r="BR32" s="47" t="s">
        <v>931</v>
      </c>
      <c r="BS32" s="37" t="s">
        <v>1057</v>
      </c>
      <c r="BT32" s="43" t="s">
        <v>933</v>
      </c>
      <c r="BU32" s="43" t="s">
        <v>934</v>
      </c>
      <c r="BV32" s="43" t="s">
        <v>935</v>
      </c>
      <c r="BW32" s="43"/>
      <c r="BX32" s="43" t="s">
        <v>936</v>
      </c>
      <c r="BY32" s="43" t="s">
        <v>937</v>
      </c>
      <c r="BZ32" s="40">
        <v>0.4</v>
      </c>
      <c r="CA32" s="37"/>
      <c r="CB32" s="37"/>
      <c r="CC32" s="37"/>
      <c r="CD32" s="37"/>
      <c r="CE32" s="43" t="s">
        <v>96</v>
      </c>
      <c r="CF32" s="37" t="s">
        <v>938</v>
      </c>
      <c r="CG32" s="37">
        <f t="shared" ref="CG32" si="71">SUM(CH32:CK32)</f>
        <v>8</v>
      </c>
      <c r="CH32" s="37">
        <v>0</v>
      </c>
      <c r="CI32" s="37">
        <v>2</v>
      </c>
      <c r="CJ32" s="37">
        <v>3</v>
      </c>
      <c r="CK32" s="37">
        <v>3</v>
      </c>
      <c r="CL32" s="37"/>
      <c r="CM32" s="37"/>
      <c r="CN32" s="37">
        <v>2</v>
      </c>
      <c r="CO32" s="37" t="s">
        <v>1188</v>
      </c>
      <c r="CP32" s="37"/>
      <c r="CQ32" s="37"/>
      <c r="CR32" s="37"/>
      <c r="CS32" s="37"/>
      <c r="CT32" s="44"/>
      <c r="CU32" s="44">
        <v>44760</v>
      </c>
      <c r="CV32" s="44"/>
      <c r="CW32" s="44"/>
      <c r="CX32" s="37"/>
      <c r="CY32" s="37" t="s">
        <v>4</v>
      </c>
      <c r="CZ32" s="37"/>
      <c r="DA32" s="37"/>
      <c r="DB32" s="37"/>
      <c r="DC32" s="37" t="s">
        <v>4</v>
      </c>
      <c r="DD32" s="37"/>
      <c r="DE32" s="37"/>
      <c r="DF32" s="37"/>
      <c r="DG32" s="37" t="s">
        <v>1189</v>
      </c>
      <c r="DH32" s="37"/>
      <c r="DI32" s="37"/>
      <c r="DJ32" s="45" t="str">
        <f t="shared" si="0"/>
        <v/>
      </c>
      <c r="DK32" s="45">
        <f t="shared" si="1"/>
        <v>1</v>
      </c>
      <c r="DL32" s="45">
        <f t="shared" si="2"/>
        <v>0</v>
      </c>
      <c r="DM32" s="45">
        <f t="shared" si="3"/>
        <v>0</v>
      </c>
      <c r="DN32" s="45">
        <f t="shared" si="4"/>
        <v>0.25</v>
      </c>
      <c r="DO32" s="46"/>
      <c r="DP32" s="37"/>
      <c r="DQ32" s="43"/>
      <c r="DR32" s="37"/>
      <c r="DS32" s="43"/>
      <c r="DT32" s="43"/>
      <c r="DU32" s="43"/>
      <c r="DV32" s="43"/>
      <c r="DW32" s="43"/>
      <c r="DX32" s="43"/>
      <c r="DY32" s="40"/>
      <c r="DZ32" s="37"/>
      <c r="EA32" s="37"/>
      <c r="EB32" s="37"/>
      <c r="EC32" s="37"/>
      <c r="ED32" s="43"/>
      <c r="EE32" s="37"/>
      <c r="EF32" s="37"/>
      <c r="EG32" s="37"/>
      <c r="EH32" s="37"/>
      <c r="EI32" s="37"/>
      <c r="EJ32" s="37"/>
      <c r="EK32" s="37"/>
      <c r="EL32" s="37"/>
      <c r="EM32" s="37"/>
      <c r="EN32" s="37"/>
      <c r="EO32" s="37"/>
      <c r="EP32" s="37"/>
      <c r="EQ32" s="37"/>
      <c r="ER32" s="37"/>
      <c r="ES32" s="44"/>
      <c r="ET32" s="44">
        <v>44760</v>
      </c>
      <c r="EU32" s="44"/>
      <c r="EV32" s="44"/>
      <c r="EW32" s="37"/>
      <c r="EX32" s="37"/>
      <c r="EY32" s="37"/>
      <c r="EZ32" s="37"/>
      <c r="FA32" s="37"/>
      <c r="FB32" s="37"/>
      <c r="FC32" s="37"/>
      <c r="FD32" s="37"/>
      <c r="FE32" s="37"/>
      <c r="FF32" s="37"/>
      <c r="FG32" s="37"/>
      <c r="FH32" s="37"/>
      <c r="FI32" s="45" t="str">
        <f t="shared" si="5"/>
        <v/>
      </c>
      <c r="FJ32" s="45" t="str">
        <f t="shared" si="6"/>
        <v/>
      </c>
      <c r="FK32" s="45" t="str">
        <f t="shared" si="7"/>
        <v/>
      </c>
      <c r="FL32" s="45" t="str">
        <f t="shared" si="8"/>
        <v/>
      </c>
      <c r="FM32" s="45" t="str">
        <f t="shared" si="9"/>
        <v/>
      </c>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44"/>
      <c r="GS32" s="44">
        <v>44760</v>
      </c>
      <c r="GT32" s="44"/>
      <c r="GU32" s="44"/>
      <c r="GV32" s="37"/>
      <c r="GW32" s="37"/>
      <c r="GX32" s="37"/>
      <c r="GY32" s="37"/>
      <c r="GZ32" s="37"/>
      <c r="HA32" s="37"/>
      <c r="HB32" s="37"/>
      <c r="HC32" s="37"/>
      <c r="HD32" s="37"/>
      <c r="HE32" s="37"/>
      <c r="HF32" s="37"/>
      <c r="HG32" s="37"/>
      <c r="HH32" s="45" t="str">
        <f t="shared" si="64"/>
        <v/>
      </c>
      <c r="HI32" s="45" t="str">
        <f t="shared" si="65"/>
        <v/>
      </c>
      <c r="HJ32" s="45" t="str">
        <f t="shared" si="66"/>
        <v/>
      </c>
      <c r="HK32" s="45" t="str">
        <f t="shared" si="67"/>
        <v/>
      </c>
      <c r="HL32" s="45" t="str">
        <f t="shared" si="68"/>
        <v/>
      </c>
      <c r="HM32" s="37"/>
      <c r="HN32" s="37"/>
      <c r="HO32" s="37">
        <f t="shared" si="20"/>
        <v>1</v>
      </c>
      <c r="HP32" s="37" t="str">
        <f>'[4]BD Plan'!$B$3</f>
        <v>Boyacá</v>
      </c>
      <c r="HQ32" s="20"/>
      <c r="HR32" s="20"/>
      <c r="HS32" s="20"/>
      <c r="HT32" s="20"/>
      <c r="HU32" s="20"/>
      <c r="HV32" s="20" t="s">
        <v>1190</v>
      </c>
      <c r="HW32" s="20"/>
      <c r="HX32" s="20"/>
      <c r="HY32" s="20"/>
      <c r="HZ32" s="20"/>
      <c r="IA32" s="20"/>
      <c r="IB32" s="20"/>
      <c r="IC32" s="20"/>
      <c r="ID32" s="20"/>
      <c r="IE32" s="20"/>
      <c r="IF32" s="20"/>
      <c r="IG32" t="s">
        <v>1052</v>
      </c>
      <c r="IH32" s="38" t="s">
        <v>1053</v>
      </c>
    </row>
    <row r="33" spans="1:242" ht="15" customHeight="1" x14ac:dyDescent="0.25">
      <c r="A33" t="s">
        <v>1061</v>
      </c>
      <c r="B33" t="s">
        <v>1053</v>
      </c>
      <c r="C33" s="37" t="s">
        <v>1062</v>
      </c>
      <c r="D33" s="37" t="s">
        <v>997</v>
      </c>
      <c r="E33" s="37" t="s">
        <v>951</v>
      </c>
      <c r="F33" s="37" t="s">
        <v>924</v>
      </c>
      <c r="G33" s="37" t="s">
        <v>925</v>
      </c>
      <c r="H33" s="39" t="s">
        <v>1063</v>
      </c>
      <c r="I33" s="37" t="s">
        <v>955</v>
      </c>
      <c r="J33" s="40">
        <v>0.8</v>
      </c>
      <c r="K33" s="40">
        <v>0.6</v>
      </c>
      <c r="L33" s="37" t="s">
        <v>956</v>
      </c>
      <c r="M33" s="40">
        <v>0.28999999999999998</v>
      </c>
      <c r="N33" s="40">
        <v>0.6</v>
      </c>
      <c r="O33" s="37" t="s">
        <v>928</v>
      </c>
      <c r="P33" s="41" t="s">
        <v>929</v>
      </c>
      <c r="Q33" s="42" t="s">
        <v>1064</v>
      </c>
      <c r="R33" s="37"/>
      <c r="S33" s="47" t="s">
        <v>931</v>
      </c>
      <c r="T33" s="37" t="s">
        <v>1065</v>
      </c>
      <c r="U33" s="43" t="s">
        <v>933</v>
      </c>
      <c r="V33" s="43" t="s">
        <v>934</v>
      </c>
      <c r="W33" s="43" t="s">
        <v>935</v>
      </c>
      <c r="X33" s="43"/>
      <c r="Y33" s="43" t="s">
        <v>936</v>
      </c>
      <c r="Z33" s="43" t="s">
        <v>937</v>
      </c>
      <c r="AA33" s="40">
        <v>0.4</v>
      </c>
      <c r="AB33" s="37"/>
      <c r="AC33" s="37"/>
      <c r="AD33" s="37"/>
      <c r="AE33" s="37"/>
      <c r="AF33" s="43" t="s">
        <v>96</v>
      </c>
      <c r="AG33" s="37" t="s">
        <v>938</v>
      </c>
      <c r="AH33" s="37">
        <f t="shared" si="69"/>
        <v>2</v>
      </c>
      <c r="AI33" s="43">
        <v>1</v>
      </c>
      <c r="AJ33" s="43">
        <v>1</v>
      </c>
      <c r="AK33" s="43">
        <v>0</v>
      </c>
      <c r="AL33" s="43">
        <v>0</v>
      </c>
      <c r="AM33" s="37">
        <v>1</v>
      </c>
      <c r="AN33" s="37" t="s">
        <v>1191</v>
      </c>
      <c r="AO33" s="37">
        <v>1</v>
      </c>
      <c r="AP33" s="37" t="s">
        <v>1192</v>
      </c>
      <c r="AQ33" s="37"/>
      <c r="AR33" s="37"/>
      <c r="AS33" s="37"/>
      <c r="AT33" s="37"/>
      <c r="AU33" s="44">
        <v>44671</v>
      </c>
      <c r="AV33" s="44">
        <v>44760</v>
      </c>
      <c r="AW33" s="44"/>
      <c r="AX33" s="44"/>
      <c r="AY33" s="37" t="s">
        <v>4</v>
      </c>
      <c r="AZ33" s="37" t="s">
        <v>4</v>
      </c>
      <c r="BA33" s="37"/>
      <c r="BB33" s="37"/>
      <c r="BC33" s="37" t="s">
        <v>6</v>
      </c>
      <c r="BD33" s="37" t="s">
        <v>4</v>
      </c>
      <c r="BE33" s="37"/>
      <c r="BF33" s="37"/>
      <c r="BG33" s="37" t="s">
        <v>1193</v>
      </c>
      <c r="BH33" s="37" t="s">
        <v>1194</v>
      </c>
      <c r="BI33" s="37"/>
      <c r="BJ33" s="37"/>
      <c r="BK33" s="45">
        <f t="shared" si="58"/>
        <v>1</v>
      </c>
      <c r="BL33" s="45">
        <f t="shared" si="59"/>
        <v>1</v>
      </c>
      <c r="BM33" s="45" t="str">
        <f t="shared" si="60"/>
        <v/>
      </c>
      <c r="BN33" s="45" t="str">
        <f t="shared" si="61"/>
        <v/>
      </c>
      <c r="BO33" s="45">
        <f t="shared" si="62"/>
        <v>1</v>
      </c>
      <c r="BP33" s="42"/>
      <c r="BQ33" s="37"/>
      <c r="BR33" s="43"/>
      <c r="BS33" s="37"/>
      <c r="BT33" s="43"/>
      <c r="BU33" s="43"/>
      <c r="BV33" s="43"/>
      <c r="BW33" s="43"/>
      <c r="BX33" s="43"/>
      <c r="BY33" s="43"/>
      <c r="BZ33" s="40"/>
      <c r="CA33" s="37"/>
      <c r="CB33" s="37"/>
      <c r="CC33" s="37"/>
      <c r="CD33" s="37"/>
      <c r="CE33" s="43"/>
      <c r="CF33" s="37"/>
      <c r="CG33" s="37"/>
      <c r="CH33" s="37"/>
      <c r="CI33" s="37"/>
      <c r="CJ33" s="37"/>
      <c r="CK33" s="37"/>
      <c r="CL33" s="37"/>
      <c r="CM33" s="37"/>
      <c r="CN33" s="37"/>
      <c r="CO33" s="37"/>
      <c r="CP33" s="37"/>
      <c r="CQ33" s="37"/>
      <c r="CR33" s="37"/>
      <c r="CS33" s="37"/>
      <c r="CT33" s="44">
        <v>44671</v>
      </c>
      <c r="CU33" s="44">
        <v>44760</v>
      </c>
      <c r="CV33" s="44"/>
      <c r="CW33" s="44"/>
      <c r="CX33" s="37"/>
      <c r="CY33" s="37"/>
      <c r="CZ33" s="37"/>
      <c r="DA33" s="37"/>
      <c r="DB33" s="37"/>
      <c r="DC33" s="37"/>
      <c r="DD33" s="37"/>
      <c r="DE33" s="37"/>
      <c r="DF33" s="37"/>
      <c r="DG33" s="37"/>
      <c r="DH33" s="37"/>
      <c r="DI33" s="37"/>
      <c r="DJ33" s="45" t="str">
        <f t="shared" si="0"/>
        <v/>
      </c>
      <c r="DK33" s="45" t="str">
        <f t="shared" si="1"/>
        <v/>
      </c>
      <c r="DL33" s="45" t="str">
        <f t="shared" si="2"/>
        <v/>
      </c>
      <c r="DM33" s="45" t="str">
        <f t="shared" si="3"/>
        <v/>
      </c>
      <c r="DN33" s="45" t="str">
        <f t="shared" si="4"/>
        <v/>
      </c>
      <c r="DO33" s="46"/>
      <c r="DP33" s="37"/>
      <c r="DQ33" s="43"/>
      <c r="DR33" s="37"/>
      <c r="DS33" s="43"/>
      <c r="DT33" s="43"/>
      <c r="DU33" s="43"/>
      <c r="DV33" s="43"/>
      <c r="DW33" s="43"/>
      <c r="DX33" s="43"/>
      <c r="DY33" s="40"/>
      <c r="DZ33" s="37"/>
      <c r="EA33" s="37"/>
      <c r="EB33" s="37"/>
      <c r="EC33" s="37"/>
      <c r="ED33" s="43"/>
      <c r="EE33" s="37"/>
      <c r="EF33" s="37"/>
      <c r="EG33" s="37"/>
      <c r="EH33" s="37"/>
      <c r="EI33" s="37"/>
      <c r="EJ33" s="37"/>
      <c r="EK33" s="37"/>
      <c r="EL33" s="37"/>
      <c r="EM33" s="37"/>
      <c r="EN33" s="37"/>
      <c r="EO33" s="37"/>
      <c r="EP33" s="37"/>
      <c r="EQ33" s="37"/>
      <c r="ER33" s="37"/>
      <c r="ES33" s="44">
        <v>44671</v>
      </c>
      <c r="ET33" s="44">
        <v>44760</v>
      </c>
      <c r="EU33" s="44"/>
      <c r="EV33" s="44"/>
      <c r="EW33" s="37"/>
      <c r="EX33" s="37"/>
      <c r="EY33" s="37"/>
      <c r="EZ33" s="37"/>
      <c r="FA33" s="37"/>
      <c r="FB33" s="37"/>
      <c r="FC33" s="37"/>
      <c r="FD33" s="37"/>
      <c r="FE33" s="37"/>
      <c r="FF33" s="37"/>
      <c r="FG33" s="37"/>
      <c r="FH33" s="37"/>
      <c r="FI33" s="45" t="str">
        <f t="shared" si="5"/>
        <v/>
      </c>
      <c r="FJ33" s="45" t="str">
        <f t="shared" si="6"/>
        <v/>
      </c>
      <c r="FK33" s="45" t="str">
        <f t="shared" si="7"/>
        <v/>
      </c>
      <c r="FL33" s="45" t="str">
        <f t="shared" si="8"/>
        <v/>
      </c>
      <c r="FM33" s="45" t="str">
        <f t="shared" si="9"/>
        <v/>
      </c>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44">
        <v>44671</v>
      </c>
      <c r="GS33" s="44">
        <v>44760</v>
      </c>
      <c r="GT33" s="44"/>
      <c r="GU33" s="44"/>
      <c r="GV33" s="37"/>
      <c r="GW33" s="37"/>
      <c r="GX33" s="37"/>
      <c r="GY33" s="37"/>
      <c r="GZ33" s="37"/>
      <c r="HA33" s="37"/>
      <c r="HB33" s="37"/>
      <c r="HC33" s="37"/>
      <c r="HD33" s="37"/>
      <c r="HE33" s="37"/>
      <c r="HF33" s="37"/>
      <c r="HG33" s="37"/>
      <c r="HH33" s="45" t="str">
        <f t="shared" si="64"/>
        <v/>
      </c>
      <c r="HI33" s="45" t="str">
        <f t="shared" si="65"/>
        <v/>
      </c>
      <c r="HJ33" s="45" t="str">
        <f t="shared" si="66"/>
        <v/>
      </c>
      <c r="HK33" s="45" t="str">
        <f t="shared" si="67"/>
        <v/>
      </c>
      <c r="HL33" s="45" t="str">
        <f t="shared" si="68"/>
        <v/>
      </c>
      <c r="HM33" s="37"/>
      <c r="HN33" s="37"/>
      <c r="HO33" s="37">
        <f t="shared" si="20"/>
        <v>1</v>
      </c>
      <c r="HP33" s="37" t="str">
        <f>'[4]BD Plan'!$B$3</f>
        <v>Boyacá</v>
      </c>
      <c r="HQ33" s="20" t="s">
        <v>243</v>
      </c>
      <c r="HR33" s="20" t="s">
        <v>243</v>
      </c>
      <c r="HS33" s="20"/>
      <c r="HT33" s="20"/>
      <c r="HU33" s="20"/>
      <c r="HV33" s="20"/>
      <c r="HW33" s="20"/>
      <c r="HX33" s="20"/>
      <c r="HY33" s="20"/>
      <c r="HZ33" s="20"/>
      <c r="IA33" s="20"/>
      <c r="IB33" s="20"/>
      <c r="IC33" s="20"/>
      <c r="ID33" s="20"/>
      <c r="IE33" s="20"/>
      <c r="IF33" s="20"/>
      <c r="IG33" t="s">
        <v>1061</v>
      </c>
      <c r="IH33" s="38" t="s">
        <v>1053</v>
      </c>
    </row>
    <row r="34" spans="1:242" ht="15" customHeight="1" x14ac:dyDescent="0.25">
      <c r="A34" t="s">
        <v>1071</v>
      </c>
      <c r="B34" t="s">
        <v>1072</v>
      </c>
      <c r="C34" s="37" t="s">
        <v>1073</v>
      </c>
      <c r="D34" s="37" t="s">
        <v>950</v>
      </c>
      <c r="E34" s="37" t="s">
        <v>951</v>
      </c>
      <c r="F34" s="37" t="s">
        <v>924</v>
      </c>
      <c r="G34" s="37" t="s">
        <v>925</v>
      </c>
      <c r="H34" s="39" t="s">
        <v>1074</v>
      </c>
      <c r="I34" s="37" t="s">
        <v>927</v>
      </c>
      <c r="J34" s="40">
        <v>0.2</v>
      </c>
      <c r="K34" s="40">
        <v>0.4</v>
      </c>
      <c r="L34" s="37" t="s">
        <v>1011</v>
      </c>
      <c r="M34" s="40">
        <v>0.04</v>
      </c>
      <c r="N34" s="40">
        <v>0.4</v>
      </c>
      <c r="O34" s="37" t="s">
        <v>1011</v>
      </c>
      <c r="P34" s="41" t="s">
        <v>929</v>
      </c>
      <c r="Q34" s="42"/>
      <c r="R34" s="37"/>
      <c r="T34" s="37"/>
      <c r="U34" s="43"/>
      <c r="V34" s="43"/>
      <c r="W34" s="43"/>
      <c r="X34" s="43"/>
      <c r="Y34" s="43"/>
      <c r="Z34" s="43"/>
      <c r="AA34" s="40"/>
      <c r="AB34" s="37"/>
      <c r="AC34" s="37"/>
      <c r="AD34" s="37"/>
      <c r="AE34" s="37"/>
      <c r="AF34" s="43"/>
      <c r="AG34" s="37"/>
      <c r="AH34" s="37"/>
      <c r="AI34" s="43"/>
      <c r="AJ34" s="43"/>
      <c r="AK34" s="43"/>
      <c r="AL34" s="43"/>
      <c r="AM34" s="37"/>
      <c r="AN34" s="37"/>
      <c r="AO34" s="37"/>
      <c r="AP34" s="37"/>
      <c r="AQ34" s="37"/>
      <c r="AR34" s="37"/>
      <c r="AS34" s="37"/>
      <c r="AT34" s="37"/>
      <c r="AU34" s="44">
        <v>44671</v>
      </c>
      <c r="AV34" s="44">
        <v>44760</v>
      </c>
      <c r="AW34" s="44"/>
      <c r="AX34" s="44"/>
      <c r="AY34" s="37"/>
      <c r="AZ34" s="37"/>
      <c r="BA34" s="37"/>
      <c r="BB34" s="37"/>
      <c r="BC34" s="37"/>
      <c r="BD34" s="37"/>
      <c r="BE34" s="37"/>
      <c r="BF34" s="37"/>
      <c r="BG34" s="37"/>
      <c r="BH34" s="37"/>
      <c r="BI34" s="37"/>
      <c r="BJ34" s="37"/>
      <c r="BK34" s="45" t="str">
        <f t="shared" si="58"/>
        <v/>
      </c>
      <c r="BL34" s="45" t="str">
        <f t="shared" si="59"/>
        <v/>
      </c>
      <c r="BM34" s="45" t="str">
        <f t="shared" si="60"/>
        <v/>
      </c>
      <c r="BN34" s="45" t="str">
        <f t="shared" si="61"/>
        <v/>
      </c>
      <c r="BO34" s="45" t="str">
        <f t="shared" si="62"/>
        <v/>
      </c>
      <c r="BP34" s="42" t="s">
        <v>1075</v>
      </c>
      <c r="BQ34" s="37"/>
      <c r="BR34" s="47" t="s">
        <v>931</v>
      </c>
      <c r="BS34" s="37" t="s">
        <v>1076</v>
      </c>
      <c r="BT34" s="43" t="s">
        <v>933</v>
      </c>
      <c r="BU34" s="43" t="s">
        <v>934</v>
      </c>
      <c r="BV34" s="43" t="s">
        <v>935</v>
      </c>
      <c r="BW34" s="43"/>
      <c r="BX34" s="43" t="s">
        <v>936</v>
      </c>
      <c r="BY34" s="43" t="s">
        <v>937</v>
      </c>
      <c r="BZ34" s="40">
        <v>0.4</v>
      </c>
      <c r="CA34" s="37"/>
      <c r="CB34" s="37"/>
      <c r="CC34" s="37"/>
      <c r="CD34" s="37"/>
      <c r="CE34" s="43" t="s">
        <v>96</v>
      </c>
      <c r="CF34" s="37" t="s">
        <v>938</v>
      </c>
      <c r="CG34" s="37">
        <f t="shared" ref="CG34" si="72">SUM(CH34:CK34)</f>
        <v>3</v>
      </c>
      <c r="CH34" s="37">
        <v>1</v>
      </c>
      <c r="CI34" s="37">
        <v>1</v>
      </c>
      <c r="CJ34" s="37">
        <v>0</v>
      </c>
      <c r="CK34" s="37">
        <v>1</v>
      </c>
      <c r="CL34" s="37">
        <v>1</v>
      </c>
      <c r="CM34" s="37" t="s">
        <v>1195</v>
      </c>
      <c r="CN34" s="37">
        <v>1</v>
      </c>
      <c r="CO34" s="37" t="s">
        <v>1196</v>
      </c>
      <c r="CP34" s="37"/>
      <c r="CQ34" s="37"/>
      <c r="CR34" s="37"/>
      <c r="CS34" s="37"/>
      <c r="CT34" s="44">
        <v>44671</v>
      </c>
      <c r="CU34" s="44">
        <v>44760</v>
      </c>
      <c r="CV34" s="44"/>
      <c r="CW34" s="44"/>
      <c r="CX34" s="37" t="s">
        <v>4</v>
      </c>
      <c r="CY34" s="37" t="s">
        <v>4</v>
      </c>
      <c r="CZ34" s="37"/>
      <c r="DA34" s="37"/>
      <c r="DB34" s="37" t="s">
        <v>6</v>
      </c>
      <c r="DC34" s="37" t="s">
        <v>4</v>
      </c>
      <c r="DD34" s="37"/>
      <c r="DE34" s="37"/>
      <c r="DF34" s="37" t="s">
        <v>1197</v>
      </c>
      <c r="DG34" s="37" t="s">
        <v>1198</v>
      </c>
      <c r="DH34" s="37"/>
      <c r="DI34" s="37"/>
      <c r="DJ34" s="45">
        <f t="shared" si="0"/>
        <v>1</v>
      </c>
      <c r="DK34" s="45">
        <f t="shared" si="1"/>
        <v>1</v>
      </c>
      <c r="DL34" s="45" t="str">
        <f t="shared" si="2"/>
        <v/>
      </c>
      <c r="DM34" s="45">
        <f t="shared" si="3"/>
        <v>0</v>
      </c>
      <c r="DN34" s="45">
        <f t="shared" si="4"/>
        <v>0.66666666666666663</v>
      </c>
      <c r="DO34" s="42" t="s">
        <v>1081</v>
      </c>
      <c r="DP34" s="37"/>
      <c r="DQ34" s="47" t="s">
        <v>931</v>
      </c>
      <c r="DR34" s="37" t="s">
        <v>1082</v>
      </c>
      <c r="DS34" s="43" t="s">
        <v>933</v>
      </c>
      <c r="DT34" s="43" t="s">
        <v>934</v>
      </c>
      <c r="DU34" s="43" t="s">
        <v>935</v>
      </c>
      <c r="DV34" s="43"/>
      <c r="DW34" s="43" t="s">
        <v>936</v>
      </c>
      <c r="DX34" s="43" t="s">
        <v>937</v>
      </c>
      <c r="DY34" s="40">
        <v>0.4</v>
      </c>
      <c r="DZ34" s="37"/>
      <c r="EA34" s="37"/>
      <c r="EB34" s="37"/>
      <c r="EC34" s="37"/>
      <c r="ED34" s="43" t="s">
        <v>96</v>
      </c>
      <c r="EE34" s="37" t="s">
        <v>938</v>
      </c>
      <c r="EF34" s="37">
        <f>SUM(EG34:EJ34)</f>
        <v>1</v>
      </c>
      <c r="EG34" s="37">
        <v>0</v>
      </c>
      <c r="EH34" s="37">
        <v>1</v>
      </c>
      <c r="EI34" s="37">
        <v>0</v>
      </c>
      <c r="EJ34" s="37">
        <v>0</v>
      </c>
      <c r="EK34" s="37"/>
      <c r="EL34" s="37"/>
      <c r="EM34" s="37">
        <v>1</v>
      </c>
      <c r="EN34" s="37" t="s">
        <v>1199</v>
      </c>
      <c r="EO34" s="37"/>
      <c r="EP34" s="37"/>
      <c r="EQ34" s="37"/>
      <c r="ER34" s="37"/>
      <c r="ES34" s="44">
        <v>44671</v>
      </c>
      <c r="ET34" s="44">
        <v>44760</v>
      </c>
      <c r="EU34" s="44"/>
      <c r="EV34" s="44"/>
      <c r="EW34" s="37"/>
      <c r="EX34" s="37" t="s">
        <v>4</v>
      </c>
      <c r="EY34" s="37"/>
      <c r="EZ34" s="37"/>
      <c r="FA34" s="37"/>
      <c r="FB34" s="37" t="s">
        <v>4</v>
      </c>
      <c r="FC34" s="37"/>
      <c r="FD34" s="37"/>
      <c r="FE34" s="37"/>
      <c r="FF34" s="37" t="s">
        <v>1200</v>
      </c>
      <c r="FG34" s="37"/>
      <c r="FH34" s="37"/>
      <c r="FI34" s="45" t="str">
        <f t="shared" si="5"/>
        <v/>
      </c>
      <c r="FJ34" s="45">
        <f t="shared" si="6"/>
        <v>1</v>
      </c>
      <c r="FK34" s="45" t="str">
        <f t="shared" si="7"/>
        <v/>
      </c>
      <c r="FL34" s="45" t="str">
        <f t="shared" si="8"/>
        <v/>
      </c>
      <c r="FM34" s="45">
        <f t="shared" si="9"/>
        <v>1</v>
      </c>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44">
        <v>44671</v>
      </c>
      <c r="GS34" s="44">
        <v>44760</v>
      </c>
      <c r="GT34" s="44"/>
      <c r="GU34" s="44"/>
      <c r="GV34" s="37"/>
      <c r="GW34" s="37"/>
      <c r="GX34" s="37"/>
      <c r="GY34" s="37"/>
      <c r="GZ34" s="37"/>
      <c r="HA34" s="37"/>
      <c r="HB34" s="37"/>
      <c r="HC34" s="37"/>
      <c r="HD34" s="37"/>
      <c r="HE34" s="37"/>
      <c r="HF34" s="37"/>
      <c r="HG34" s="37"/>
      <c r="HH34" s="45" t="str">
        <f t="shared" si="64"/>
        <v/>
      </c>
      <c r="HI34" s="45" t="str">
        <f t="shared" si="65"/>
        <v/>
      </c>
      <c r="HJ34" s="45" t="str">
        <f t="shared" si="66"/>
        <v/>
      </c>
      <c r="HK34" s="45" t="str">
        <f t="shared" si="67"/>
        <v/>
      </c>
      <c r="HL34" s="45" t="str">
        <f t="shared" si="68"/>
        <v/>
      </c>
      <c r="HM34" s="37"/>
      <c r="HN34" s="37"/>
      <c r="HO34" s="37">
        <f t="shared" si="20"/>
        <v>2</v>
      </c>
      <c r="HP34" s="37" t="str">
        <f>'[4]BD Plan'!$B$3</f>
        <v>Boyacá</v>
      </c>
      <c r="HQ34" s="20"/>
      <c r="HR34" s="20"/>
      <c r="HS34" s="20"/>
      <c r="HT34" s="20"/>
      <c r="HU34" s="20" t="s">
        <v>1201</v>
      </c>
      <c r="HV34" s="20" t="s">
        <v>1202</v>
      </c>
      <c r="HW34" s="20"/>
      <c r="HX34" s="20"/>
      <c r="HY34" s="20"/>
      <c r="HZ34" s="20" t="s">
        <v>215</v>
      </c>
      <c r="IA34" s="20"/>
      <c r="IB34" s="20"/>
      <c r="IC34" s="20"/>
      <c r="ID34" s="20"/>
      <c r="IE34" s="20"/>
      <c r="IF34" s="20"/>
      <c r="IG34" t="s">
        <v>1088</v>
      </c>
      <c r="IH34" s="38" t="s">
        <v>1089</v>
      </c>
    </row>
    <row r="35" spans="1:242" ht="15" customHeight="1" x14ac:dyDescent="0.25">
      <c r="A35" s="37" t="s">
        <v>919</v>
      </c>
      <c r="B35" s="37" t="s">
        <v>920</v>
      </c>
      <c r="C35" s="37" t="s">
        <v>921</v>
      </c>
      <c r="D35" s="37" t="s">
        <v>922</v>
      </c>
      <c r="E35" s="37" t="s">
        <v>923</v>
      </c>
      <c r="F35" s="37" t="s">
        <v>924</v>
      </c>
      <c r="G35" s="37" t="s">
        <v>925</v>
      </c>
      <c r="H35" s="39" t="s">
        <v>926</v>
      </c>
      <c r="I35" s="37" t="s">
        <v>927</v>
      </c>
      <c r="J35" s="40">
        <v>0.4</v>
      </c>
      <c r="K35" s="40">
        <v>0.6</v>
      </c>
      <c r="L35" s="37" t="s">
        <v>928</v>
      </c>
      <c r="M35" s="40">
        <v>0.09</v>
      </c>
      <c r="N35" s="40">
        <v>0.6</v>
      </c>
      <c r="O35" s="37" t="s">
        <v>928</v>
      </c>
      <c r="P35" s="41" t="s">
        <v>929</v>
      </c>
      <c r="Q35" s="42"/>
      <c r="R35" s="37"/>
      <c r="S35" s="41"/>
      <c r="T35" s="37"/>
      <c r="U35" s="43"/>
      <c r="V35" s="43"/>
      <c r="W35" s="43"/>
      <c r="X35" s="43"/>
      <c r="Y35" s="43"/>
      <c r="Z35" s="43"/>
      <c r="AA35" s="40"/>
      <c r="AB35" s="37"/>
      <c r="AC35" s="37"/>
      <c r="AD35" s="37"/>
      <c r="AE35" s="37"/>
      <c r="AF35" s="43"/>
      <c r="AG35" s="37"/>
      <c r="AH35" s="37"/>
      <c r="AI35" s="37"/>
      <c r="AJ35" s="37"/>
      <c r="AK35" s="37"/>
      <c r="AL35" s="37"/>
      <c r="AM35" s="37"/>
      <c r="AN35" s="37"/>
      <c r="AO35" s="37"/>
      <c r="AP35" s="37"/>
      <c r="AQ35" s="37"/>
      <c r="AR35" s="37"/>
      <c r="AS35" s="37"/>
      <c r="AT35" s="37"/>
      <c r="AU35" s="44">
        <v>44670</v>
      </c>
      <c r="AV35" s="44">
        <v>44761</v>
      </c>
      <c r="AW35" s="44"/>
      <c r="AX35" s="44"/>
      <c r="AY35" s="37"/>
      <c r="AZ35" s="37"/>
      <c r="BA35" s="37"/>
      <c r="BB35" s="37"/>
      <c r="BC35" s="37"/>
      <c r="BD35" s="37"/>
      <c r="BE35" s="37"/>
      <c r="BF35" s="37"/>
      <c r="BG35" s="37"/>
      <c r="BH35" s="37"/>
      <c r="BI35" s="37"/>
      <c r="BJ35" s="37"/>
      <c r="BK35" s="45" t="str">
        <f>IFERROR(IF(AI35=0,"",IF((AM35/AI35)&gt;1,1,(AM35/AI35))),"")</f>
        <v/>
      </c>
      <c r="BL35" s="45" t="str">
        <f>IFERROR(IF(AJ35=0,"",IF((AO35/AJ35)&gt;1,1,(AO35/AJ35))),"")</f>
        <v/>
      </c>
      <c r="BM35" s="45" t="str">
        <f>IFERROR(IF(AK35=0,"",IF((AQ35/AK35)&gt;1,1,(AQ35/AK35))),"")</f>
        <v/>
      </c>
      <c r="BN35" s="45" t="str">
        <f>IFERROR(IF(AL35=0,"",IF((AS35/AL35)&gt;1,1,(AS35/AL35))),"")</f>
        <v/>
      </c>
      <c r="BO35" s="45" t="str">
        <f>IFERROR(IF((AM35+AO35+AQ35+AS35)/AH35&gt;1,1,(AM35+AO35+AQ35+AS35)/AH35),"")</f>
        <v/>
      </c>
      <c r="BP35" s="42"/>
      <c r="BQ35" s="37"/>
      <c r="BR35" s="37"/>
      <c r="BS35" s="37"/>
      <c r="BT35" s="43"/>
      <c r="BU35" s="43"/>
      <c r="BV35" s="43"/>
      <c r="BW35" s="43"/>
      <c r="BX35" s="43"/>
      <c r="BY35" s="43"/>
      <c r="BZ35" s="40"/>
      <c r="CA35" s="37"/>
      <c r="CB35" s="37"/>
      <c r="CC35" s="37"/>
      <c r="CD35" s="37"/>
      <c r="CE35" s="43"/>
      <c r="CF35" s="37"/>
      <c r="CG35" s="37"/>
      <c r="CH35" s="37"/>
      <c r="CI35" s="37"/>
      <c r="CJ35" s="37"/>
      <c r="CK35" s="37"/>
      <c r="CL35" s="37"/>
      <c r="CM35" s="37"/>
      <c r="CN35" s="37"/>
      <c r="CO35" s="37"/>
      <c r="CP35" s="37"/>
      <c r="CQ35" s="37"/>
      <c r="CR35" s="37"/>
      <c r="CS35" s="37"/>
      <c r="CT35" s="44">
        <v>44670</v>
      </c>
      <c r="CU35" s="44">
        <v>44761</v>
      </c>
      <c r="CV35" s="44"/>
      <c r="CW35" s="44"/>
      <c r="CX35" s="37"/>
      <c r="CY35" s="37"/>
      <c r="CZ35" s="37"/>
      <c r="DA35" s="37"/>
      <c r="DB35" s="37"/>
      <c r="DC35" s="37"/>
      <c r="DD35" s="37"/>
      <c r="DE35" s="37"/>
      <c r="DF35" s="37"/>
      <c r="DG35" s="37"/>
      <c r="DH35" s="37"/>
      <c r="DI35" s="37"/>
      <c r="DJ35" s="45" t="str">
        <f t="shared" si="0"/>
        <v/>
      </c>
      <c r="DK35" s="45" t="str">
        <f t="shared" si="1"/>
        <v/>
      </c>
      <c r="DL35" s="45" t="str">
        <f t="shared" si="2"/>
        <v/>
      </c>
      <c r="DM35" s="45" t="str">
        <f t="shared" si="3"/>
        <v/>
      </c>
      <c r="DN35" s="45" t="str">
        <f t="shared" si="4"/>
        <v/>
      </c>
      <c r="DO35" s="42" t="s">
        <v>930</v>
      </c>
      <c r="DP35" s="37"/>
      <c r="DQ35" s="47" t="s">
        <v>931</v>
      </c>
      <c r="DR35" s="37" t="s">
        <v>932</v>
      </c>
      <c r="DS35" s="43" t="s">
        <v>933</v>
      </c>
      <c r="DT35" s="43" t="s">
        <v>934</v>
      </c>
      <c r="DU35" s="43" t="s">
        <v>935</v>
      </c>
      <c r="DV35" s="43"/>
      <c r="DW35" s="43" t="s">
        <v>936</v>
      </c>
      <c r="DX35" s="43" t="s">
        <v>937</v>
      </c>
      <c r="DY35" s="40">
        <v>0.4</v>
      </c>
      <c r="DZ35" s="37"/>
      <c r="EA35" s="37"/>
      <c r="EB35" s="37"/>
      <c r="EC35" s="37"/>
      <c r="ED35" s="43" t="s">
        <v>96</v>
      </c>
      <c r="EE35" s="37" t="s">
        <v>938</v>
      </c>
      <c r="EF35" s="37">
        <f>SUM(EG35:EJ35)</f>
        <v>4</v>
      </c>
      <c r="EG35" s="37">
        <v>1</v>
      </c>
      <c r="EH35" s="37">
        <v>1</v>
      </c>
      <c r="EI35" s="37">
        <v>1</v>
      </c>
      <c r="EJ35" s="37">
        <v>1</v>
      </c>
      <c r="EK35" s="37">
        <v>1</v>
      </c>
      <c r="EL35" s="37" t="s">
        <v>1203</v>
      </c>
      <c r="EM35" s="37">
        <v>1</v>
      </c>
      <c r="EN35" s="37" t="s">
        <v>1204</v>
      </c>
      <c r="EO35" s="37"/>
      <c r="EP35" s="37"/>
      <c r="EQ35" s="37"/>
      <c r="ER35" s="37"/>
      <c r="ES35" s="44">
        <v>44670</v>
      </c>
      <c r="ET35" s="44">
        <v>44761</v>
      </c>
      <c r="EU35" s="44"/>
      <c r="EV35" s="44"/>
      <c r="EW35" s="37" t="s">
        <v>4</v>
      </c>
      <c r="EX35" s="37" t="s">
        <v>4</v>
      </c>
      <c r="EY35" s="37"/>
      <c r="EZ35" s="37"/>
      <c r="FA35" s="37" t="s">
        <v>4</v>
      </c>
      <c r="FB35" s="37" t="s">
        <v>4</v>
      </c>
      <c r="FC35" s="37"/>
      <c r="FD35" s="37"/>
      <c r="FE35" s="37" t="s">
        <v>1205</v>
      </c>
      <c r="FF35" s="37" t="s">
        <v>1206</v>
      </c>
      <c r="FG35" s="37"/>
      <c r="FH35" s="37"/>
      <c r="FI35" s="45">
        <f t="shared" si="5"/>
        <v>1</v>
      </c>
      <c r="FJ35" s="45">
        <f t="shared" si="6"/>
        <v>1</v>
      </c>
      <c r="FK35" s="45">
        <f t="shared" si="7"/>
        <v>0</v>
      </c>
      <c r="FL35" s="45">
        <f t="shared" si="8"/>
        <v>0</v>
      </c>
      <c r="FM35" s="45">
        <f t="shared" si="9"/>
        <v>0.5</v>
      </c>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44">
        <v>44670</v>
      </c>
      <c r="GS35" s="44">
        <v>44761</v>
      </c>
      <c r="GT35" s="44"/>
      <c r="GU35" s="44"/>
      <c r="GV35" s="37"/>
      <c r="GW35" s="37"/>
      <c r="GX35" s="37"/>
      <c r="GY35" s="37"/>
      <c r="GZ35" s="37"/>
      <c r="HA35" s="37"/>
      <c r="HB35" s="37"/>
      <c r="HC35" s="37"/>
      <c r="HD35" s="37"/>
      <c r="HE35" s="37"/>
      <c r="HF35" s="37"/>
      <c r="HG35" s="37"/>
      <c r="HH35" s="45" t="str">
        <f>IFERROR(IF(GF35=0,"",IF((GJ35/GF35)&gt;1,1,(GJ35/GF35))),"")</f>
        <v/>
      </c>
      <c r="HI35" s="45" t="str">
        <f>IFERROR(IF(GG35=0,"",IF((GL35/GG35)&gt;1,1,(GL35/GG35))),"")</f>
        <v/>
      </c>
      <c r="HJ35" s="45" t="str">
        <f>IFERROR(IF(GH35=0,"",IF((GN35/GH35)&gt;1,1,(GN35/GH35))),"")</f>
        <v/>
      </c>
      <c r="HK35" s="45" t="str">
        <f>IFERROR(IF(GI35=0,"",IF((GP35/GI35)&gt;1,1,(GP35/GI35))),"")</f>
        <v/>
      </c>
      <c r="HL35" s="45" t="str">
        <f>IFERROR(IF((GJ35+GL35+GN35+GP35)/GE35&gt;1,1,(GJ35+GL35+GN35+GP35)/GE35),"")</f>
        <v/>
      </c>
      <c r="HM35" s="37"/>
      <c r="HN35" s="37"/>
      <c r="HO35" s="37">
        <f t="shared" si="20"/>
        <v>1</v>
      </c>
      <c r="HP35" s="37" t="str">
        <f>'[5]BD Plan'!$B$3</f>
        <v>Caldas</v>
      </c>
      <c r="HQ35" s="41"/>
      <c r="HR35" s="41"/>
      <c r="HS35" s="41"/>
      <c r="HT35" s="41"/>
      <c r="HU35" s="41"/>
      <c r="HV35" s="41"/>
      <c r="HW35" s="41"/>
      <c r="HX35" s="41"/>
      <c r="HY35" s="41" t="s">
        <v>1207</v>
      </c>
      <c r="HZ35" s="41" t="s">
        <v>1208</v>
      </c>
      <c r="IA35" s="41"/>
      <c r="IB35" s="41"/>
      <c r="IC35" s="41"/>
      <c r="ID35" s="41"/>
      <c r="IE35" s="41"/>
      <c r="IF35" s="41"/>
      <c r="IG35" s="37" t="s">
        <v>945</v>
      </c>
      <c r="IH35" s="46" t="s">
        <v>946</v>
      </c>
    </row>
    <row r="36" spans="1:242" ht="15" customHeight="1" x14ac:dyDescent="0.25">
      <c r="A36" t="s">
        <v>947</v>
      </c>
      <c r="B36" t="s">
        <v>948</v>
      </c>
      <c r="C36" s="37" t="s">
        <v>949</v>
      </c>
      <c r="D36" s="37" t="s">
        <v>950</v>
      </c>
      <c r="E36" s="37" t="s">
        <v>951</v>
      </c>
      <c r="F36" s="37" t="s">
        <v>952</v>
      </c>
      <c r="G36" s="37" t="s">
        <v>953</v>
      </c>
      <c r="H36" s="39" t="s">
        <v>954</v>
      </c>
      <c r="I36" s="37" t="s">
        <v>955</v>
      </c>
      <c r="J36" s="40">
        <v>1</v>
      </c>
      <c r="K36" s="40">
        <v>0.8</v>
      </c>
      <c r="L36" s="37" t="s">
        <v>956</v>
      </c>
      <c r="M36" s="40">
        <v>0.36</v>
      </c>
      <c r="N36" s="40">
        <v>0.8</v>
      </c>
      <c r="O36" s="37" t="s">
        <v>956</v>
      </c>
      <c r="P36" s="41" t="s">
        <v>929</v>
      </c>
      <c r="Q36" s="42"/>
      <c r="R36" s="37"/>
      <c r="S36" s="41"/>
      <c r="T36" s="37"/>
      <c r="U36" s="43"/>
      <c r="V36" s="43"/>
      <c r="W36" s="43"/>
      <c r="X36" s="43"/>
      <c r="Y36" s="43"/>
      <c r="Z36" s="43"/>
      <c r="AA36" s="40"/>
      <c r="AB36" s="37"/>
      <c r="AC36" s="37"/>
      <c r="AD36" s="37"/>
      <c r="AE36" s="37"/>
      <c r="AF36" s="43"/>
      <c r="AG36" s="37"/>
      <c r="AH36" s="37"/>
      <c r="AI36" s="43"/>
      <c r="AJ36" s="43"/>
      <c r="AK36" s="43"/>
      <c r="AL36" s="43"/>
      <c r="AM36" s="37"/>
      <c r="AN36" s="37"/>
      <c r="AO36" s="37"/>
      <c r="AP36" s="37"/>
      <c r="AQ36" s="37"/>
      <c r="AR36" s="37"/>
      <c r="AS36" s="37"/>
      <c r="AT36" s="37"/>
      <c r="AU36" s="44"/>
      <c r="AV36" s="44">
        <v>44761</v>
      </c>
      <c r="AW36" s="44"/>
      <c r="AX36" s="44"/>
      <c r="AY36" s="37"/>
      <c r="AZ36" s="37"/>
      <c r="BA36" s="37"/>
      <c r="BB36" s="37"/>
      <c r="BC36" s="37"/>
      <c r="BD36" s="37"/>
      <c r="BE36" s="37"/>
      <c r="BF36" s="37"/>
      <c r="BG36" s="37"/>
      <c r="BH36" s="37"/>
      <c r="BI36" s="37"/>
      <c r="BJ36" s="37"/>
      <c r="BK36" s="45" t="str">
        <f t="shared" ref="BK36:BK45" si="73">IFERROR(IF(AI36=0,"",IF((AM36/AI36)&gt;1,1,(AM36/AI36))),"")</f>
        <v/>
      </c>
      <c r="BL36" s="45" t="str">
        <f t="shared" ref="BL36:BL45" si="74">IFERROR(IF(AJ36=0,"",IF((AO36/AJ36)&gt;1,1,(AO36/AJ36))),"")</f>
        <v/>
      </c>
      <c r="BM36" s="45" t="str">
        <f t="shared" ref="BM36:BM45" si="75">IFERROR(IF(AK36=0,"",IF((AQ36/AK36)&gt;1,1,(AQ36/AK36))),"")</f>
        <v/>
      </c>
      <c r="BN36" s="45" t="str">
        <f t="shared" ref="BN36:BN45" si="76">IFERROR(IF(AL36=0,"",IF((AS36/AL36)&gt;1,1,(AS36/AL36))),"")</f>
        <v/>
      </c>
      <c r="BO36" s="45" t="str">
        <f t="shared" ref="BO36:BO45" si="77">IFERROR(IF((AM36+AO36+AQ36+AS36)/AH36&gt;1,1,(AM36+AO36+AQ36+AS36)/AH36),"")</f>
        <v/>
      </c>
      <c r="BP36" s="46" t="s">
        <v>957</v>
      </c>
      <c r="BQ36" s="37"/>
      <c r="BR36" s="47" t="s">
        <v>931</v>
      </c>
      <c r="BS36" s="37" t="s">
        <v>958</v>
      </c>
      <c r="BT36" s="43" t="s">
        <v>933</v>
      </c>
      <c r="BU36" s="43" t="s">
        <v>934</v>
      </c>
      <c r="BV36" s="43" t="s">
        <v>935</v>
      </c>
      <c r="BW36" s="43"/>
      <c r="BX36" s="43" t="s">
        <v>936</v>
      </c>
      <c r="BY36" s="43" t="s">
        <v>937</v>
      </c>
      <c r="BZ36" s="40">
        <v>0.4</v>
      </c>
      <c r="CA36" s="37"/>
      <c r="CB36" s="37"/>
      <c r="CC36" s="37"/>
      <c r="CD36" s="37"/>
      <c r="CE36" s="43" t="s">
        <v>96</v>
      </c>
      <c r="CF36" s="37" t="s">
        <v>938</v>
      </c>
      <c r="CG36" s="37">
        <f t="shared" ref="CG36" si="78">SUM(CH36:CK36)</f>
        <v>9</v>
      </c>
      <c r="CH36" s="37"/>
      <c r="CI36" s="37">
        <v>3</v>
      </c>
      <c r="CJ36" s="37">
        <v>3</v>
      </c>
      <c r="CK36" s="37">
        <v>3</v>
      </c>
      <c r="CL36" s="37"/>
      <c r="CM36" s="37"/>
      <c r="CN36" s="37">
        <v>3</v>
      </c>
      <c r="CO36" s="37" t="s">
        <v>1209</v>
      </c>
      <c r="CP36" s="37"/>
      <c r="CQ36" s="37"/>
      <c r="CR36" s="37"/>
      <c r="CS36" s="37"/>
      <c r="CT36" s="44">
        <v>44670</v>
      </c>
      <c r="CU36" s="44">
        <v>44761</v>
      </c>
      <c r="CV36" s="44"/>
      <c r="CW36" s="44"/>
      <c r="CX36" s="37"/>
      <c r="CY36" s="37" t="s">
        <v>4</v>
      </c>
      <c r="CZ36" s="37"/>
      <c r="DA36" s="37"/>
      <c r="DB36" s="37"/>
      <c r="DC36" s="37" t="s">
        <v>4</v>
      </c>
      <c r="DD36" s="37"/>
      <c r="DE36" s="37"/>
      <c r="DF36" s="37"/>
      <c r="DG36" s="37" t="s">
        <v>1210</v>
      </c>
      <c r="DH36" s="37"/>
      <c r="DI36" s="37"/>
      <c r="DJ36" s="45" t="str">
        <f t="shared" si="0"/>
        <v/>
      </c>
      <c r="DK36" s="45">
        <f t="shared" si="1"/>
        <v>1</v>
      </c>
      <c r="DL36" s="45">
        <f t="shared" si="2"/>
        <v>0</v>
      </c>
      <c r="DM36" s="45">
        <f t="shared" si="3"/>
        <v>0</v>
      </c>
      <c r="DN36" s="45">
        <f t="shared" si="4"/>
        <v>0.33333333333333331</v>
      </c>
      <c r="DO36" s="46"/>
      <c r="DP36" s="37"/>
      <c r="DQ36" s="43"/>
      <c r="DR36" s="37"/>
      <c r="DS36" s="43"/>
      <c r="DT36" s="43"/>
      <c r="DU36" s="43"/>
      <c r="DV36" s="43"/>
      <c r="DW36" s="43"/>
      <c r="DX36" s="43"/>
      <c r="DY36" s="40"/>
      <c r="DZ36" s="37"/>
      <c r="EA36" s="37"/>
      <c r="EB36" s="37"/>
      <c r="EC36" s="37"/>
      <c r="ED36" s="43"/>
      <c r="EE36" s="37"/>
      <c r="EF36" s="37"/>
      <c r="EG36" s="37"/>
      <c r="EH36" s="37"/>
      <c r="EI36" s="37"/>
      <c r="EJ36" s="37"/>
      <c r="EK36" s="37"/>
      <c r="EL36" s="37"/>
      <c r="EM36" s="37"/>
      <c r="EN36" s="37"/>
      <c r="EO36" s="37"/>
      <c r="EP36" s="37"/>
      <c r="EQ36" s="37"/>
      <c r="ER36" s="37"/>
      <c r="ES36" s="44">
        <v>44670</v>
      </c>
      <c r="ET36" s="44">
        <v>44761</v>
      </c>
      <c r="EU36" s="44"/>
      <c r="EV36" s="44"/>
      <c r="EW36" s="37"/>
      <c r="EX36" s="37"/>
      <c r="EY36" s="37"/>
      <c r="EZ36" s="37"/>
      <c r="FA36" s="37"/>
      <c r="FB36" s="37"/>
      <c r="FC36" s="37"/>
      <c r="FD36" s="37"/>
      <c r="FE36" s="37"/>
      <c r="FF36" s="37"/>
      <c r="FG36" s="37"/>
      <c r="FH36" s="37"/>
      <c r="FI36" s="45" t="str">
        <f t="shared" si="5"/>
        <v/>
      </c>
      <c r="FJ36" s="45" t="str">
        <f t="shared" si="6"/>
        <v/>
      </c>
      <c r="FK36" s="45" t="str">
        <f t="shared" si="7"/>
        <v/>
      </c>
      <c r="FL36" s="45" t="str">
        <f t="shared" si="8"/>
        <v/>
      </c>
      <c r="FM36" s="45" t="str">
        <f t="shared" si="9"/>
        <v/>
      </c>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44">
        <v>44670</v>
      </c>
      <c r="GS36" s="44">
        <v>44761</v>
      </c>
      <c r="GT36" s="44"/>
      <c r="GU36" s="44"/>
      <c r="GV36" s="37"/>
      <c r="GW36" s="37"/>
      <c r="GX36" s="37"/>
      <c r="GY36" s="37"/>
      <c r="GZ36" s="37"/>
      <c r="HA36" s="37"/>
      <c r="HB36" s="37"/>
      <c r="HC36" s="37"/>
      <c r="HD36" s="37"/>
      <c r="HE36" s="37"/>
      <c r="HF36" s="37"/>
      <c r="HG36" s="37"/>
      <c r="HH36" s="45" t="str">
        <f t="shared" ref="HH36:HH39" si="79">IFERROR(IF(GF36=0,"",IF((GJ36/GF36)&gt;1,1,(GJ36/GF36))),"")</f>
        <v/>
      </c>
      <c r="HI36" s="45" t="str">
        <f t="shared" ref="HI36:HI39" si="80">IFERROR(IF(GG36=0,"",IF((GL36/GG36)&gt;1,1,(GL36/GG36))),"")</f>
        <v/>
      </c>
      <c r="HJ36" s="45" t="str">
        <f t="shared" ref="HJ36:HJ39" si="81">IFERROR(IF(GH36=0,"",IF((GN36/GH36)&gt;1,1,(GN36/GH36))),"")</f>
        <v/>
      </c>
      <c r="HK36" s="45" t="str">
        <f t="shared" ref="HK36:HK39" si="82">IFERROR(IF(GI36=0,"",IF((GP36/GI36)&gt;1,1,(GP36/GI36))),"")</f>
        <v/>
      </c>
      <c r="HL36" s="45" t="str">
        <f t="shared" ref="HL36:HL39" si="83">IFERROR(IF((GJ36+GL36+GN36+GP36)/GE36&gt;1,1,(GJ36+GL36+GN36+GP36)/GE36),"")</f>
        <v/>
      </c>
      <c r="HM36" s="37"/>
      <c r="HN36" s="37"/>
      <c r="HO36" s="37">
        <f t="shared" si="20"/>
        <v>1</v>
      </c>
      <c r="HP36" s="37" t="str">
        <f>'[5]BD Plan'!$B$3</f>
        <v>Caldas</v>
      </c>
      <c r="HQ36" s="41" t="s">
        <v>1211</v>
      </c>
      <c r="HR36" s="41"/>
      <c r="HS36" s="41"/>
      <c r="HT36" s="41"/>
      <c r="HU36" s="41"/>
      <c r="HV36" s="41" t="s">
        <v>218</v>
      </c>
      <c r="HW36" s="41"/>
      <c r="HX36" s="41"/>
      <c r="HY36" s="41"/>
      <c r="HZ36" s="41"/>
      <c r="IA36" s="41"/>
      <c r="IB36" s="41"/>
      <c r="IC36" s="41"/>
      <c r="ID36" s="41"/>
      <c r="IE36" s="41"/>
      <c r="IF36" s="41"/>
      <c r="IG36" t="s">
        <v>963</v>
      </c>
      <c r="IH36" s="38" t="s">
        <v>964</v>
      </c>
    </row>
    <row r="37" spans="1:242" ht="15" customHeight="1" x14ac:dyDescent="0.25">
      <c r="A37" t="s">
        <v>965</v>
      </c>
      <c r="B37" t="s">
        <v>966</v>
      </c>
      <c r="C37" s="37" t="s">
        <v>967</v>
      </c>
      <c r="D37" s="37" t="s">
        <v>968</v>
      </c>
      <c r="E37" s="37" t="s">
        <v>951</v>
      </c>
      <c r="F37" s="37" t="s">
        <v>969</v>
      </c>
      <c r="G37" s="37" t="s">
        <v>925</v>
      </c>
      <c r="H37" s="39" t="s">
        <v>970</v>
      </c>
      <c r="I37" s="37" t="s">
        <v>955</v>
      </c>
      <c r="J37" s="40">
        <v>1</v>
      </c>
      <c r="K37" s="40">
        <v>0.6</v>
      </c>
      <c r="L37" s="37" t="s">
        <v>956</v>
      </c>
      <c r="M37" s="40">
        <v>0.6</v>
      </c>
      <c r="N37" s="40">
        <v>0.6</v>
      </c>
      <c r="O37" s="37" t="s">
        <v>928</v>
      </c>
      <c r="P37" s="41" t="s">
        <v>929</v>
      </c>
      <c r="Q37" s="42" t="s">
        <v>971</v>
      </c>
      <c r="R37" s="37"/>
      <c r="S37" s="47" t="s">
        <v>931</v>
      </c>
      <c r="T37" s="37" t="s">
        <v>972</v>
      </c>
      <c r="U37" s="43" t="s">
        <v>933</v>
      </c>
      <c r="V37" s="43" t="s">
        <v>934</v>
      </c>
      <c r="W37" s="43" t="s">
        <v>935</v>
      </c>
      <c r="X37" s="43"/>
      <c r="Y37" s="43" t="s">
        <v>973</v>
      </c>
      <c r="Z37" s="43" t="s">
        <v>937</v>
      </c>
      <c r="AA37" s="40">
        <v>0.4</v>
      </c>
      <c r="AB37" s="37"/>
      <c r="AC37" s="37"/>
      <c r="AD37" s="37"/>
      <c r="AE37" s="37"/>
      <c r="AF37" s="43" t="s">
        <v>96</v>
      </c>
      <c r="AG37" s="37" t="s">
        <v>938</v>
      </c>
      <c r="AH37" s="37">
        <f t="shared" ref="AH37:AH44" si="84">SUM(AI37:AL37)</f>
        <v>12</v>
      </c>
      <c r="AI37" s="43">
        <v>3</v>
      </c>
      <c r="AJ37" s="43">
        <v>3</v>
      </c>
      <c r="AK37" s="43">
        <v>3</v>
      </c>
      <c r="AL37" s="43">
        <v>3</v>
      </c>
      <c r="AM37" s="37">
        <v>3</v>
      </c>
      <c r="AN37" s="37" t="s">
        <v>1212</v>
      </c>
      <c r="AO37" s="37">
        <v>3</v>
      </c>
      <c r="AP37" s="37" t="s">
        <v>1213</v>
      </c>
      <c r="AQ37" s="37"/>
      <c r="AR37" s="37"/>
      <c r="AS37" s="37"/>
      <c r="AT37" s="37"/>
      <c r="AU37" s="44">
        <v>44670</v>
      </c>
      <c r="AV37" s="44">
        <v>44761</v>
      </c>
      <c r="AW37" s="44"/>
      <c r="AX37" s="44"/>
      <c r="AY37" s="37" t="s">
        <v>4</v>
      </c>
      <c r="AZ37" s="37" t="s">
        <v>4</v>
      </c>
      <c r="BA37" s="37"/>
      <c r="BB37" s="37"/>
      <c r="BC37" s="37" t="s">
        <v>4</v>
      </c>
      <c r="BD37" s="37" t="s">
        <v>4</v>
      </c>
      <c r="BE37" s="37"/>
      <c r="BF37" s="37"/>
      <c r="BG37" s="37" t="s">
        <v>1214</v>
      </c>
      <c r="BH37" s="41" t="s">
        <v>1215</v>
      </c>
      <c r="BI37" s="37"/>
      <c r="BJ37" s="37"/>
      <c r="BK37" s="45">
        <f t="shared" si="73"/>
        <v>1</v>
      </c>
      <c r="BL37" s="45">
        <f t="shared" si="74"/>
        <v>1</v>
      </c>
      <c r="BM37" s="45">
        <f t="shared" si="75"/>
        <v>0</v>
      </c>
      <c r="BN37" s="45">
        <f t="shared" si="76"/>
        <v>0</v>
      </c>
      <c r="BO37" s="45">
        <f t="shared" si="77"/>
        <v>0.5</v>
      </c>
      <c r="BP37" s="46"/>
      <c r="BQ37" s="37"/>
      <c r="BR37" s="37"/>
      <c r="BS37" s="37"/>
      <c r="BT37" s="43"/>
      <c r="BU37" s="43"/>
      <c r="BV37" s="43"/>
      <c r="BW37" s="43"/>
      <c r="BX37" s="43"/>
      <c r="BY37" s="43"/>
      <c r="BZ37" s="40"/>
      <c r="CA37" s="37"/>
      <c r="CB37" s="37"/>
      <c r="CC37" s="37"/>
      <c r="CD37" s="37"/>
      <c r="CE37" s="43"/>
      <c r="CF37" s="37"/>
      <c r="CG37" s="37"/>
      <c r="CH37" s="37"/>
      <c r="CI37" s="37"/>
      <c r="CJ37" s="37"/>
      <c r="CK37" s="37"/>
      <c r="CL37" s="37"/>
      <c r="CM37" s="37"/>
      <c r="CN37" s="37"/>
      <c r="CO37" s="37"/>
      <c r="CP37" s="37"/>
      <c r="CQ37" s="37"/>
      <c r="CR37" s="37"/>
      <c r="CS37" s="37"/>
      <c r="CT37" s="44">
        <v>44670</v>
      </c>
      <c r="CU37" s="44">
        <v>44761</v>
      </c>
      <c r="CV37" s="44"/>
      <c r="CW37" s="44"/>
      <c r="CX37" s="37"/>
      <c r="CY37" s="37"/>
      <c r="CZ37" s="37"/>
      <c r="DA37" s="37"/>
      <c r="DB37" s="37"/>
      <c r="DC37" s="37"/>
      <c r="DD37" s="37"/>
      <c r="DE37" s="37"/>
      <c r="DF37" s="37"/>
      <c r="DG37" s="37"/>
      <c r="DH37" s="37"/>
      <c r="DI37" s="37"/>
      <c r="DJ37" s="45" t="str">
        <f t="shared" si="0"/>
        <v/>
      </c>
      <c r="DK37" s="45" t="str">
        <f t="shared" si="1"/>
        <v/>
      </c>
      <c r="DL37" s="45" t="str">
        <f t="shared" si="2"/>
        <v/>
      </c>
      <c r="DM37" s="45" t="str">
        <f t="shared" si="3"/>
        <v/>
      </c>
      <c r="DN37" s="45" t="str">
        <f t="shared" si="4"/>
        <v/>
      </c>
      <c r="DO37" s="46"/>
      <c r="DP37" s="37"/>
      <c r="DQ37" s="43"/>
      <c r="DR37" s="37"/>
      <c r="DS37" s="43"/>
      <c r="DT37" s="43"/>
      <c r="DU37" s="43"/>
      <c r="DV37" s="43"/>
      <c r="DW37" s="43"/>
      <c r="DX37" s="43"/>
      <c r="DY37" s="40"/>
      <c r="DZ37" s="37"/>
      <c r="EA37" s="37"/>
      <c r="EB37" s="37"/>
      <c r="EC37" s="37"/>
      <c r="ED37" s="43"/>
      <c r="EE37" s="37"/>
      <c r="EF37" s="37"/>
      <c r="EG37" s="37"/>
      <c r="EH37" s="37"/>
      <c r="EI37" s="37"/>
      <c r="EJ37" s="37"/>
      <c r="EK37" s="37"/>
      <c r="EL37" s="37"/>
      <c r="EM37" s="37"/>
      <c r="EN37" s="37"/>
      <c r="EO37" s="37"/>
      <c r="EP37" s="37"/>
      <c r="EQ37" s="37"/>
      <c r="ER37" s="37"/>
      <c r="ES37" s="44">
        <v>44670</v>
      </c>
      <c r="ET37" s="44">
        <v>44761</v>
      </c>
      <c r="EU37" s="44"/>
      <c r="EV37" s="44"/>
      <c r="EW37" s="37"/>
      <c r="EX37" s="37"/>
      <c r="EY37" s="37"/>
      <c r="EZ37" s="37"/>
      <c r="FA37" s="37"/>
      <c r="FB37" s="37"/>
      <c r="FC37" s="37"/>
      <c r="FD37" s="37"/>
      <c r="FE37" s="37"/>
      <c r="FF37" s="37"/>
      <c r="FG37" s="37"/>
      <c r="FH37" s="37"/>
      <c r="FI37" s="45" t="str">
        <f t="shared" si="5"/>
        <v/>
      </c>
      <c r="FJ37" s="45" t="str">
        <f t="shared" si="6"/>
        <v/>
      </c>
      <c r="FK37" s="45" t="str">
        <f t="shared" si="7"/>
        <v/>
      </c>
      <c r="FL37" s="45" t="str">
        <f t="shared" si="8"/>
        <v/>
      </c>
      <c r="FM37" s="45" t="str">
        <f t="shared" si="9"/>
        <v/>
      </c>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44">
        <v>44670</v>
      </c>
      <c r="GS37" s="44">
        <v>44761</v>
      </c>
      <c r="GT37" s="44"/>
      <c r="GU37" s="44"/>
      <c r="GV37" s="37"/>
      <c r="GW37" s="37"/>
      <c r="GX37" s="37"/>
      <c r="GY37" s="37"/>
      <c r="GZ37" s="37"/>
      <c r="HA37" s="37"/>
      <c r="HB37" s="37"/>
      <c r="HC37" s="37"/>
      <c r="HD37" s="37"/>
      <c r="HE37" s="37"/>
      <c r="HF37" s="37"/>
      <c r="HG37" s="37"/>
      <c r="HH37" s="45" t="str">
        <f t="shared" si="79"/>
        <v/>
      </c>
      <c r="HI37" s="45" t="str">
        <f t="shared" si="80"/>
        <v/>
      </c>
      <c r="HJ37" s="45" t="str">
        <f t="shared" si="81"/>
        <v/>
      </c>
      <c r="HK37" s="45" t="str">
        <f t="shared" si="82"/>
        <v/>
      </c>
      <c r="HL37" s="45" t="str">
        <f t="shared" si="83"/>
        <v/>
      </c>
      <c r="HM37" s="37"/>
      <c r="HN37" s="37"/>
      <c r="HO37" s="37">
        <f t="shared" si="20"/>
        <v>1</v>
      </c>
      <c r="HP37" s="37" t="str">
        <f>'[5]BD Plan'!$B$3</f>
        <v>Caldas</v>
      </c>
      <c r="HQ37" s="41" t="s">
        <v>1216</v>
      </c>
      <c r="HR37" s="41" t="s">
        <v>218</v>
      </c>
      <c r="HS37" s="41"/>
      <c r="HT37" s="41"/>
      <c r="HU37" s="41"/>
      <c r="HV37" s="41"/>
      <c r="HW37" s="41"/>
      <c r="HX37" s="41"/>
      <c r="HY37" s="41"/>
      <c r="HZ37" s="41"/>
      <c r="IA37" s="41"/>
      <c r="IB37" s="41"/>
      <c r="IC37" s="41"/>
      <c r="ID37" s="41"/>
      <c r="IE37" s="41"/>
      <c r="IF37" s="41"/>
      <c r="IG37" t="s">
        <v>980</v>
      </c>
      <c r="IH37" s="38" t="s">
        <v>981</v>
      </c>
    </row>
    <row r="38" spans="1:242" ht="15" customHeight="1" x14ac:dyDescent="0.25">
      <c r="A38" t="s">
        <v>982</v>
      </c>
      <c r="B38" t="s">
        <v>966</v>
      </c>
      <c r="C38" s="37" t="s">
        <v>983</v>
      </c>
      <c r="D38" s="37" t="s">
        <v>950</v>
      </c>
      <c r="E38" s="37" t="s">
        <v>951</v>
      </c>
      <c r="F38" s="37" t="s">
        <v>984</v>
      </c>
      <c r="G38" s="37" t="s">
        <v>925</v>
      </c>
      <c r="H38" s="39" t="s">
        <v>985</v>
      </c>
      <c r="I38" s="37" t="s">
        <v>955</v>
      </c>
      <c r="J38" s="40">
        <v>0.8</v>
      </c>
      <c r="K38" s="40">
        <v>0.6</v>
      </c>
      <c r="L38" s="37" t="s">
        <v>956</v>
      </c>
      <c r="M38" s="40">
        <v>0.48</v>
      </c>
      <c r="N38" s="40">
        <v>0.6</v>
      </c>
      <c r="O38" s="37" t="s">
        <v>928</v>
      </c>
      <c r="P38" s="41" t="s">
        <v>929</v>
      </c>
      <c r="Q38" s="42" t="s">
        <v>986</v>
      </c>
      <c r="R38" s="37"/>
      <c r="S38" s="47" t="s">
        <v>931</v>
      </c>
      <c r="T38" s="41" t="s">
        <v>987</v>
      </c>
      <c r="U38" s="43" t="s">
        <v>933</v>
      </c>
      <c r="V38" s="43" t="s">
        <v>934</v>
      </c>
      <c r="W38" s="43" t="s">
        <v>935</v>
      </c>
      <c r="X38" s="43"/>
      <c r="Y38" s="43" t="s">
        <v>973</v>
      </c>
      <c r="Z38" s="43" t="s">
        <v>937</v>
      </c>
      <c r="AA38" s="40">
        <v>0.4</v>
      </c>
      <c r="AB38" s="37"/>
      <c r="AC38" s="37"/>
      <c r="AD38" s="37"/>
      <c r="AE38" s="37"/>
      <c r="AF38" s="43" t="s">
        <v>96</v>
      </c>
      <c r="AG38" s="37" t="s">
        <v>938</v>
      </c>
      <c r="AH38" s="37">
        <f t="shared" si="84"/>
        <v>42</v>
      </c>
      <c r="AI38" s="43">
        <v>6</v>
      </c>
      <c r="AJ38" s="43">
        <v>12</v>
      </c>
      <c r="AK38" s="43">
        <v>12</v>
      </c>
      <c r="AL38" s="43">
        <v>12</v>
      </c>
      <c r="AM38" s="37">
        <v>6</v>
      </c>
      <c r="AN38" s="37" t="s">
        <v>1217</v>
      </c>
      <c r="AO38" s="37">
        <v>12</v>
      </c>
      <c r="AP38" s="37" t="s">
        <v>1218</v>
      </c>
      <c r="AQ38" s="37"/>
      <c r="AR38" s="37"/>
      <c r="AS38" s="37"/>
      <c r="AT38" s="37"/>
      <c r="AU38" s="44">
        <v>44670</v>
      </c>
      <c r="AV38" s="44">
        <v>44761</v>
      </c>
      <c r="AW38" s="44"/>
      <c r="AX38" s="44"/>
      <c r="AY38" s="37" t="s">
        <v>4</v>
      </c>
      <c r="AZ38" s="37" t="s">
        <v>4</v>
      </c>
      <c r="BA38" s="37"/>
      <c r="BB38" s="37"/>
      <c r="BC38" s="37" t="s">
        <v>4</v>
      </c>
      <c r="BD38" s="37" t="s">
        <v>4</v>
      </c>
      <c r="BE38" s="37"/>
      <c r="BF38" s="37"/>
      <c r="BG38" s="37" t="s">
        <v>1219</v>
      </c>
      <c r="BH38" s="37" t="s">
        <v>1220</v>
      </c>
      <c r="BI38" s="37"/>
      <c r="BJ38" s="37"/>
      <c r="BK38" s="45">
        <f t="shared" si="73"/>
        <v>1</v>
      </c>
      <c r="BL38" s="45">
        <f t="shared" si="74"/>
        <v>1</v>
      </c>
      <c r="BM38" s="45">
        <f t="shared" si="75"/>
        <v>0</v>
      </c>
      <c r="BN38" s="45">
        <f t="shared" si="76"/>
        <v>0</v>
      </c>
      <c r="BO38" s="45">
        <f t="shared" si="77"/>
        <v>0.42857142857142855</v>
      </c>
      <c r="BP38" s="46"/>
      <c r="BQ38" s="37"/>
      <c r="BS38" s="37"/>
      <c r="BT38" s="43"/>
      <c r="BU38" s="43"/>
      <c r="BV38" s="43"/>
      <c r="BW38" s="43"/>
      <c r="BX38" s="43"/>
      <c r="BY38" s="43"/>
      <c r="BZ38" s="40"/>
      <c r="CA38" s="37"/>
      <c r="CB38" s="37"/>
      <c r="CC38" s="37"/>
      <c r="CD38" s="37"/>
      <c r="CE38" s="43"/>
      <c r="CF38" s="37"/>
      <c r="CG38" s="37"/>
      <c r="CH38" s="37"/>
      <c r="CI38" s="37"/>
      <c r="CJ38" s="37"/>
      <c r="CK38" s="37"/>
      <c r="CL38" s="37"/>
      <c r="CM38" s="37"/>
      <c r="CN38" s="37"/>
      <c r="CO38" s="37"/>
      <c r="CP38" s="37"/>
      <c r="CQ38" s="37"/>
      <c r="CR38" s="37"/>
      <c r="CS38" s="37"/>
      <c r="CT38" s="44">
        <v>44670</v>
      </c>
      <c r="CU38" s="44">
        <v>44761</v>
      </c>
      <c r="CV38" s="44"/>
      <c r="CW38" s="44"/>
      <c r="CX38" s="37"/>
      <c r="CY38" s="37"/>
      <c r="CZ38" s="37"/>
      <c r="DA38" s="37"/>
      <c r="DB38" s="37"/>
      <c r="DC38" s="37"/>
      <c r="DD38" s="37"/>
      <c r="DE38" s="37"/>
      <c r="DF38" s="37"/>
      <c r="DG38" s="37"/>
      <c r="DH38" s="37"/>
      <c r="DI38" s="37"/>
      <c r="DJ38" s="45" t="str">
        <f t="shared" si="0"/>
        <v/>
      </c>
      <c r="DK38" s="45" t="str">
        <f t="shared" si="1"/>
        <v/>
      </c>
      <c r="DL38" s="45" t="str">
        <f t="shared" si="2"/>
        <v/>
      </c>
      <c r="DM38" s="45" t="str">
        <f t="shared" si="3"/>
        <v/>
      </c>
      <c r="DN38" s="45" t="str">
        <f t="shared" si="4"/>
        <v/>
      </c>
      <c r="DO38" s="46"/>
      <c r="DP38" s="37"/>
      <c r="DQ38" s="43"/>
      <c r="DR38" s="37"/>
      <c r="DS38" s="43"/>
      <c r="DT38" s="43"/>
      <c r="DU38" s="43"/>
      <c r="DV38" s="43"/>
      <c r="DW38" s="43"/>
      <c r="DX38" s="43"/>
      <c r="DY38" s="40"/>
      <c r="DZ38" s="37"/>
      <c r="EA38" s="37"/>
      <c r="EB38" s="37"/>
      <c r="EC38" s="37"/>
      <c r="ED38" s="43"/>
      <c r="EE38" s="37"/>
      <c r="EF38" s="37"/>
      <c r="EG38" s="37"/>
      <c r="EH38" s="37"/>
      <c r="EI38" s="37"/>
      <c r="EJ38" s="37"/>
      <c r="EK38" s="37"/>
      <c r="EL38" s="37"/>
      <c r="EM38" s="37"/>
      <c r="EN38" s="37"/>
      <c r="EO38" s="37"/>
      <c r="EP38" s="37"/>
      <c r="EQ38" s="37"/>
      <c r="ER38" s="37"/>
      <c r="ES38" s="44">
        <v>44670</v>
      </c>
      <c r="ET38" s="44">
        <v>44761</v>
      </c>
      <c r="EU38" s="44"/>
      <c r="EV38" s="44"/>
      <c r="EW38" s="37"/>
      <c r="EX38" s="37"/>
      <c r="EY38" s="37"/>
      <c r="EZ38" s="37"/>
      <c r="FA38" s="37"/>
      <c r="FB38" s="37"/>
      <c r="FC38" s="37"/>
      <c r="FD38" s="37"/>
      <c r="FE38" s="37"/>
      <c r="FF38" s="37"/>
      <c r="FG38" s="37"/>
      <c r="FH38" s="37"/>
      <c r="FI38" s="45" t="str">
        <f t="shared" si="5"/>
        <v/>
      </c>
      <c r="FJ38" s="45" t="str">
        <f t="shared" si="6"/>
        <v/>
      </c>
      <c r="FK38" s="45" t="str">
        <f t="shared" si="7"/>
        <v/>
      </c>
      <c r="FL38" s="45" t="str">
        <f t="shared" si="8"/>
        <v/>
      </c>
      <c r="FM38" s="45" t="str">
        <f t="shared" si="9"/>
        <v/>
      </c>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44">
        <v>44670</v>
      </c>
      <c r="GS38" s="44">
        <v>44761</v>
      </c>
      <c r="GT38" s="44"/>
      <c r="GU38" s="44"/>
      <c r="GV38" s="37"/>
      <c r="GW38" s="37"/>
      <c r="GX38" s="37"/>
      <c r="GY38" s="37"/>
      <c r="GZ38" s="37"/>
      <c r="HA38" s="37"/>
      <c r="HB38" s="37"/>
      <c r="HC38" s="37"/>
      <c r="HD38" s="37"/>
      <c r="HE38" s="37"/>
      <c r="HF38" s="37"/>
      <c r="HG38" s="37"/>
      <c r="HH38" s="45" t="str">
        <f t="shared" si="79"/>
        <v/>
      </c>
      <c r="HI38" s="45" t="str">
        <f t="shared" si="80"/>
        <v/>
      </c>
      <c r="HJ38" s="45" t="str">
        <f t="shared" si="81"/>
        <v/>
      </c>
      <c r="HK38" s="45" t="str">
        <f t="shared" si="82"/>
        <v/>
      </c>
      <c r="HL38" s="45" t="str">
        <f t="shared" si="83"/>
        <v/>
      </c>
      <c r="HM38" s="37"/>
      <c r="HN38" s="37"/>
      <c r="HO38" s="37">
        <f t="shared" si="20"/>
        <v>1</v>
      </c>
      <c r="HP38" s="37" t="str">
        <f>'[5]BD Plan'!$B$3</f>
        <v>Caldas</v>
      </c>
      <c r="HQ38" s="41" t="s">
        <v>1221</v>
      </c>
      <c r="HR38" s="41" t="s">
        <v>218</v>
      </c>
      <c r="HS38" s="41"/>
      <c r="HT38" s="41"/>
      <c r="HU38" s="41"/>
      <c r="HV38" s="41"/>
      <c r="HW38" s="41"/>
      <c r="HX38" s="41"/>
      <c r="HY38" s="41"/>
      <c r="HZ38" s="41"/>
      <c r="IA38" s="41"/>
      <c r="IB38" s="41"/>
      <c r="IC38" s="41"/>
      <c r="ID38" s="41"/>
      <c r="IE38" s="41"/>
      <c r="IF38" s="41"/>
      <c r="IG38" t="s">
        <v>993</v>
      </c>
      <c r="IH38" s="38" t="s">
        <v>994</v>
      </c>
    </row>
    <row r="39" spans="1:242" ht="15" customHeight="1" x14ac:dyDescent="0.25">
      <c r="A39" t="s">
        <v>995</v>
      </c>
      <c r="B39" t="s">
        <v>966</v>
      </c>
      <c r="C39" s="37" t="s">
        <v>996</v>
      </c>
      <c r="D39" s="37" t="s">
        <v>997</v>
      </c>
      <c r="E39" s="37" t="s">
        <v>951</v>
      </c>
      <c r="F39" s="37" t="s">
        <v>984</v>
      </c>
      <c r="G39" s="37" t="s">
        <v>953</v>
      </c>
      <c r="H39" s="39" t="s">
        <v>998</v>
      </c>
      <c r="I39" s="37" t="s">
        <v>955</v>
      </c>
      <c r="J39" s="40">
        <v>1</v>
      </c>
      <c r="K39" s="40">
        <v>0.8</v>
      </c>
      <c r="L39" s="37" t="s">
        <v>956</v>
      </c>
      <c r="M39" s="40">
        <v>0.6</v>
      </c>
      <c r="N39" s="40">
        <v>0.8</v>
      </c>
      <c r="O39" s="37" t="s">
        <v>956</v>
      </c>
      <c r="P39" s="41" t="s">
        <v>929</v>
      </c>
      <c r="Q39" s="42" t="s">
        <v>999</v>
      </c>
      <c r="R39" s="37"/>
      <c r="S39" s="47" t="s">
        <v>931</v>
      </c>
      <c r="T39" s="37" t="s">
        <v>1000</v>
      </c>
      <c r="U39" s="43" t="s">
        <v>933</v>
      </c>
      <c r="V39" s="43" t="s">
        <v>934</v>
      </c>
      <c r="W39" s="43" t="s">
        <v>935</v>
      </c>
      <c r="X39" s="43"/>
      <c r="Y39" s="43" t="s">
        <v>936</v>
      </c>
      <c r="Z39" s="43" t="s">
        <v>937</v>
      </c>
      <c r="AA39" s="40">
        <v>0.4</v>
      </c>
      <c r="AB39" s="37"/>
      <c r="AC39" s="37"/>
      <c r="AD39" s="37"/>
      <c r="AE39" s="37"/>
      <c r="AF39" s="43" t="s">
        <v>96</v>
      </c>
      <c r="AG39" s="37" t="s">
        <v>938</v>
      </c>
      <c r="AH39" s="37">
        <f t="shared" si="84"/>
        <v>12</v>
      </c>
      <c r="AI39" s="43">
        <v>3</v>
      </c>
      <c r="AJ39" s="43">
        <v>3</v>
      </c>
      <c r="AK39" s="43">
        <v>3</v>
      </c>
      <c r="AL39" s="43">
        <v>3</v>
      </c>
      <c r="AM39" s="37">
        <v>3</v>
      </c>
      <c r="AN39" s="37" t="s">
        <v>1222</v>
      </c>
      <c r="AO39" s="37">
        <v>3</v>
      </c>
      <c r="AP39" s="37" t="s">
        <v>1222</v>
      </c>
      <c r="AQ39" s="37"/>
      <c r="AR39" s="37"/>
      <c r="AS39" s="37"/>
      <c r="AT39" s="37"/>
      <c r="AU39" s="44">
        <v>44670</v>
      </c>
      <c r="AV39" s="44">
        <v>44761</v>
      </c>
      <c r="AW39" s="44"/>
      <c r="AX39" s="44"/>
      <c r="AY39" s="37" t="s">
        <v>4</v>
      </c>
      <c r="AZ39" s="37" t="s">
        <v>4</v>
      </c>
      <c r="BA39" s="37"/>
      <c r="BB39" s="37"/>
      <c r="BC39" s="37" t="s">
        <v>4</v>
      </c>
      <c r="BD39" s="37" t="s">
        <v>4</v>
      </c>
      <c r="BE39" s="37"/>
      <c r="BF39" s="37"/>
      <c r="BG39" s="37" t="s">
        <v>1223</v>
      </c>
      <c r="BH39" s="37" t="s">
        <v>1224</v>
      </c>
      <c r="BI39" s="37"/>
      <c r="BJ39" s="37"/>
      <c r="BK39" s="45">
        <f t="shared" si="73"/>
        <v>1</v>
      </c>
      <c r="BL39" s="45">
        <f t="shared" si="74"/>
        <v>1</v>
      </c>
      <c r="BM39" s="45">
        <f t="shared" si="75"/>
        <v>0</v>
      </c>
      <c r="BN39" s="45">
        <f t="shared" si="76"/>
        <v>0</v>
      </c>
      <c r="BO39" s="45">
        <f t="shared" si="77"/>
        <v>0.5</v>
      </c>
      <c r="BP39" s="46"/>
      <c r="BQ39" s="37"/>
      <c r="BR39" s="37"/>
      <c r="BS39" s="37"/>
      <c r="BT39" s="43"/>
      <c r="BU39" s="43"/>
      <c r="BV39" s="43"/>
      <c r="BW39" s="43"/>
      <c r="BX39" s="43"/>
      <c r="BY39" s="43"/>
      <c r="BZ39" s="40"/>
      <c r="CA39" s="37"/>
      <c r="CB39" s="37"/>
      <c r="CC39" s="37"/>
      <c r="CD39" s="37"/>
      <c r="CE39" s="43"/>
      <c r="CF39" s="37"/>
      <c r="CG39" s="37"/>
      <c r="CH39" s="37"/>
      <c r="CI39" s="37"/>
      <c r="CJ39" s="37"/>
      <c r="CK39" s="37"/>
      <c r="CL39" s="37"/>
      <c r="CM39" s="37"/>
      <c r="CN39" s="37"/>
      <c r="CO39" s="37"/>
      <c r="CP39" s="37"/>
      <c r="CQ39" s="37"/>
      <c r="CR39" s="37"/>
      <c r="CS39" s="37"/>
      <c r="CT39" s="44">
        <v>44670</v>
      </c>
      <c r="CU39" s="44">
        <v>44761</v>
      </c>
      <c r="CV39" s="44"/>
      <c r="CW39" s="44"/>
      <c r="CX39" s="37"/>
      <c r="CY39" s="37"/>
      <c r="CZ39" s="37"/>
      <c r="DA39" s="37"/>
      <c r="DB39" s="37"/>
      <c r="DC39" s="37"/>
      <c r="DD39" s="37"/>
      <c r="DE39" s="37"/>
      <c r="DF39" s="37"/>
      <c r="DG39" s="37"/>
      <c r="DH39" s="37"/>
      <c r="DI39" s="37"/>
      <c r="DJ39" s="45" t="str">
        <f t="shared" si="0"/>
        <v/>
      </c>
      <c r="DK39" s="45" t="str">
        <f t="shared" si="1"/>
        <v/>
      </c>
      <c r="DL39" s="45" t="str">
        <f t="shared" si="2"/>
        <v/>
      </c>
      <c r="DM39" s="45" t="str">
        <f t="shared" si="3"/>
        <v/>
      </c>
      <c r="DN39" s="45" t="str">
        <f t="shared" si="4"/>
        <v/>
      </c>
      <c r="DO39" s="46"/>
      <c r="DP39" s="37"/>
      <c r="DQ39" s="43"/>
      <c r="DR39" s="37"/>
      <c r="DS39" s="43"/>
      <c r="DT39" s="43"/>
      <c r="DU39" s="43"/>
      <c r="DV39" s="43"/>
      <c r="DW39" s="43"/>
      <c r="DX39" s="43"/>
      <c r="DY39" s="40"/>
      <c r="DZ39" s="37"/>
      <c r="EA39" s="37"/>
      <c r="EB39" s="37"/>
      <c r="EC39" s="37"/>
      <c r="ED39" s="43"/>
      <c r="EE39" s="37"/>
      <c r="EF39" s="37"/>
      <c r="EG39" s="37"/>
      <c r="EH39" s="37"/>
      <c r="EI39" s="37"/>
      <c r="EJ39" s="37"/>
      <c r="EK39" s="37"/>
      <c r="EL39" s="37"/>
      <c r="EM39" s="37"/>
      <c r="EN39" s="37"/>
      <c r="EO39" s="37"/>
      <c r="EP39" s="37"/>
      <c r="EQ39" s="37"/>
      <c r="ER39" s="37"/>
      <c r="ES39" s="44">
        <v>44670</v>
      </c>
      <c r="ET39" s="44">
        <v>44761</v>
      </c>
      <c r="EU39" s="44"/>
      <c r="EV39" s="44"/>
      <c r="EW39" s="37"/>
      <c r="EX39" s="37"/>
      <c r="EY39" s="37"/>
      <c r="EZ39" s="37"/>
      <c r="FA39" s="37"/>
      <c r="FB39" s="37"/>
      <c r="FC39" s="37"/>
      <c r="FD39" s="37"/>
      <c r="FE39" s="37"/>
      <c r="FF39" s="37"/>
      <c r="FG39" s="37"/>
      <c r="FH39" s="37"/>
      <c r="FI39" s="45" t="str">
        <f t="shared" si="5"/>
        <v/>
      </c>
      <c r="FJ39" s="45" t="str">
        <f t="shared" si="6"/>
        <v/>
      </c>
      <c r="FK39" s="45" t="str">
        <f t="shared" si="7"/>
        <v/>
      </c>
      <c r="FL39" s="45" t="str">
        <f t="shared" si="8"/>
        <v/>
      </c>
      <c r="FM39" s="45" t="str">
        <f t="shared" si="9"/>
        <v/>
      </c>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44">
        <v>44670</v>
      </c>
      <c r="GS39" s="44">
        <v>44761</v>
      </c>
      <c r="GT39" s="44"/>
      <c r="GU39" s="44"/>
      <c r="GV39" s="37"/>
      <c r="GW39" s="37"/>
      <c r="GX39" s="37"/>
      <c r="GY39" s="37"/>
      <c r="GZ39" s="37"/>
      <c r="HA39" s="37"/>
      <c r="HB39" s="37"/>
      <c r="HC39" s="37"/>
      <c r="HD39" s="37"/>
      <c r="HE39" s="37"/>
      <c r="HF39" s="37"/>
      <c r="HG39" s="37"/>
      <c r="HH39" s="45" t="str">
        <f t="shared" si="79"/>
        <v/>
      </c>
      <c r="HI39" s="45" t="str">
        <f t="shared" si="80"/>
        <v/>
      </c>
      <c r="HJ39" s="45" t="str">
        <f t="shared" si="81"/>
        <v/>
      </c>
      <c r="HK39" s="45" t="str">
        <f t="shared" si="82"/>
        <v/>
      </c>
      <c r="HL39" s="45" t="str">
        <f t="shared" si="83"/>
        <v/>
      </c>
      <c r="HM39" s="37"/>
      <c r="HN39" s="37"/>
      <c r="HO39" s="37">
        <f t="shared" si="20"/>
        <v>1</v>
      </c>
      <c r="HP39" s="37" t="str">
        <f>'[5]BD Plan'!$B$3</f>
        <v>Caldas</v>
      </c>
      <c r="HQ39" s="20" t="s">
        <v>1225</v>
      </c>
      <c r="HR39" s="20" t="s">
        <v>218</v>
      </c>
      <c r="HS39" s="20"/>
      <c r="HT39" s="20"/>
      <c r="HU39" s="20"/>
      <c r="HV39" s="20"/>
      <c r="HW39" s="20"/>
      <c r="HX39" s="20"/>
      <c r="HY39" s="20"/>
      <c r="HZ39" s="20"/>
      <c r="IA39" s="20"/>
      <c r="IB39" s="20"/>
      <c r="IC39" s="20"/>
      <c r="ID39" s="20"/>
      <c r="IE39" s="20"/>
      <c r="IF39" s="20"/>
      <c r="IG39" t="s">
        <v>1005</v>
      </c>
      <c r="IH39" s="38" t="s">
        <v>981</v>
      </c>
    </row>
    <row r="40" spans="1:242" ht="15" customHeight="1" x14ac:dyDescent="0.25">
      <c r="A40" t="s">
        <v>1006</v>
      </c>
      <c r="B40" t="s">
        <v>1007</v>
      </c>
      <c r="C40" s="37" t="s">
        <v>1008</v>
      </c>
      <c r="D40" s="37" t="s">
        <v>968</v>
      </c>
      <c r="E40" s="37" t="s">
        <v>951</v>
      </c>
      <c r="F40" s="37" t="s">
        <v>924</v>
      </c>
      <c r="G40" s="37" t="s">
        <v>1009</v>
      </c>
      <c r="H40" s="39" t="s">
        <v>1010</v>
      </c>
      <c r="I40" s="37" t="s">
        <v>927</v>
      </c>
      <c r="J40" s="40">
        <v>0.8</v>
      </c>
      <c r="K40" s="40">
        <v>0.2</v>
      </c>
      <c r="L40" s="37" t="s">
        <v>928</v>
      </c>
      <c r="M40" s="40">
        <v>0.28999999999999998</v>
      </c>
      <c r="N40" s="40">
        <v>0.2</v>
      </c>
      <c r="O40" s="37" t="s">
        <v>1011</v>
      </c>
      <c r="P40" s="41" t="s">
        <v>929</v>
      </c>
      <c r="Q40" s="42" t="s">
        <v>1012</v>
      </c>
      <c r="R40" s="37"/>
      <c r="S40" s="47" t="s">
        <v>931</v>
      </c>
      <c r="T40" s="37" t="s">
        <v>1013</v>
      </c>
      <c r="U40" s="43" t="s">
        <v>933</v>
      </c>
      <c r="V40" s="43" t="s">
        <v>934</v>
      </c>
      <c r="W40" s="43" t="s">
        <v>935</v>
      </c>
      <c r="X40" s="43"/>
      <c r="Y40" s="43" t="s">
        <v>936</v>
      </c>
      <c r="Z40" s="43" t="s">
        <v>937</v>
      </c>
      <c r="AA40" s="40">
        <v>0.4</v>
      </c>
      <c r="AB40" s="37"/>
      <c r="AC40" s="37"/>
      <c r="AD40" s="37"/>
      <c r="AE40" s="37"/>
      <c r="AF40" s="43" t="s">
        <v>96</v>
      </c>
      <c r="AG40" s="37" t="s">
        <v>938</v>
      </c>
      <c r="AH40" s="37">
        <f t="shared" si="84"/>
        <v>100</v>
      </c>
      <c r="AI40" s="43">
        <v>0</v>
      </c>
      <c r="AJ40" s="43">
        <v>100</v>
      </c>
      <c r="AK40" s="43">
        <v>0</v>
      </c>
      <c r="AL40" s="43">
        <v>0</v>
      </c>
      <c r="AM40" s="37"/>
      <c r="AN40" s="37"/>
      <c r="AO40" s="37">
        <v>100</v>
      </c>
      <c r="AP40" s="37" t="s">
        <v>1226</v>
      </c>
      <c r="AQ40" s="37"/>
      <c r="AR40" s="37"/>
      <c r="AS40" s="37"/>
      <c r="AT40" s="37"/>
      <c r="AU40" s="44"/>
      <c r="AV40" s="44">
        <v>44761</v>
      </c>
      <c r="AW40" s="44"/>
      <c r="AX40" s="44"/>
      <c r="AY40" s="37"/>
      <c r="AZ40" s="37" t="s">
        <v>4</v>
      </c>
      <c r="BA40" s="37"/>
      <c r="BB40" s="37"/>
      <c r="BC40" s="37"/>
      <c r="BD40" s="37" t="s">
        <v>4</v>
      </c>
      <c r="BE40" s="37"/>
      <c r="BF40" s="37"/>
      <c r="BG40" s="37"/>
      <c r="BH40" s="37" t="s">
        <v>1227</v>
      </c>
      <c r="BI40" s="37"/>
      <c r="BJ40" s="37"/>
      <c r="BK40" s="45" t="str">
        <f t="shared" si="73"/>
        <v/>
      </c>
      <c r="BL40" s="45">
        <f t="shared" si="74"/>
        <v>1</v>
      </c>
      <c r="BM40" s="45" t="str">
        <f t="shared" si="75"/>
        <v/>
      </c>
      <c r="BN40" s="45" t="str">
        <f t="shared" si="76"/>
        <v/>
      </c>
      <c r="BO40" s="45">
        <f t="shared" si="77"/>
        <v>1</v>
      </c>
      <c r="BP40" s="46" t="s">
        <v>1016</v>
      </c>
      <c r="BQ40" s="37"/>
      <c r="BR40" s="47" t="s">
        <v>931</v>
      </c>
      <c r="BS40" s="37" t="s">
        <v>1017</v>
      </c>
      <c r="BT40" s="43" t="s">
        <v>933</v>
      </c>
      <c r="BU40" s="43" t="s">
        <v>934</v>
      </c>
      <c r="BV40" s="43" t="s">
        <v>935</v>
      </c>
      <c r="BW40" s="43"/>
      <c r="BX40" s="43" t="s">
        <v>936</v>
      </c>
      <c r="BY40" s="43" t="s">
        <v>937</v>
      </c>
      <c r="BZ40" s="40">
        <v>0.4</v>
      </c>
      <c r="CA40" s="37"/>
      <c r="CB40" s="37"/>
      <c r="CC40" s="37"/>
      <c r="CD40" s="37"/>
      <c r="CE40" s="43" t="s">
        <v>96</v>
      </c>
      <c r="CF40" s="37" t="s">
        <v>938</v>
      </c>
      <c r="CG40" s="37">
        <f t="shared" ref="CG40" si="85">SUM(CH40:CK40)</f>
        <v>8</v>
      </c>
      <c r="CH40" s="37">
        <v>3</v>
      </c>
      <c r="CI40" s="37">
        <v>3</v>
      </c>
      <c r="CJ40" s="37">
        <v>1</v>
      </c>
      <c r="CK40" s="37">
        <v>1</v>
      </c>
      <c r="CL40" s="37"/>
      <c r="CM40" s="37"/>
      <c r="CN40" s="37">
        <v>3</v>
      </c>
      <c r="CO40" s="37" t="s">
        <v>1228</v>
      </c>
      <c r="CP40" s="37"/>
      <c r="CQ40" s="37"/>
      <c r="CR40" s="37"/>
      <c r="CS40" s="37"/>
      <c r="CT40" s="44"/>
      <c r="CU40" s="44">
        <v>44761</v>
      </c>
      <c r="CV40" s="44"/>
      <c r="CW40" s="44"/>
      <c r="CX40" s="37"/>
      <c r="CY40" s="37" t="s">
        <v>4</v>
      </c>
      <c r="CZ40" s="37"/>
      <c r="DA40" s="37"/>
      <c r="DB40" s="37"/>
      <c r="DC40" s="37" t="s">
        <v>4</v>
      </c>
      <c r="DD40" s="37"/>
      <c r="DE40" s="37"/>
      <c r="DF40" s="37"/>
      <c r="DG40" s="37" t="s">
        <v>1229</v>
      </c>
      <c r="DH40" s="37"/>
      <c r="DI40" s="37"/>
      <c r="DJ40" s="45">
        <f t="shared" si="0"/>
        <v>0</v>
      </c>
      <c r="DK40" s="45">
        <f t="shared" si="1"/>
        <v>1</v>
      </c>
      <c r="DL40" s="45">
        <f t="shared" si="2"/>
        <v>0</v>
      </c>
      <c r="DM40" s="45">
        <f t="shared" si="3"/>
        <v>0</v>
      </c>
      <c r="DN40" s="45">
        <f t="shared" si="4"/>
        <v>0.375</v>
      </c>
      <c r="DO40" s="46"/>
      <c r="DP40" s="37"/>
      <c r="DQ40" s="43"/>
      <c r="DR40" s="37"/>
      <c r="DS40" s="43"/>
      <c r="DT40" s="43"/>
      <c r="DU40" s="43"/>
      <c r="DV40" s="43"/>
      <c r="DW40" s="43"/>
      <c r="DX40" s="43"/>
      <c r="DY40" s="40"/>
      <c r="DZ40" s="37"/>
      <c r="EA40" s="37"/>
      <c r="EB40" s="37"/>
      <c r="EC40" s="37"/>
      <c r="ED40" s="43"/>
      <c r="EE40" s="37"/>
      <c r="EF40" s="37"/>
      <c r="EG40" s="37"/>
      <c r="EH40" s="37"/>
      <c r="EI40" s="37"/>
      <c r="EJ40" s="37"/>
      <c r="EK40" s="37"/>
      <c r="EL40" s="37"/>
      <c r="EM40" s="37"/>
      <c r="EN40" s="37"/>
      <c r="EO40" s="37"/>
      <c r="EP40" s="37"/>
      <c r="EQ40" s="37"/>
      <c r="ER40" s="37"/>
      <c r="ES40" s="44"/>
      <c r="ET40" s="44">
        <v>44761</v>
      </c>
      <c r="EU40" s="44"/>
      <c r="EV40" s="44"/>
      <c r="EW40" s="37"/>
      <c r="EX40" s="37"/>
      <c r="EY40" s="37"/>
      <c r="EZ40" s="37"/>
      <c r="FA40" s="37"/>
      <c r="FB40" s="37"/>
      <c r="FC40" s="37"/>
      <c r="FD40" s="37"/>
      <c r="FE40" s="37"/>
      <c r="FF40" s="37"/>
      <c r="FG40" s="37"/>
      <c r="FH40" s="37"/>
      <c r="FI40" s="45" t="str">
        <f t="shared" si="5"/>
        <v/>
      </c>
      <c r="FJ40" s="45" t="str">
        <f t="shared" si="6"/>
        <v/>
      </c>
      <c r="FK40" s="45" t="str">
        <f t="shared" si="7"/>
        <v/>
      </c>
      <c r="FL40" s="45" t="str">
        <f t="shared" si="8"/>
        <v/>
      </c>
      <c r="FM40" s="45" t="str">
        <f t="shared" si="9"/>
        <v/>
      </c>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44"/>
      <c r="GS40" s="44">
        <v>44761</v>
      </c>
      <c r="GT40" s="44"/>
      <c r="GU40" s="44"/>
      <c r="GV40" s="37"/>
      <c r="GW40" s="37"/>
      <c r="GX40" s="37"/>
      <c r="GY40" s="37"/>
      <c r="GZ40" s="37"/>
      <c r="HA40" s="37"/>
      <c r="HB40" s="37"/>
      <c r="HC40" s="37"/>
      <c r="HD40" s="37"/>
      <c r="HE40" s="37"/>
      <c r="HF40" s="37"/>
      <c r="HG40" s="37"/>
      <c r="HH40" s="45"/>
      <c r="HI40" s="45"/>
      <c r="HJ40" s="45"/>
      <c r="HK40" s="45"/>
      <c r="HL40" s="45"/>
      <c r="HM40" s="37"/>
      <c r="HN40" s="37"/>
      <c r="HO40" s="37">
        <f t="shared" si="20"/>
        <v>2</v>
      </c>
      <c r="HP40" s="37" t="str">
        <f>'[5]BD Plan'!$B$3</f>
        <v>Caldas</v>
      </c>
      <c r="HQ40" s="20"/>
      <c r="HR40" s="20" t="s">
        <v>218</v>
      </c>
      <c r="HS40" s="20"/>
      <c r="HT40" s="20"/>
      <c r="HU40" s="20"/>
      <c r="HV40" s="20" t="s">
        <v>218</v>
      </c>
      <c r="HW40" s="20"/>
      <c r="HX40" s="20"/>
      <c r="HY40" s="20"/>
      <c r="HZ40" s="20"/>
      <c r="IA40" s="20"/>
      <c r="IB40" s="20"/>
      <c r="IC40" s="20"/>
      <c r="ID40" s="20"/>
      <c r="IE40" s="20"/>
      <c r="IF40" s="20"/>
      <c r="IG40" t="s">
        <v>1022</v>
      </c>
      <c r="IH40" s="38" t="s">
        <v>1023</v>
      </c>
    </row>
    <row r="41" spans="1:242" ht="15" customHeight="1" x14ac:dyDescent="0.25">
      <c r="A41" t="s">
        <v>1024</v>
      </c>
      <c r="B41" t="s">
        <v>1007</v>
      </c>
      <c r="C41" s="37" t="s">
        <v>1025</v>
      </c>
      <c r="D41" s="37" t="s">
        <v>997</v>
      </c>
      <c r="E41" s="37" t="s">
        <v>1026</v>
      </c>
      <c r="F41" s="37" t="s">
        <v>924</v>
      </c>
      <c r="G41" s="37" t="s">
        <v>925</v>
      </c>
      <c r="H41" s="48" t="s">
        <v>1027</v>
      </c>
      <c r="I41" s="37" t="s">
        <v>1028</v>
      </c>
      <c r="J41" s="40">
        <v>0.8</v>
      </c>
      <c r="K41" s="40">
        <v>0.8</v>
      </c>
      <c r="L41" s="37" t="s">
        <v>956</v>
      </c>
      <c r="M41" s="40">
        <v>0.48</v>
      </c>
      <c r="N41" s="40">
        <v>0.8</v>
      </c>
      <c r="O41" s="37" t="s">
        <v>956</v>
      </c>
      <c r="P41" s="41" t="s">
        <v>929</v>
      </c>
      <c r="Q41" s="42" t="s">
        <v>1029</v>
      </c>
      <c r="R41" s="37"/>
      <c r="S41" s="47" t="s">
        <v>931</v>
      </c>
      <c r="T41" s="37" t="s">
        <v>1030</v>
      </c>
      <c r="U41" s="43" t="s">
        <v>933</v>
      </c>
      <c r="V41" s="43" t="s">
        <v>934</v>
      </c>
      <c r="W41" s="43" t="s">
        <v>935</v>
      </c>
      <c r="X41" s="43"/>
      <c r="Y41" s="43" t="s">
        <v>936</v>
      </c>
      <c r="Z41" s="43" t="s">
        <v>937</v>
      </c>
      <c r="AA41" s="40">
        <v>0.4</v>
      </c>
      <c r="AB41" s="37"/>
      <c r="AC41" s="37"/>
      <c r="AD41" s="37"/>
      <c r="AE41" s="37"/>
      <c r="AF41" s="43" t="s">
        <v>96</v>
      </c>
      <c r="AG41" s="37" t="s">
        <v>938</v>
      </c>
      <c r="AH41" s="37">
        <f t="shared" si="84"/>
        <v>9</v>
      </c>
      <c r="AI41" s="43"/>
      <c r="AJ41" s="43">
        <v>3</v>
      </c>
      <c r="AK41" s="43">
        <v>3</v>
      </c>
      <c r="AL41" s="43">
        <v>3</v>
      </c>
      <c r="AM41" s="37"/>
      <c r="AN41" s="37"/>
      <c r="AO41" s="37">
        <v>3</v>
      </c>
      <c r="AP41" s="37" t="s">
        <v>1230</v>
      </c>
      <c r="AQ41" s="37"/>
      <c r="AR41" s="37"/>
      <c r="AS41" s="37"/>
      <c r="AT41" s="37"/>
      <c r="AU41" s="44">
        <v>44670</v>
      </c>
      <c r="AV41" s="44">
        <v>44761</v>
      </c>
      <c r="AW41" s="44"/>
      <c r="AX41" s="44"/>
      <c r="AY41" s="37"/>
      <c r="AZ41" s="37" t="s">
        <v>4</v>
      </c>
      <c r="BA41" s="37"/>
      <c r="BB41" s="37"/>
      <c r="BC41" s="37"/>
      <c r="BD41" s="37" t="s">
        <v>4</v>
      </c>
      <c r="BE41" s="37"/>
      <c r="BF41" s="37"/>
      <c r="BG41" s="37"/>
      <c r="BH41" s="37" t="s">
        <v>1231</v>
      </c>
      <c r="BI41" s="37"/>
      <c r="BJ41" s="37"/>
      <c r="BK41" s="45" t="str">
        <f t="shared" si="73"/>
        <v/>
      </c>
      <c r="BL41" s="45">
        <f t="shared" si="74"/>
        <v>1</v>
      </c>
      <c r="BM41" s="45">
        <f t="shared" si="75"/>
        <v>0</v>
      </c>
      <c r="BN41" s="45">
        <f t="shared" si="76"/>
        <v>0</v>
      </c>
      <c r="BO41" s="45">
        <f t="shared" si="77"/>
        <v>0.33333333333333331</v>
      </c>
      <c r="BP41" s="42"/>
      <c r="BQ41" s="37"/>
      <c r="BR41" s="37"/>
      <c r="BS41" s="37"/>
      <c r="BT41" s="43"/>
      <c r="BU41" s="43"/>
      <c r="BV41" s="43"/>
      <c r="BW41" s="43"/>
      <c r="BX41" s="43"/>
      <c r="BY41" s="43"/>
      <c r="BZ41" s="40"/>
      <c r="CA41" s="37"/>
      <c r="CB41" s="37"/>
      <c r="CC41" s="37"/>
      <c r="CD41" s="37"/>
      <c r="CE41" s="43"/>
      <c r="CF41" s="37"/>
      <c r="CG41" s="37"/>
      <c r="CH41" s="37"/>
      <c r="CI41" s="37"/>
      <c r="CJ41" s="37"/>
      <c r="CK41" s="37"/>
      <c r="CL41" s="37"/>
      <c r="CM41" s="37"/>
      <c r="CN41" s="37"/>
      <c r="CO41" s="37"/>
      <c r="CP41" s="37"/>
      <c r="CQ41" s="37"/>
      <c r="CR41" s="37"/>
      <c r="CS41" s="37"/>
      <c r="CT41" s="44">
        <v>44670</v>
      </c>
      <c r="CU41" s="44">
        <v>44761</v>
      </c>
      <c r="CV41" s="44"/>
      <c r="CW41" s="44"/>
      <c r="CX41" s="37"/>
      <c r="CY41" s="37"/>
      <c r="CZ41" s="37"/>
      <c r="DA41" s="37"/>
      <c r="DB41" s="37"/>
      <c r="DC41" s="37"/>
      <c r="DD41" s="37"/>
      <c r="DE41" s="37"/>
      <c r="DF41" s="37"/>
      <c r="DG41" s="37"/>
      <c r="DH41" s="37"/>
      <c r="DI41" s="37"/>
      <c r="DJ41" s="45" t="str">
        <f t="shared" si="0"/>
        <v/>
      </c>
      <c r="DK41" s="45" t="str">
        <f t="shared" si="1"/>
        <v/>
      </c>
      <c r="DL41" s="45" t="str">
        <f t="shared" si="2"/>
        <v/>
      </c>
      <c r="DM41" s="45" t="str">
        <f t="shared" si="3"/>
        <v/>
      </c>
      <c r="DN41" s="45" t="str">
        <f t="shared" si="4"/>
        <v/>
      </c>
      <c r="DO41" s="42"/>
      <c r="DP41" s="37"/>
      <c r="DQ41" s="43"/>
      <c r="DR41" s="37"/>
      <c r="DS41" s="43"/>
      <c r="DT41" s="43"/>
      <c r="DU41" s="43"/>
      <c r="DV41" s="43"/>
      <c r="DW41" s="43"/>
      <c r="DX41" s="43"/>
      <c r="DY41" s="40"/>
      <c r="DZ41" s="37"/>
      <c r="EA41" s="37"/>
      <c r="EB41" s="37"/>
      <c r="EC41" s="37"/>
      <c r="ED41" s="43"/>
      <c r="EE41" s="37"/>
      <c r="EF41" s="37"/>
      <c r="EG41" s="37"/>
      <c r="EH41" s="37"/>
      <c r="EI41" s="37"/>
      <c r="EJ41" s="37"/>
      <c r="EK41" s="37"/>
      <c r="EL41" s="37"/>
      <c r="EM41" s="37"/>
      <c r="EN41" s="37"/>
      <c r="EO41" s="37"/>
      <c r="EP41" s="37"/>
      <c r="EQ41" s="37"/>
      <c r="ER41" s="37"/>
      <c r="ES41" s="44"/>
      <c r="ET41" s="44">
        <v>44761</v>
      </c>
      <c r="EU41" s="44"/>
      <c r="EV41" s="44"/>
      <c r="EW41" s="37"/>
      <c r="EX41" s="37"/>
      <c r="EY41" s="37"/>
      <c r="EZ41" s="37"/>
      <c r="FA41" s="37"/>
      <c r="FB41" s="37"/>
      <c r="FC41" s="37"/>
      <c r="FD41" s="37"/>
      <c r="FE41" s="37"/>
      <c r="FF41" s="37"/>
      <c r="FG41" s="37"/>
      <c r="FH41" s="37"/>
      <c r="FI41" s="45" t="str">
        <f t="shared" si="5"/>
        <v/>
      </c>
      <c r="FJ41" s="45" t="str">
        <f t="shared" si="6"/>
        <v/>
      </c>
      <c r="FK41" s="45" t="str">
        <f t="shared" si="7"/>
        <v/>
      </c>
      <c r="FL41" s="45" t="str">
        <f t="shared" si="8"/>
        <v/>
      </c>
      <c r="FM41" s="45" t="str">
        <f t="shared" si="9"/>
        <v/>
      </c>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44">
        <v>44670</v>
      </c>
      <c r="GS41" s="44">
        <v>44761</v>
      </c>
      <c r="GT41" s="44"/>
      <c r="GU41" s="44"/>
      <c r="GV41" s="37"/>
      <c r="GW41" s="37"/>
      <c r="GX41" s="37"/>
      <c r="GY41" s="37"/>
      <c r="GZ41" s="37"/>
      <c r="HA41" s="37"/>
      <c r="HB41" s="37"/>
      <c r="HC41" s="37"/>
      <c r="HD41" s="37"/>
      <c r="HE41" s="37"/>
      <c r="HF41" s="37"/>
      <c r="HG41" s="37"/>
      <c r="HH41" s="45" t="str">
        <f t="shared" ref="HH41:HH42" si="86">IFERROR(IF(GF41=0,"",IF((GJ41/GF41)&gt;1,1,(GJ41/GF41))),"")</f>
        <v/>
      </c>
      <c r="HI41" s="45" t="str">
        <f t="shared" ref="HI41:HI42" si="87">IFERROR(IF(GG41=0,"",IF((GL41/GG41)&gt;1,1,(GL41/GG41))),"")</f>
        <v/>
      </c>
      <c r="HJ41" s="45" t="str">
        <f t="shared" ref="HJ41:HJ42" si="88">IFERROR(IF(GH41=0,"",IF((GN41/GH41)&gt;1,1,(GN41/GH41))),"")</f>
        <v/>
      </c>
      <c r="HK41" s="45" t="str">
        <f t="shared" ref="HK41:HK42" si="89">IFERROR(IF(GI41=0,"",IF((GP41/GI41)&gt;1,1,(GP41/GI41))),"")</f>
        <v/>
      </c>
      <c r="HL41" s="45" t="str">
        <f t="shared" ref="HL41:HL42" si="90">IFERROR(IF((GJ41+GL41+GN41+GP41)/GE41&gt;1,1,(GJ41+GL41+GN41+GP41)/GE41),"")</f>
        <v/>
      </c>
      <c r="HM41" s="37"/>
      <c r="HN41" s="37"/>
      <c r="HO41" s="37">
        <f t="shared" si="20"/>
        <v>1</v>
      </c>
      <c r="HP41" s="37" t="str">
        <f>'[5]BD Plan'!$B$3</f>
        <v>Caldas</v>
      </c>
      <c r="HQ41" s="20"/>
      <c r="HR41" s="20" t="s">
        <v>218</v>
      </c>
      <c r="HS41" s="20"/>
      <c r="HT41" s="20"/>
      <c r="HU41" s="20"/>
      <c r="HV41" s="20"/>
      <c r="HW41" s="20"/>
      <c r="HX41" s="20"/>
      <c r="HY41" s="20" t="s">
        <v>1232</v>
      </c>
      <c r="HZ41" s="20"/>
      <c r="IA41" s="20"/>
      <c r="IB41" s="20"/>
      <c r="IC41" s="20"/>
      <c r="ID41" s="20"/>
      <c r="IE41" s="20"/>
      <c r="IF41" s="20"/>
      <c r="IG41" t="s">
        <v>1035</v>
      </c>
      <c r="IH41" s="38" t="s">
        <v>1036</v>
      </c>
    </row>
    <row r="42" spans="1:242" ht="15" customHeight="1" x14ac:dyDescent="0.25">
      <c r="A42" t="s">
        <v>1037</v>
      </c>
      <c r="B42" t="s">
        <v>1038</v>
      </c>
      <c r="C42" s="37" t="s">
        <v>1039</v>
      </c>
      <c r="D42" s="38" t="s">
        <v>968</v>
      </c>
      <c r="E42" s="37" t="s">
        <v>951</v>
      </c>
      <c r="F42" s="37" t="s">
        <v>984</v>
      </c>
      <c r="G42" s="37" t="s">
        <v>1040</v>
      </c>
      <c r="H42" s="39" t="s">
        <v>1041</v>
      </c>
      <c r="I42" s="37" t="s">
        <v>927</v>
      </c>
      <c r="J42" s="40">
        <v>0.6</v>
      </c>
      <c r="K42" s="40">
        <v>0.8</v>
      </c>
      <c r="L42" s="37" t="s">
        <v>956</v>
      </c>
      <c r="M42" s="40">
        <v>0.36</v>
      </c>
      <c r="N42" s="40">
        <v>0.8</v>
      </c>
      <c r="O42" s="37" t="s">
        <v>956</v>
      </c>
      <c r="P42" s="41" t="s">
        <v>929</v>
      </c>
      <c r="Q42" s="42" t="s">
        <v>1042</v>
      </c>
      <c r="R42" s="37"/>
      <c r="S42" s="47" t="s">
        <v>931</v>
      </c>
      <c r="T42" s="41" t="s">
        <v>1043</v>
      </c>
      <c r="U42" s="43" t="s">
        <v>933</v>
      </c>
      <c r="V42" s="43" t="s">
        <v>934</v>
      </c>
      <c r="W42" s="43" t="s">
        <v>935</v>
      </c>
      <c r="X42" s="43"/>
      <c r="Y42" s="43" t="s">
        <v>936</v>
      </c>
      <c r="Z42" s="43" t="s">
        <v>937</v>
      </c>
      <c r="AA42" s="40">
        <v>0.4</v>
      </c>
      <c r="AB42" s="37"/>
      <c r="AC42" s="37"/>
      <c r="AD42" s="37"/>
      <c r="AE42" s="37"/>
      <c r="AF42" s="43" t="s">
        <v>96</v>
      </c>
      <c r="AG42" s="37" t="s">
        <v>938</v>
      </c>
      <c r="AH42" s="37">
        <f t="shared" si="84"/>
        <v>50</v>
      </c>
      <c r="AI42" s="43">
        <v>24</v>
      </c>
      <c r="AJ42" s="43">
        <v>24</v>
      </c>
      <c r="AK42" s="43">
        <v>1</v>
      </c>
      <c r="AL42" s="43">
        <v>1</v>
      </c>
      <c r="AM42" s="37">
        <v>24</v>
      </c>
      <c r="AN42" s="37" t="s">
        <v>1233</v>
      </c>
      <c r="AO42" s="37">
        <v>24</v>
      </c>
      <c r="AP42" s="37" t="s">
        <v>1234</v>
      </c>
      <c r="AQ42" s="37"/>
      <c r="AR42" s="37"/>
      <c r="AS42" s="37"/>
      <c r="AT42" s="37"/>
      <c r="AU42" s="44">
        <v>44670</v>
      </c>
      <c r="AV42" s="44">
        <v>44761</v>
      </c>
      <c r="AW42" s="44"/>
      <c r="AX42" s="44"/>
      <c r="AY42" s="37" t="s">
        <v>4</v>
      </c>
      <c r="AZ42" s="37" t="s">
        <v>4</v>
      </c>
      <c r="BA42" s="37"/>
      <c r="BB42" s="37"/>
      <c r="BC42" s="37" t="s">
        <v>4</v>
      </c>
      <c r="BD42" s="37" t="s">
        <v>4</v>
      </c>
      <c r="BE42" s="37"/>
      <c r="BF42" s="37"/>
      <c r="BG42" s="37" t="s">
        <v>1235</v>
      </c>
      <c r="BH42" s="37" t="s">
        <v>1236</v>
      </c>
      <c r="BI42" s="37"/>
      <c r="BJ42" s="37"/>
      <c r="BK42" s="45">
        <f t="shared" si="73"/>
        <v>1</v>
      </c>
      <c r="BL42" s="45">
        <f t="shared" si="74"/>
        <v>1</v>
      </c>
      <c r="BM42" s="45">
        <f t="shared" si="75"/>
        <v>0</v>
      </c>
      <c r="BN42" s="45">
        <f t="shared" si="76"/>
        <v>0</v>
      </c>
      <c r="BO42" s="45">
        <f t="shared" si="77"/>
        <v>0.96</v>
      </c>
      <c r="BP42" s="42"/>
      <c r="BQ42" s="37"/>
      <c r="BR42" s="37"/>
      <c r="BS42" s="37"/>
      <c r="BT42" s="43"/>
      <c r="BU42" s="43"/>
      <c r="BV42" s="43"/>
      <c r="BW42" s="43"/>
      <c r="BX42" s="43"/>
      <c r="BY42" s="43"/>
      <c r="BZ42" s="40"/>
      <c r="CA42" s="37"/>
      <c r="CB42" s="37"/>
      <c r="CC42" s="37"/>
      <c r="CD42" s="37"/>
      <c r="CE42" s="43"/>
      <c r="CF42" s="37"/>
      <c r="CG42" s="37"/>
      <c r="CH42" s="37"/>
      <c r="CI42" s="37"/>
      <c r="CJ42" s="37"/>
      <c r="CK42" s="37"/>
      <c r="CL42" s="37"/>
      <c r="CM42" s="37"/>
      <c r="CN42" s="37"/>
      <c r="CO42" s="37"/>
      <c r="CP42" s="37"/>
      <c r="CQ42" s="37"/>
      <c r="CR42" s="37"/>
      <c r="CS42" s="37"/>
      <c r="CT42" s="44"/>
      <c r="CU42" s="44">
        <v>44761</v>
      </c>
      <c r="CV42" s="44"/>
      <c r="CW42" s="44"/>
      <c r="CX42" s="37"/>
      <c r="CY42" s="37"/>
      <c r="CZ42" s="37"/>
      <c r="DA42" s="37"/>
      <c r="DB42" s="37"/>
      <c r="DC42" s="37"/>
      <c r="DD42" s="37"/>
      <c r="DE42" s="37"/>
      <c r="DF42" s="37"/>
      <c r="DG42" s="37"/>
      <c r="DH42" s="37"/>
      <c r="DI42" s="37"/>
      <c r="DJ42" s="45" t="str">
        <f t="shared" si="0"/>
        <v/>
      </c>
      <c r="DK42" s="45" t="str">
        <f t="shared" si="1"/>
        <v/>
      </c>
      <c r="DL42" s="45" t="str">
        <f t="shared" si="2"/>
        <v/>
      </c>
      <c r="DM42" s="45" t="str">
        <f t="shared" si="3"/>
        <v/>
      </c>
      <c r="DN42" s="45" t="str">
        <f t="shared" si="4"/>
        <v/>
      </c>
      <c r="DO42" s="46"/>
      <c r="DP42" s="37"/>
      <c r="DQ42" s="43"/>
      <c r="DR42" s="37"/>
      <c r="DS42" s="43"/>
      <c r="DT42" s="43"/>
      <c r="DU42" s="43"/>
      <c r="DV42" s="43"/>
      <c r="DW42" s="43"/>
      <c r="DX42" s="43"/>
      <c r="DY42" s="40"/>
      <c r="DZ42" s="37"/>
      <c r="EA42" s="37"/>
      <c r="EB42" s="37"/>
      <c r="EC42" s="37"/>
      <c r="ED42" s="43"/>
      <c r="EE42" s="37"/>
      <c r="EF42" s="37"/>
      <c r="EG42" s="37"/>
      <c r="EH42" s="37"/>
      <c r="EI42" s="37"/>
      <c r="EJ42" s="37"/>
      <c r="EK42" s="37"/>
      <c r="EL42" s="37"/>
      <c r="EM42" s="37"/>
      <c r="EN42" s="37"/>
      <c r="EO42" s="37"/>
      <c r="EP42" s="37"/>
      <c r="EQ42" s="37"/>
      <c r="ER42" s="37"/>
      <c r="ES42" s="44">
        <v>44670</v>
      </c>
      <c r="ET42" s="44">
        <v>44761</v>
      </c>
      <c r="EU42" s="44"/>
      <c r="EV42" s="44"/>
      <c r="EW42" s="37"/>
      <c r="EX42" s="37"/>
      <c r="EY42" s="37"/>
      <c r="EZ42" s="37"/>
      <c r="FA42" s="37"/>
      <c r="FB42" s="37"/>
      <c r="FC42" s="37"/>
      <c r="FD42" s="37"/>
      <c r="FE42" s="37"/>
      <c r="FF42" s="37"/>
      <c r="FG42" s="37"/>
      <c r="FH42" s="37"/>
      <c r="FI42" s="45" t="str">
        <f t="shared" si="5"/>
        <v/>
      </c>
      <c r="FJ42" s="45" t="str">
        <f t="shared" si="6"/>
        <v/>
      </c>
      <c r="FK42" s="45" t="str">
        <f t="shared" si="7"/>
        <v/>
      </c>
      <c r="FL42" s="45" t="str">
        <f t="shared" si="8"/>
        <v/>
      </c>
      <c r="FM42" s="45" t="str">
        <f t="shared" si="9"/>
        <v/>
      </c>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44">
        <v>44670</v>
      </c>
      <c r="GS42" s="44">
        <v>44761</v>
      </c>
      <c r="GT42" s="44"/>
      <c r="GU42" s="44"/>
      <c r="GV42" s="37"/>
      <c r="GW42" s="37"/>
      <c r="GX42" s="37"/>
      <c r="GY42" s="37"/>
      <c r="GZ42" s="37"/>
      <c r="HA42" s="37"/>
      <c r="HB42" s="37"/>
      <c r="HC42" s="37"/>
      <c r="HD42" s="37"/>
      <c r="HE42" s="37"/>
      <c r="HF42" s="37"/>
      <c r="HG42" s="37"/>
      <c r="HH42" s="45" t="str">
        <f t="shared" si="86"/>
        <v/>
      </c>
      <c r="HI42" s="45" t="str">
        <f t="shared" si="87"/>
        <v/>
      </c>
      <c r="HJ42" s="45" t="str">
        <f t="shared" si="88"/>
        <v/>
      </c>
      <c r="HK42" s="45" t="str">
        <f t="shared" si="89"/>
        <v/>
      </c>
      <c r="HL42" s="45" t="str">
        <f t="shared" si="90"/>
        <v/>
      </c>
      <c r="HM42" s="37"/>
      <c r="HN42" s="37"/>
      <c r="HO42" s="37">
        <f t="shared" si="20"/>
        <v>1</v>
      </c>
      <c r="HP42" s="37" t="str">
        <f>'[5]BD Plan'!$B$3</f>
        <v>Caldas</v>
      </c>
      <c r="HQ42" s="20" t="s">
        <v>1237</v>
      </c>
      <c r="HR42" s="20" t="s">
        <v>218</v>
      </c>
      <c r="HS42" s="20"/>
      <c r="HT42" s="20"/>
      <c r="HU42" s="20" t="s">
        <v>1238</v>
      </c>
      <c r="HV42" s="20"/>
      <c r="HW42" s="20"/>
      <c r="HX42" s="20"/>
      <c r="HY42" s="20"/>
      <c r="HZ42" s="20"/>
      <c r="IA42" s="20"/>
      <c r="IB42" s="20"/>
      <c r="IC42" s="20"/>
      <c r="ID42" s="20"/>
      <c r="IE42" s="20"/>
      <c r="IF42" s="20"/>
      <c r="IG42" t="s">
        <v>1050</v>
      </c>
      <c r="IH42" s="38" t="s">
        <v>1051</v>
      </c>
    </row>
    <row r="43" spans="1:242" ht="15" customHeight="1" x14ac:dyDescent="0.25">
      <c r="A43" t="s">
        <v>1052</v>
      </c>
      <c r="B43" t="s">
        <v>1053</v>
      </c>
      <c r="C43" s="37" t="s">
        <v>1054</v>
      </c>
      <c r="D43" s="38" t="s">
        <v>950</v>
      </c>
      <c r="E43" s="37" t="s">
        <v>951</v>
      </c>
      <c r="F43" s="37" t="s">
        <v>924</v>
      </c>
      <c r="G43" s="37" t="s">
        <v>925</v>
      </c>
      <c r="H43" s="39" t="s">
        <v>1055</v>
      </c>
      <c r="I43" s="37" t="s">
        <v>1028</v>
      </c>
      <c r="J43" s="40">
        <v>0.8</v>
      </c>
      <c r="K43" s="40">
        <v>0.6</v>
      </c>
      <c r="L43" s="37" t="s">
        <v>956</v>
      </c>
      <c r="M43" s="40">
        <v>0.28999999999999998</v>
      </c>
      <c r="N43" s="40">
        <v>0.6</v>
      </c>
      <c r="O43" s="37" t="s">
        <v>928</v>
      </c>
      <c r="P43" s="41" t="s">
        <v>929</v>
      </c>
      <c r="Q43" s="42"/>
      <c r="R43" s="37"/>
      <c r="S43" s="41"/>
      <c r="T43" s="41"/>
      <c r="U43" s="43"/>
      <c r="V43" s="43"/>
      <c r="W43" s="43"/>
      <c r="X43" s="43"/>
      <c r="Y43" s="43"/>
      <c r="Z43" s="43"/>
      <c r="AA43" s="40"/>
      <c r="AB43" s="37"/>
      <c r="AC43" s="37"/>
      <c r="AD43" s="37"/>
      <c r="AE43" s="37"/>
      <c r="AF43" s="43"/>
      <c r="AG43" s="37"/>
      <c r="AH43" s="37"/>
      <c r="AI43" s="43"/>
      <c r="AJ43" s="43"/>
      <c r="AK43" s="43"/>
      <c r="AL43" s="43"/>
      <c r="AM43" s="37"/>
      <c r="AN43" s="37"/>
      <c r="AO43" s="37"/>
      <c r="AP43" s="37"/>
      <c r="AQ43" s="37"/>
      <c r="AR43" s="37"/>
      <c r="AS43" s="37"/>
      <c r="AT43" s="37"/>
      <c r="AU43" s="44"/>
      <c r="AV43" s="44">
        <v>44761</v>
      </c>
      <c r="AW43" s="44"/>
      <c r="AX43" s="44"/>
      <c r="AY43" s="37"/>
      <c r="AZ43" s="37"/>
      <c r="BA43" s="37"/>
      <c r="BB43" s="37"/>
      <c r="BC43" s="37"/>
      <c r="BD43" s="37"/>
      <c r="BE43" s="37"/>
      <c r="BF43" s="37"/>
      <c r="BG43" s="37"/>
      <c r="BH43" s="37"/>
      <c r="BI43" s="37"/>
      <c r="BJ43" s="37"/>
      <c r="BK43" s="45" t="str">
        <f t="shared" si="73"/>
        <v/>
      </c>
      <c r="BL43" s="45" t="str">
        <f t="shared" si="74"/>
        <v/>
      </c>
      <c r="BM43" s="45" t="str">
        <f t="shared" si="75"/>
        <v/>
      </c>
      <c r="BN43" s="45" t="str">
        <f t="shared" si="76"/>
        <v/>
      </c>
      <c r="BO43" s="45" t="str">
        <f t="shared" si="77"/>
        <v/>
      </c>
      <c r="BP43" s="42" t="s">
        <v>1056</v>
      </c>
      <c r="BQ43" s="37"/>
      <c r="BR43" s="47" t="s">
        <v>931</v>
      </c>
      <c r="BS43" s="37" t="s">
        <v>1057</v>
      </c>
      <c r="BT43" s="43" t="s">
        <v>933</v>
      </c>
      <c r="BU43" s="43" t="s">
        <v>934</v>
      </c>
      <c r="BV43" s="43" t="s">
        <v>935</v>
      </c>
      <c r="BW43" s="43"/>
      <c r="BX43" s="43" t="s">
        <v>936</v>
      </c>
      <c r="BY43" s="43" t="s">
        <v>937</v>
      </c>
      <c r="BZ43" s="40">
        <v>0.4</v>
      </c>
      <c r="CA43" s="37"/>
      <c r="CB43" s="37"/>
      <c r="CC43" s="37"/>
      <c r="CD43" s="37"/>
      <c r="CE43" s="43" t="s">
        <v>96</v>
      </c>
      <c r="CF43" s="37" t="s">
        <v>938</v>
      </c>
      <c r="CG43" s="37">
        <f t="shared" ref="CG43" si="91">SUM(CH43:CK43)</f>
        <v>69</v>
      </c>
      <c r="CH43" s="37">
        <v>0</v>
      </c>
      <c r="CI43" s="37">
        <v>63</v>
      </c>
      <c r="CJ43" s="37">
        <v>3</v>
      </c>
      <c r="CK43" s="37">
        <v>3</v>
      </c>
      <c r="CL43" s="37"/>
      <c r="CM43" s="37"/>
      <c r="CN43" s="37">
        <v>63</v>
      </c>
      <c r="CO43" s="37" t="s">
        <v>1239</v>
      </c>
      <c r="CP43" s="37"/>
      <c r="CQ43" s="37"/>
      <c r="CR43" s="37"/>
      <c r="CS43" s="37"/>
      <c r="CT43" s="44"/>
      <c r="CU43" s="44">
        <v>44761</v>
      </c>
      <c r="CV43" s="44"/>
      <c r="CW43" s="44"/>
      <c r="CX43" s="37"/>
      <c r="CY43" s="37" t="s">
        <v>4</v>
      </c>
      <c r="CZ43" s="37"/>
      <c r="DA43" s="37"/>
      <c r="DB43" s="37"/>
      <c r="DC43" s="37" t="s">
        <v>4</v>
      </c>
      <c r="DD43" s="37"/>
      <c r="DE43" s="37"/>
      <c r="DF43" s="37"/>
      <c r="DG43" s="37" t="s">
        <v>1240</v>
      </c>
      <c r="DH43" s="37"/>
      <c r="DI43" s="37"/>
      <c r="DJ43" s="45" t="str">
        <f t="shared" si="0"/>
        <v/>
      </c>
      <c r="DK43" s="45">
        <f t="shared" si="1"/>
        <v>1</v>
      </c>
      <c r="DL43" s="45">
        <f t="shared" si="2"/>
        <v>0</v>
      </c>
      <c r="DM43" s="45">
        <f t="shared" si="3"/>
        <v>0</v>
      </c>
      <c r="DN43" s="45">
        <f t="shared" si="4"/>
        <v>0.91304347826086951</v>
      </c>
      <c r="DO43" s="46"/>
      <c r="DP43" s="37"/>
      <c r="DQ43" s="43"/>
      <c r="DR43" s="37"/>
      <c r="DS43" s="43"/>
      <c r="DT43" s="43"/>
      <c r="DU43" s="43"/>
      <c r="DV43" s="43"/>
      <c r="DW43" s="43"/>
      <c r="DX43" s="43"/>
      <c r="DY43" s="40"/>
      <c r="DZ43" s="37"/>
      <c r="EA43" s="37"/>
      <c r="EB43" s="37"/>
      <c r="EC43" s="37"/>
      <c r="ED43" s="43"/>
      <c r="EE43" s="37"/>
      <c r="EF43" s="37"/>
      <c r="EG43" s="37"/>
      <c r="EH43" s="37"/>
      <c r="EI43" s="37"/>
      <c r="EJ43" s="37"/>
      <c r="EK43" s="37"/>
      <c r="EL43" s="37"/>
      <c r="EM43" s="37"/>
      <c r="EN43" s="37"/>
      <c r="EO43" s="37"/>
      <c r="EP43" s="37"/>
      <c r="EQ43" s="37"/>
      <c r="ER43" s="37"/>
      <c r="ES43" s="44"/>
      <c r="ET43" s="44">
        <v>44761</v>
      </c>
      <c r="EU43" s="44"/>
      <c r="EV43" s="44"/>
      <c r="EW43" s="37"/>
      <c r="EX43" s="37"/>
      <c r="EY43" s="37"/>
      <c r="EZ43" s="37"/>
      <c r="FA43" s="37"/>
      <c r="FB43" s="37"/>
      <c r="FC43" s="37"/>
      <c r="FD43" s="37"/>
      <c r="FE43" s="37"/>
      <c r="FF43" s="37"/>
      <c r="FG43" s="37"/>
      <c r="FH43" s="37"/>
      <c r="FI43" s="45" t="str">
        <f t="shared" si="5"/>
        <v/>
      </c>
      <c r="FJ43" s="45" t="str">
        <f t="shared" si="6"/>
        <v/>
      </c>
      <c r="FK43" s="45" t="str">
        <f t="shared" si="7"/>
        <v/>
      </c>
      <c r="FL43" s="45" t="str">
        <f t="shared" si="8"/>
        <v/>
      </c>
      <c r="FM43" s="45" t="str">
        <f t="shared" si="9"/>
        <v/>
      </c>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44"/>
      <c r="GS43" s="44">
        <v>44761</v>
      </c>
      <c r="GT43" s="44"/>
      <c r="GU43" s="44"/>
      <c r="GV43" s="37"/>
      <c r="GW43" s="37"/>
      <c r="GX43" s="37"/>
      <c r="GY43" s="37"/>
      <c r="GZ43" s="37"/>
      <c r="HA43" s="37"/>
      <c r="HB43" s="37"/>
      <c r="HC43" s="37"/>
      <c r="HD43" s="37"/>
      <c r="HE43" s="37"/>
      <c r="HF43" s="37"/>
      <c r="HG43" s="37"/>
      <c r="HH43" s="45"/>
      <c r="HI43" s="45"/>
      <c r="HJ43" s="45"/>
      <c r="HK43" s="45"/>
      <c r="HL43" s="45"/>
      <c r="HM43" s="37"/>
      <c r="HN43" s="37"/>
      <c r="HO43" s="37">
        <f t="shared" si="20"/>
        <v>1</v>
      </c>
      <c r="HP43" s="37" t="str">
        <f>'[5]BD Plan'!$B$3</f>
        <v>Caldas</v>
      </c>
      <c r="HQ43" s="20"/>
      <c r="HR43" s="20"/>
      <c r="HS43" s="20"/>
      <c r="HT43" s="20"/>
      <c r="HU43" s="20"/>
      <c r="HV43" s="20" t="s">
        <v>218</v>
      </c>
      <c r="HW43" s="20"/>
      <c r="HX43" s="20"/>
      <c r="HY43" s="20"/>
      <c r="HZ43" s="20"/>
      <c r="IA43" s="20"/>
      <c r="IB43" s="20"/>
      <c r="IC43" s="20"/>
      <c r="ID43" s="20"/>
      <c r="IE43" s="20"/>
      <c r="IF43" s="20"/>
      <c r="IG43" t="s">
        <v>1052</v>
      </c>
      <c r="IH43" s="38" t="s">
        <v>1053</v>
      </c>
    </row>
    <row r="44" spans="1:242" ht="15" customHeight="1" x14ac:dyDescent="0.25">
      <c r="A44" t="s">
        <v>1061</v>
      </c>
      <c r="B44" t="s">
        <v>1053</v>
      </c>
      <c r="C44" s="37" t="s">
        <v>1062</v>
      </c>
      <c r="D44" s="37" t="s">
        <v>997</v>
      </c>
      <c r="E44" s="37" t="s">
        <v>951</v>
      </c>
      <c r="F44" s="37" t="s">
        <v>924</v>
      </c>
      <c r="G44" s="37" t="s">
        <v>925</v>
      </c>
      <c r="H44" s="39" t="s">
        <v>1063</v>
      </c>
      <c r="I44" s="37" t="s">
        <v>955</v>
      </c>
      <c r="J44" s="40">
        <v>0.8</v>
      </c>
      <c r="K44" s="40">
        <v>0.6</v>
      </c>
      <c r="L44" s="37" t="s">
        <v>956</v>
      </c>
      <c r="M44" s="40">
        <v>0.28999999999999998</v>
      </c>
      <c r="N44" s="40">
        <v>0.6</v>
      </c>
      <c r="O44" s="37" t="s">
        <v>928</v>
      </c>
      <c r="P44" s="41" t="s">
        <v>929</v>
      </c>
      <c r="Q44" s="42" t="s">
        <v>1064</v>
      </c>
      <c r="R44" s="37"/>
      <c r="S44" s="47" t="s">
        <v>931</v>
      </c>
      <c r="T44" s="37" t="s">
        <v>1065</v>
      </c>
      <c r="U44" s="43" t="s">
        <v>933</v>
      </c>
      <c r="V44" s="43" t="s">
        <v>934</v>
      </c>
      <c r="W44" s="43" t="s">
        <v>935</v>
      </c>
      <c r="X44" s="43"/>
      <c r="Y44" s="43" t="s">
        <v>936</v>
      </c>
      <c r="Z44" s="43" t="s">
        <v>937</v>
      </c>
      <c r="AA44" s="40">
        <v>0.4</v>
      </c>
      <c r="AB44" s="37"/>
      <c r="AC44" s="37"/>
      <c r="AD44" s="37"/>
      <c r="AE44" s="37"/>
      <c r="AF44" s="43" t="s">
        <v>96</v>
      </c>
      <c r="AG44" s="37" t="s">
        <v>938</v>
      </c>
      <c r="AH44" s="37">
        <f t="shared" si="84"/>
        <v>0</v>
      </c>
      <c r="AI44" s="43">
        <v>0</v>
      </c>
      <c r="AJ44" s="43">
        <v>0</v>
      </c>
      <c r="AK44" s="43">
        <v>0</v>
      </c>
      <c r="AL44" s="43">
        <v>0</v>
      </c>
      <c r="AM44" s="37">
        <v>0</v>
      </c>
      <c r="AN44" s="37" t="s">
        <v>1241</v>
      </c>
      <c r="AO44" s="37">
        <v>0</v>
      </c>
      <c r="AP44" s="37" t="s">
        <v>1242</v>
      </c>
      <c r="AQ44" s="37"/>
      <c r="AR44" s="37"/>
      <c r="AS44" s="37"/>
      <c r="AT44" s="37"/>
      <c r="AU44" s="44">
        <v>44670</v>
      </c>
      <c r="AV44" s="44">
        <v>44761</v>
      </c>
      <c r="AW44" s="44"/>
      <c r="AX44" s="44"/>
      <c r="AY44" s="37" t="s">
        <v>6</v>
      </c>
      <c r="AZ44" s="37" t="s">
        <v>6</v>
      </c>
      <c r="BA44" s="37"/>
      <c r="BB44" s="37"/>
      <c r="BC44" s="37" t="s">
        <v>6</v>
      </c>
      <c r="BD44" s="37" t="s">
        <v>6</v>
      </c>
      <c r="BE44" s="37"/>
      <c r="BF44" s="37"/>
      <c r="BG44" s="37" t="s">
        <v>1243</v>
      </c>
      <c r="BH44" s="37" t="s">
        <v>1244</v>
      </c>
      <c r="BI44" s="37"/>
      <c r="BJ44" s="37"/>
      <c r="BK44" s="45" t="str">
        <f t="shared" si="73"/>
        <v/>
      </c>
      <c r="BL44" s="45" t="str">
        <f t="shared" si="74"/>
        <v/>
      </c>
      <c r="BM44" s="45" t="str">
        <f t="shared" si="75"/>
        <v/>
      </c>
      <c r="BN44" s="45" t="str">
        <f t="shared" si="76"/>
        <v/>
      </c>
      <c r="BO44" s="45" t="str">
        <f t="shared" si="77"/>
        <v/>
      </c>
      <c r="BP44" s="42"/>
      <c r="BQ44" s="37"/>
      <c r="BR44" s="43"/>
      <c r="BS44" s="37"/>
      <c r="BT44" s="43"/>
      <c r="BU44" s="43"/>
      <c r="BV44" s="43"/>
      <c r="BW44" s="43"/>
      <c r="BX44" s="43"/>
      <c r="BY44" s="43"/>
      <c r="BZ44" s="40"/>
      <c r="CA44" s="37"/>
      <c r="CB44" s="37"/>
      <c r="CC44" s="37"/>
      <c r="CD44" s="37"/>
      <c r="CE44" s="43"/>
      <c r="CF44" s="37"/>
      <c r="CG44" s="37"/>
      <c r="CH44" s="37"/>
      <c r="CI44" s="37"/>
      <c r="CJ44" s="37"/>
      <c r="CK44" s="37"/>
      <c r="CL44" s="37"/>
      <c r="CM44" s="37"/>
      <c r="CN44" s="37"/>
      <c r="CO44" s="37"/>
      <c r="CP44" s="37"/>
      <c r="CQ44" s="37"/>
      <c r="CR44" s="37"/>
      <c r="CS44" s="37"/>
      <c r="CT44" s="44">
        <v>44670</v>
      </c>
      <c r="CU44" s="44">
        <v>44761</v>
      </c>
      <c r="CV44" s="44"/>
      <c r="CW44" s="44"/>
      <c r="CX44" s="37"/>
      <c r="CY44" s="37"/>
      <c r="CZ44" s="37"/>
      <c r="DA44" s="37"/>
      <c r="DB44" s="37"/>
      <c r="DC44" s="37"/>
      <c r="DD44" s="37"/>
      <c r="DE44" s="37"/>
      <c r="DF44" s="37"/>
      <c r="DG44" s="37"/>
      <c r="DH44" s="37"/>
      <c r="DI44" s="37"/>
      <c r="DJ44" s="45" t="str">
        <f t="shared" si="0"/>
        <v/>
      </c>
      <c r="DK44" s="45" t="str">
        <f t="shared" si="1"/>
        <v/>
      </c>
      <c r="DL44" s="45" t="str">
        <f t="shared" si="2"/>
        <v/>
      </c>
      <c r="DM44" s="45" t="str">
        <f t="shared" si="3"/>
        <v/>
      </c>
      <c r="DN44" s="45" t="str">
        <f t="shared" si="4"/>
        <v/>
      </c>
      <c r="DO44" s="46"/>
      <c r="DP44" s="37"/>
      <c r="DQ44" s="43"/>
      <c r="DR44" s="37"/>
      <c r="DS44" s="43"/>
      <c r="DT44" s="43"/>
      <c r="DU44" s="43"/>
      <c r="DV44" s="43"/>
      <c r="DW44" s="43"/>
      <c r="DX44" s="43"/>
      <c r="DY44" s="40"/>
      <c r="DZ44" s="37"/>
      <c r="EA44" s="37"/>
      <c r="EB44" s="37"/>
      <c r="EC44" s="37"/>
      <c r="ED44" s="43"/>
      <c r="EE44" s="37"/>
      <c r="EF44" s="37"/>
      <c r="EG44" s="37"/>
      <c r="EH44" s="37"/>
      <c r="EI44" s="37"/>
      <c r="EJ44" s="37"/>
      <c r="EK44" s="37"/>
      <c r="EL44" s="37"/>
      <c r="EM44" s="37"/>
      <c r="EN44" s="37"/>
      <c r="EO44" s="37"/>
      <c r="EP44" s="37"/>
      <c r="EQ44" s="37"/>
      <c r="ER44" s="37"/>
      <c r="ES44" s="44">
        <v>44670</v>
      </c>
      <c r="ET44" s="44">
        <v>44761</v>
      </c>
      <c r="EU44" s="44"/>
      <c r="EV44" s="44"/>
      <c r="EW44" s="37"/>
      <c r="EX44" s="37"/>
      <c r="EY44" s="37"/>
      <c r="EZ44" s="37"/>
      <c r="FA44" s="37"/>
      <c r="FB44" s="37"/>
      <c r="FC44" s="37"/>
      <c r="FD44" s="37"/>
      <c r="FE44" s="37"/>
      <c r="FF44" s="37"/>
      <c r="FG44" s="37"/>
      <c r="FH44" s="37"/>
      <c r="FI44" s="45" t="str">
        <f t="shared" si="5"/>
        <v/>
      </c>
      <c r="FJ44" s="45" t="str">
        <f t="shared" si="6"/>
        <v/>
      </c>
      <c r="FK44" s="45" t="str">
        <f t="shared" si="7"/>
        <v/>
      </c>
      <c r="FL44" s="45" t="str">
        <f t="shared" si="8"/>
        <v/>
      </c>
      <c r="FM44" s="45" t="str">
        <f t="shared" si="9"/>
        <v/>
      </c>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44">
        <v>44670</v>
      </c>
      <c r="GS44" s="44">
        <v>44761</v>
      </c>
      <c r="GT44" s="44"/>
      <c r="GU44" s="44"/>
      <c r="GV44" s="37"/>
      <c r="GW44" s="37"/>
      <c r="GX44" s="37"/>
      <c r="GY44" s="37"/>
      <c r="GZ44" s="37"/>
      <c r="HA44" s="37"/>
      <c r="HB44" s="37"/>
      <c r="HC44" s="37"/>
      <c r="HD44" s="37"/>
      <c r="HE44" s="37"/>
      <c r="HF44" s="37"/>
      <c r="HG44" s="37"/>
      <c r="HH44" s="45" t="str">
        <f t="shared" ref="HH44:HH45" si="92">IFERROR(IF(GF44=0,"",IF((GJ44/GF44)&gt;1,1,(GJ44/GF44))),"")</f>
        <v/>
      </c>
      <c r="HI44" s="45" t="str">
        <f t="shared" ref="HI44:HI45" si="93">IFERROR(IF(GG44=0,"",IF((GL44/GG44)&gt;1,1,(GL44/GG44))),"")</f>
        <v/>
      </c>
      <c r="HJ44" s="45" t="str">
        <f t="shared" ref="HJ44:HJ45" si="94">IFERROR(IF(GH44=0,"",IF((GN44/GH44)&gt;1,1,(GN44/GH44))),"")</f>
        <v/>
      </c>
      <c r="HK44" s="45" t="str">
        <f t="shared" ref="HK44:HK45" si="95">IFERROR(IF(GI44=0,"",IF((GP44/GI44)&gt;1,1,(GP44/GI44))),"")</f>
        <v/>
      </c>
      <c r="HL44" s="45" t="str">
        <f t="shared" ref="HL44:HL45" si="96">IFERROR(IF((GJ44+GL44+GN44+GP44)/GE44&gt;1,1,(GJ44+GL44+GN44+GP44)/GE44),"")</f>
        <v/>
      </c>
      <c r="HM44" s="37"/>
      <c r="HN44" s="37"/>
      <c r="HO44" s="37">
        <f t="shared" si="20"/>
        <v>1</v>
      </c>
      <c r="HP44" s="37" t="str">
        <f>'[5]BD Plan'!$B$3</f>
        <v>Caldas</v>
      </c>
      <c r="HQ44" s="20" t="s">
        <v>1245</v>
      </c>
      <c r="HR44" s="20" t="s">
        <v>1246</v>
      </c>
      <c r="HS44" s="20"/>
      <c r="HT44" s="20"/>
      <c r="HU44" s="20"/>
      <c r="HV44" s="20"/>
      <c r="HW44" s="20"/>
      <c r="HX44" s="20"/>
      <c r="HY44" s="20"/>
      <c r="HZ44" s="20"/>
      <c r="IA44" s="20"/>
      <c r="IB44" s="20"/>
      <c r="IC44" s="20"/>
      <c r="ID44" s="20"/>
      <c r="IE44" s="20"/>
      <c r="IF44" s="20"/>
      <c r="IG44" t="s">
        <v>1061</v>
      </c>
      <c r="IH44" s="38" t="s">
        <v>1053</v>
      </c>
    </row>
    <row r="45" spans="1:242" ht="15" customHeight="1" x14ac:dyDescent="0.25">
      <c r="A45" t="s">
        <v>1071</v>
      </c>
      <c r="B45" t="s">
        <v>1072</v>
      </c>
      <c r="C45" s="37" t="s">
        <v>1073</v>
      </c>
      <c r="D45" s="37" t="s">
        <v>950</v>
      </c>
      <c r="E45" s="37" t="s">
        <v>951</v>
      </c>
      <c r="F45" s="37" t="s">
        <v>924</v>
      </c>
      <c r="G45" s="37" t="s">
        <v>925</v>
      </c>
      <c r="H45" s="39" t="s">
        <v>1074</v>
      </c>
      <c r="I45" s="37" t="s">
        <v>927</v>
      </c>
      <c r="J45" s="40">
        <v>0.2</v>
      </c>
      <c r="K45" s="40">
        <v>0.4</v>
      </c>
      <c r="L45" s="37" t="s">
        <v>1011</v>
      </c>
      <c r="M45" s="40">
        <v>0.04</v>
      </c>
      <c r="N45" s="40">
        <v>0.4</v>
      </c>
      <c r="O45" s="37" t="s">
        <v>1011</v>
      </c>
      <c r="P45" s="41" t="s">
        <v>929</v>
      </c>
      <c r="Q45" s="42"/>
      <c r="R45" s="37"/>
      <c r="T45" s="37"/>
      <c r="U45" s="43"/>
      <c r="V45" s="43"/>
      <c r="W45" s="43"/>
      <c r="X45" s="43"/>
      <c r="Y45" s="43"/>
      <c r="Z45" s="43"/>
      <c r="AA45" s="40"/>
      <c r="AB45" s="37"/>
      <c r="AC45" s="37"/>
      <c r="AD45" s="37"/>
      <c r="AE45" s="37"/>
      <c r="AF45" s="43"/>
      <c r="AG45" s="37"/>
      <c r="AH45" s="37"/>
      <c r="AI45" s="43"/>
      <c r="AJ45" s="43"/>
      <c r="AK45" s="43"/>
      <c r="AL45" s="43"/>
      <c r="AM45" s="37"/>
      <c r="AN45" s="37"/>
      <c r="AO45" s="37"/>
      <c r="AP45" s="37"/>
      <c r="AQ45" s="37"/>
      <c r="AR45" s="37"/>
      <c r="AS45" s="37"/>
      <c r="AT45" s="37"/>
      <c r="AU45" s="44">
        <v>44670</v>
      </c>
      <c r="AV45" s="44">
        <v>44761</v>
      </c>
      <c r="AW45" s="44"/>
      <c r="AX45" s="44"/>
      <c r="AY45" s="37"/>
      <c r="AZ45" s="37"/>
      <c r="BA45" s="37"/>
      <c r="BB45" s="37"/>
      <c r="BC45" s="37"/>
      <c r="BD45" s="37"/>
      <c r="BE45" s="37"/>
      <c r="BF45" s="37"/>
      <c r="BG45" s="37"/>
      <c r="BH45" s="37"/>
      <c r="BI45" s="37"/>
      <c r="BJ45" s="37"/>
      <c r="BK45" s="45" t="str">
        <f t="shared" si="73"/>
        <v/>
      </c>
      <c r="BL45" s="45" t="str">
        <f t="shared" si="74"/>
        <v/>
      </c>
      <c r="BM45" s="45" t="str">
        <f t="shared" si="75"/>
        <v/>
      </c>
      <c r="BN45" s="45" t="str">
        <f t="shared" si="76"/>
        <v/>
      </c>
      <c r="BO45" s="45" t="str">
        <f t="shared" si="77"/>
        <v/>
      </c>
      <c r="BP45" s="42" t="s">
        <v>1075</v>
      </c>
      <c r="BQ45" s="37"/>
      <c r="BR45" s="47" t="s">
        <v>931</v>
      </c>
      <c r="BS45" s="37" t="s">
        <v>1076</v>
      </c>
      <c r="BT45" s="43" t="s">
        <v>933</v>
      </c>
      <c r="BU45" s="43" t="s">
        <v>934</v>
      </c>
      <c r="BV45" s="43" t="s">
        <v>935</v>
      </c>
      <c r="BW45" s="43"/>
      <c r="BX45" s="43" t="s">
        <v>936</v>
      </c>
      <c r="BY45" s="43" t="s">
        <v>937</v>
      </c>
      <c r="BZ45" s="40">
        <v>0.4</v>
      </c>
      <c r="CA45" s="37"/>
      <c r="CB45" s="37"/>
      <c r="CC45" s="37"/>
      <c r="CD45" s="37"/>
      <c r="CE45" s="43" t="s">
        <v>96</v>
      </c>
      <c r="CF45" s="37" t="s">
        <v>938</v>
      </c>
      <c r="CG45" s="37">
        <f t="shared" ref="CG45" si="97">SUM(CH45:CK45)</f>
        <v>7</v>
      </c>
      <c r="CH45" s="37">
        <v>3</v>
      </c>
      <c r="CI45" s="37">
        <v>3</v>
      </c>
      <c r="CJ45" s="37">
        <v>0</v>
      </c>
      <c r="CK45" s="37">
        <v>1</v>
      </c>
      <c r="CL45" s="37">
        <v>3</v>
      </c>
      <c r="CM45" s="37" t="s">
        <v>1247</v>
      </c>
      <c r="CN45" s="37">
        <v>3</v>
      </c>
      <c r="CO45" s="37" t="s">
        <v>1247</v>
      </c>
      <c r="CP45" s="37"/>
      <c r="CQ45" s="37"/>
      <c r="CR45" s="37"/>
      <c r="CS45" s="37"/>
      <c r="CT45" s="44">
        <v>44670</v>
      </c>
      <c r="CU45" s="44">
        <v>44761</v>
      </c>
      <c r="CV45" s="44"/>
      <c r="CW45" s="44"/>
      <c r="CX45" s="37" t="s">
        <v>4</v>
      </c>
      <c r="CY45" s="37" t="s">
        <v>4</v>
      </c>
      <c r="CZ45" s="37"/>
      <c r="DA45" s="37"/>
      <c r="DB45" s="37" t="s">
        <v>4</v>
      </c>
      <c r="DC45" s="37" t="s">
        <v>4</v>
      </c>
      <c r="DD45" s="37"/>
      <c r="DE45" s="37"/>
      <c r="DF45" s="37" t="s">
        <v>1248</v>
      </c>
      <c r="DG45" s="37" t="s">
        <v>1249</v>
      </c>
      <c r="DH45" s="37"/>
      <c r="DI45" s="37"/>
      <c r="DJ45" s="45">
        <f t="shared" si="0"/>
        <v>1</v>
      </c>
      <c r="DK45" s="45">
        <f t="shared" si="1"/>
        <v>1</v>
      </c>
      <c r="DL45" s="45" t="str">
        <f t="shared" si="2"/>
        <v/>
      </c>
      <c r="DM45" s="45">
        <f t="shared" si="3"/>
        <v>0</v>
      </c>
      <c r="DN45" s="45">
        <f t="shared" si="4"/>
        <v>0.8571428571428571</v>
      </c>
      <c r="DO45" s="42" t="s">
        <v>1081</v>
      </c>
      <c r="DP45" s="37"/>
      <c r="DQ45" s="47" t="s">
        <v>931</v>
      </c>
      <c r="DR45" s="37" t="s">
        <v>1082</v>
      </c>
      <c r="DS45" s="43" t="s">
        <v>933</v>
      </c>
      <c r="DT45" s="43" t="s">
        <v>934</v>
      </c>
      <c r="DU45" s="43" t="s">
        <v>935</v>
      </c>
      <c r="DV45" s="43"/>
      <c r="DW45" s="43" t="s">
        <v>936</v>
      </c>
      <c r="DX45" s="43" t="s">
        <v>937</v>
      </c>
      <c r="DY45" s="40">
        <v>0.4</v>
      </c>
      <c r="DZ45" s="37"/>
      <c r="EA45" s="37"/>
      <c r="EB45" s="37"/>
      <c r="EC45" s="37"/>
      <c r="ED45" s="43" t="s">
        <v>96</v>
      </c>
      <c r="EE45" s="37" t="s">
        <v>938</v>
      </c>
      <c r="EF45" s="37">
        <f>SUM(EG45:EJ45)</f>
        <v>3</v>
      </c>
      <c r="EG45" s="37">
        <v>0</v>
      </c>
      <c r="EH45" s="37">
        <v>3</v>
      </c>
      <c r="EI45" s="37">
        <v>0</v>
      </c>
      <c r="EJ45" s="37">
        <v>0</v>
      </c>
      <c r="EK45" s="37"/>
      <c r="EL45" s="37"/>
      <c r="EM45" s="37">
        <v>3</v>
      </c>
      <c r="EN45" s="37" t="s">
        <v>1250</v>
      </c>
      <c r="EO45" s="37"/>
      <c r="EP45" s="37"/>
      <c r="EQ45" s="37"/>
      <c r="ER45" s="37"/>
      <c r="ES45" s="44">
        <v>44670</v>
      </c>
      <c r="ET45" s="44">
        <v>44761</v>
      </c>
      <c r="EU45" s="44"/>
      <c r="EV45" s="44"/>
      <c r="EW45" s="37"/>
      <c r="EX45" s="37" t="s">
        <v>4</v>
      </c>
      <c r="EY45" s="37"/>
      <c r="EZ45" s="37"/>
      <c r="FA45" s="37"/>
      <c r="FB45" s="37" t="s">
        <v>4</v>
      </c>
      <c r="FC45" s="37"/>
      <c r="FD45" s="37"/>
      <c r="FE45" s="37"/>
      <c r="FF45" s="37" t="s">
        <v>1251</v>
      </c>
      <c r="FG45" s="37"/>
      <c r="FH45" s="37"/>
      <c r="FI45" s="45" t="str">
        <f t="shared" si="5"/>
        <v/>
      </c>
      <c r="FJ45" s="45">
        <f t="shared" si="6"/>
        <v>1</v>
      </c>
      <c r="FK45" s="45" t="str">
        <f t="shared" si="7"/>
        <v/>
      </c>
      <c r="FL45" s="45" t="str">
        <f t="shared" si="8"/>
        <v/>
      </c>
      <c r="FM45" s="45">
        <f t="shared" si="9"/>
        <v>1</v>
      </c>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44">
        <v>44670</v>
      </c>
      <c r="GS45" s="44">
        <v>44761</v>
      </c>
      <c r="GT45" s="44"/>
      <c r="GU45" s="44"/>
      <c r="GV45" s="37"/>
      <c r="GW45" s="37"/>
      <c r="GX45" s="37"/>
      <c r="GY45" s="37"/>
      <c r="GZ45" s="37"/>
      <c r="HA45" s="37"/>
      <c r="HB45" s="37"/>
      <c r="HC45" s="37"/>
      <c r="HD45" s="37"/>
      <c r="HE45" s="37"/>
      <c r="HF45" s="37"/>
      <c r="HG45" s="37"/>
      <c r="HH45" s="45" t="str">
        <f t="shared" si="92"/>
        <v/>
      </c>
      <c r="HI45" s="45" t="str">
        <f t="shared" si="93"/>
        <v/>
      </c>
      <c r="HJ45" s="45" t="str">
        <f t="shared" si="94"/>
        <v/>
      </c>
      <c r="HK45" s="45" t="str">
        <f t="shared" si="95"/>
        <v/>
      </c>
      <c r="HL45" s="45" t="str">
        <f t="shared" si="96"/>
        <v/>
      </c>
      <c r="HM45" s="37"/>
      <c r="HN45" s="37"/>
      <c r="HO45" s="37">
        <f t="shared" si="20"/>
        <v>2</v>
      </c>
      <c r="HP45" s="37" t="str">
        <f>'[5]BD Plan'!$B$3</f>
        <v>Caldas</v>
      </c>
      <c r="HQ45" s="20"/>
      <c r="HR45" s="20"/>
      <c r="HS45" s="20"/>
      <c r="HT45" s="20"/>
      <c r="HU45" s="20" t="s">
        <v>1252</v>
      </c>
      <c r="HV45" s="20" t="s">
        <v>218</v>
      </c>
      <c r="HW45" s="20"/>
      <c r="HX45" s="20"/>
      <c r="HY45" s="20"/>
      <c r="HZ45" s="20" t="s">
        <v>218</v>
      </c>
      <c r="IA45" s="20"/>
      <c r="IB45" s="20"/>
      <c r="IC45" s="20"/>
      <c r="ID45" s="20"/>
      <c r="IE45" s="20"/>
      <c r="IF45" s="20"/>
      <c r="IG45" t="s">
        <v>1088</v>
      </c>
      <c r="IH45" s="38" t="s">
        <v>1089</v>
      </c>
    </row>
    <row r="46" spans="1:242" ht="15" customHeight="1" x14ac:dyDescent="0.25">
      <c r="A46" s="37" t="s">
        <v>919</v>
      </c>
      <c r="B46" s="37" t="s">
        <v>920</v>
      </c>
      <c r="C46" s="37" t="s">
        <v>921</v>
      </c>
      <c r="D46" s="37" t="s">
        <v>922</v>
      </c>
      <c r="E46" s="37" t="s">
        <v>923</v>
      </c>
      <c r="F46" s="37" t="s">
        <v>924</v>
      </c>
      <c r="G46" s="37" t="s">
        <v>925</v>
      </c>
      <c r="H46" s="39" t="s">
        <v>926</v>
      </c>
      <c r="I46" s="37" t="s">
        <v>927</v>
      </c>
      <c r="J46" s="40">
        <v>0.4</v>
      </c>
      <c r="K46" s="40">
        <v>0.6</v>
      </c>
      <c r="L46" s="37" t="s">
        <v>928</v>
      </c>
      <c r="M46" s="40">
        <v>0.09</v>
      </c>
      <c r="N46" s="40">
        <v>0.6</v>
      </c>
      <c r="O46" s="37" t="s">
        <v>928</v>
      </c>
      <c r="P46" s="41" t="s">
        <v>929</v>
      </c>
      <c r="Q46" s="42"/>
      <c r="R46" s="37"/>
      <c r="S46" s="41"/>
      <c r="T46" s="37"/>
      <c r="U46" s="43"/>
      <c r="V46" s="43"/>
      <c r="W46" s="43"/>
      <c r="X46" s="43"/>
      <c r="Y46" s="43"/>
      <c r="Z46" s="43"/>
      <c r="AA46" s="40"/>
      <c r="AB46" s="37"/>
      <c r="AC46" s="37"/>
      <c r="AD46" s="37"/>
      <c r="AE46" s="37"/>
      <c r="AF46" s="43"/>
      <c r="AG46" s="37"/>
      <c r="AH46" s="37"/>
      <c r="AI46" s="37"/>
      <c r="AJ46" s="37"/>
      <c r="AK46" s="37"/>
      <c r="AL46" s="37"/>
      <c r="AM46" s="37"/>
      <c r="AN46" s="37"/>
      <c r="AO46" s="37"/>
      <c r="AP46" s="37"/>
      <c r="AQ46" s="37"/>
      <c r="AR46" s="37"/>
      <c r="AS46" s="37"/>
      <c r="AT46" s="37"/>
      <c r="AU46" s="44">
        <v>44664</v>
      </c>
      <c r="AV46" s="44">
        <v>44757</v>
      </c>
      <c r="AW46" s="44"/>
      <c r="AX46" s="44"/>
      <c r="AY46" s="37"/>
      <c r="AZ46" s="37"/>
      <c r="BA46" s="37"/>
      <c r="BB46" s="37"/>
      <c r="BC46" s="37"/>
      <c r="BD46" s="37"/>
      <c r="BE46" s="37"/>
      <c r="BF46" s="37"/>
      <c r="BG46" s="37"/>
      <c r="BH46" s="37"/>
      <c r="BI46" s="37"/>
      <c r="BJ46" s="37"/>
      <c r="BK46" s="45" t="str">
        <f>IFERROR(IF(AI46=0,"",IF((AM46/AI46)&gt;1,1,(AM46/AI46))),"")</f>
        <v/>
      </c>
      <c r="BL46" s="45" t="str">
        <f>IFERROR(IF(AJ46=0,"",IF((AO46/AJ46)&gt;1,1,(AO46/AJ46))),"")</f>
        <v/>
      </c>
      <c r="BM46" s="45" t="str">
        <f>IFERROR(IF(AK46=0,"",IF((AQ46/AK46)&gt;1,1,(AQ46/AK46))),"")</f>
        <v/>
      </c>
      <c r="BN46" s="45" t="str">
        <f>IFERROR(IF(AL46=0,"",IF((AS46/AL46)&gt;1,1,(AS46/AL46))),"")</f>
        <v/>
      </c>
      <c r="BO46" s="45" t="str">
        <f>IFERROR(IF((AM46+AO46+AQ46+AS46)/AH46&gt;1,1,(AM46+AO46+AQ46+AS46)/AH46),"")</f>
        <v/>
      </c>
      <c r="BP46" s="42"/>
      <c r="BQ46" s="37"/>
      <c r="BR46" s="37"/>
      <c r="BS46" s="37"/>
      <c r="BT46" s="43"/>
      <c r="BU46" s="43"/>
      <c r="BV46" s="43"/>
      <c r="BW46" s="43"/>
      <c r="BX46" s="43"/>
      <c r="BY46" s="43"/>
      <c r="BZ46" s="40"/>
      <c r="CA46" s="37"/>
      <c r="CB46" s="37"/>
      <c r="CC46" s="37"/>
      <c r="CD46" s="37"/>
      <c r="CE46" s="43"/>
      <c r="CF46" s="37"/>
      <c r="CG46" s="37"/>
      <c r="CH46" s="37"/>
      <c r="CI46" s="37"/>
      <c r="CJ46" s="37"/>
      <c r="CK46" s="37"/>
      <c r="CL46" s="37"/>
      <c r="CM46" s="37"/>
      <c r="CN46" s="37"/>
      <c r="CO46" s="37"/>
      <c r="CP46" s="37"/>
      <c r="CQ46" s="37"/>
      <c r="CR46" s="37"/>
      <c r="CS46" s="37"/>
      <c r="CT46" s="44">
        <v>44664</v>
      </c>
      <c r="CU46" s="44">
        <v>44757</v>
      </c>
      <c r="CV46" s="44"/>
      <c r="CW46" s="44"/>
      <c r="CX46" s="37"/>
      <c r="CY46" s="37"/>
      <c r="CZ46" s="37"/>
      <c r="DA46" s="37"/>
      <c r="DB46" s="37"/>
      <c r="DC46" s="37"/>
      <c r="DD46" s="37"/>
      <c r="DE46" s="37"/>
      <c r="DF46" s="37"/>
      <c r="DG46" s="37"/>
      <c r="DH46" s="37"/>
      <c r="DI46" s="37"/>
      <c r="DJ46" s="45" t="str">
        <f t="shared" si="0"/>
        <v/>
      </c>
      <c r="DK46" s="45" t="str">
        <f t="shared" si="1"/>
        <v/>
      </c>
      <c r="DL46" s="45" t="str">
        <f t="shared" si="2"/>
        <v/>
      </c>
      <c r="DM46" s="45" t="str">
        <f t="shared" si="3"/>
        <v/>
      </c>
      <c r="DN46" s="45" t="str">
        <f t="shared" si="4"/>
        <v/>
      </c>
      <c r="DO46" s="42" t="s">
        <v>930</v>
      </c>
      <c r="DP46" s="37"/>
      <c r="DQ46" s="47" t="s">
        <v>931</v>
      </c>
      <c r="DR46" s="37" t="s">
        <v>932</v>
      </c>
      <c r="DS46" s="43" t="s">
        <v>933</v>
      </c>
      <c r="DT46" s="43" t="s">
        <v>934</v>
      </c>
      <c r="DU46" s="43" t="s">
        <v>935</v>
      </c>
      <c r="DV46" s="43"/>
      <c r="DW46" s="43" t="s">
        <v>936</v>
      </c>
      <c r="DX46" s="43" t="s">
        <v>937</v>
      </c>
      <c r="DY46" s="40">
        <v>0.4</v>
      </c>
      <c r="DZ46" s="37"/>
      <c r="EA46" s="37"/>
      <c r="EB46" s="37"/>
      <c r="EC46" s="37"/>
      <c r="ED46" s="43" t="s">
        <v>96</v>
      </c>
      <c r="EE46" s="37" t="s">
        <v>938</v>
      </c>
      <c r="EF46" s="37">
        <f>SUM(EG46:EJ46)</f>
        <v>8</v>
      </c>
      <c r="EG46" s="37">
        <v>3</v>
      </c>
      <c r="EH46" s="37">
        <v>3</v>
      </c>
      <c r="EI46" s="37">
        <v>1</v>
      </c>
      <c r="EJ46" s="37">
        <v>1</v>
      </c>
      <c r="EK46" s="37">
        <v>3</v>
      </c>
      <c r="EL46" s="37" t="s">
        <v>1253</v>
      </c>
      <c r="EM46" s="37">
        <v>3</v>
      </c>
      <c r="EN46" s="37" t="s">
        <v>1254</v>
      </c>
      <c r="EO46" s="37"/>
      <c r="EP46" s="37"/>
      <c r="EQ46" s="37"/>
      <c r="ER46" s="37"/>
      <c r="ES46" s="44">
        <v>44664</v>
      </c>
      <c r="ET46" s="44">
        <v>44757</v>
      </c>
      <c r="EU46" s="44"/>
      <c r="EV46" s="44"/>
      <c r="EW46" s="37" t="s">
        <v>4</v>
      </c>
      <c r="EX46" s="37" t="s">
        <v>4</v>
      </c>
      <c r="EY46" s="37"/>
      <c r="EZ46" s="37"/>
      <c r="FA46" s="37" t="s">
        <v>4</v>
      </c>
      <c r="FB46" s="37" t="s">
        <v>4</v>
      </c>
      <c r="FC46" s="37"/>
      <c r="FD46" s="37"/>
      <c r="FE46" s="37" t="s">
        <v>1255</v>
      </c>
      <c r="FF46" s="37" t="s">
        <v>1256</v>
      </c>
      <c r="FG46" s="37"/>
      <c r="FH46" s="37"/>
      <c r="FI46" s="45">
        <f t="shared" si="5"/>
        <v>1</v>
      </c>
      <c r="FJ46" s="45">
        <f t="shared" si="6"/>
        <v>1</v>
      </c>
      <c r="FK46" s="45">
        <f t="shared" si="7"/>
        <v>0</v>
      </c>
      <c r="FL46" s="45">
        <f t="shared" si="8"/>
        <v>0</v>
      </c>
      <c r="FM46" s="45">
        <f t="shared" si="9"/>
        <v>0.75</v>
      </c>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44">
        <v>44664</v>
      </c>
      <c r="GS46" s="44">
        <v>44757</v>
      </c>
      <c r="GT46" s="44"/>
      <c r="GU46" s="44"/>
      <c r="GV46" s="37"/>
      <c r="GW46" s="37"/>
      <c r="GX46" s="37"/>
      <c r="GY46" s="37"/>
      <c r="GZ46" s="37"/>
      <c r="HA46" s="37"/>
      <c r="HB46" s="37"/>
      <c r="HC46" s="37"/>
      <c r="HD46" s="37"/>
      <c r="HE46" s="37"/>
      <c r="HF46" s="37"/>
      <c r="HG46" s="37"/>
      <c r="HH46" s="45" t="str">
        <f>IFERROR(IF(GF46=0,"",IF((GJ46/GF46)&gt;1,1,(GJ46/GF46))),"")</f>
        <v/>
      </c>
      <c r="HI46" s="45" t="str">
        <f>IFERROR(IF(GG46=0,"",IF((GL46/GG46)&gt;1,1,(GL46/GG46))),"")</f>
        <v/>
      </c>
      <c r="HJ46" s="45" t="str">
        <f>IFERROR(IF(GH46=0,"",IF((GN46/GH46)&gt;1,1,(GN46/GH46))),"")</f>
        <v/>
      </c>
      <c r="HK46" s="45" t="str">
        <f>IFERROR(IF(GI46=0,"",IF((GP46/GI46)&gt;1,1,(GP46/GI46))),"")</f>
        <v/>
      </c>
      <c r="HL46" s="45" t="str">
        <f>IFERROR(IF((GJ46+GL46+GN46+GP46)/GE46&gt;1,1,(GJ46+GL46+GN46+GP46)/GE46),"")</f>
        <v/>
      </c>
      <c r="HM46" s="37"/>
      <c r="HN46" s="37"/>
      <c r="HO46" s="37">
        <f t="shared" si="20"/>
        <v>1</v>
      </c>
      <c r="HP46" s="37" t="str">
        <f>'[6]BD Plan'!$B$3</f>
        <v>Caquetá</v>
      </c>
      <c r="HQ46" s="41"/>
      <c r="HR46" s="41"/>
      <c r="HS46" s="41"/>
      <c r="HT46" s="41"/>
      <c r="HU46" s="41"/>
      <c r="HV46" s="41"/>
      <c r="HW46" s="41"/>
      <c r="HX46" s="41"/>
      <c r="HY46" s="41" t="s">
        <v>1257</v>
      </c>
      <c r="HZ46" s="41" t="s">
        <v>1258</v>
      </c>
      <c r="IA46" s="41"/>
      <c r="IB46" s="41"/>
      <c r="IC46" s="41"/>
      <c r="ID46" s="41"/>
      <c r="IE46" s="41"/>
      <c r="IF46" s="41"/>
      <c r="IG46" s="37" t="s">
        <v>945</v>
      </c>
      <c r="IH46" s="46" t="s">
        <v>946</v>
      </c>
    </row>
    <row r="47" spans="1:242" ht="15" customHeight="1" x14ac:dyDescent="0.25">
      <c r="A47" t="s">
        <v>947</v>
      </c>
      <c r="B47" t="s">
        <v>948</v>
      </c>
      <c r="C47" s="37" t="s">
        <v>949</v>
      </c>
      <c r="D47" s="37" t="s">
        <v>950</v>
      </c>
      <c r="E47" s="37" t="s">
        <v>951</v>
      </c>
      <c r="F47" s="37" t="s">
        <v>952</v>
      </c>
      <c r="G47" s="37" t="s">
        <v>953</v>
      </c>
      <c r="H47" s="39" t="s">
        <v>954</v>
      </c>
      <c r="I47" s="37" t="s">
        <v>955</v>
      </c>
      <c r="J47" s="40">
        <v>1</v>
      </c>
      <c r="K47" s="40">
        <v>0.8</v>
      </c>
      <c r="L47" s="37" t="s">
        <v>956</v>
      </c>
      <c r="M47" s="40">
        <v>0.36</v>
      </c>
      <c r="N47" s="40">
        <v>0.8</v>
      </c>
      <c r="O47" s="37" t="s">
        <v>956</v>
      </c>
      <c r="P47" s="41" t="s">
        <v>929</v>
      </c>
      <c r="Q47" s="42"/>
      <c r="R47" s="37"/>
      <c r="S47" s="41"/>
      <c r="T47" s="37"/>
      <c r="U47" s="43"/>
      <c r="V47" s="43"/>
      <c r="W47" s="43"/>
      <c r="X47" s="43"/>
      <c r="Y47" s="43"/>
      <c r="Z47" s="43"/>
      <c r="AA47" s="40"/>
      <c r="AB47" s="37"/>
      <c r="AC47" s="37"/>
      <c r="AD47" s="37"/>
      <c r="AE47" s="37"/>
      <c r="AF47" s="43"/>
      <c r="AG47" s="37"/>
      <c r="AH47" s="37"/>
      <c r="AI47" s="43"/>
      <c r="AJ47" s="43"/>
      <c r="AK47" s="43"/>
      <c r="AL47" s="43"/>
      <c r="AM47" s="37"/>
      <c r="AN47" s="37"/>
      <c r="AO47" s="37"/>
      <c r="AP47" s="37"/>
      <c r="AQ47" s="37"/>
      <c r="AR47" s="37"/>
      <c r="AS47" s="37"/>
      <c r="AT47" s="37"/>
      <c r="AU47" s="44"/>
      <c r="AV47" s="44">
        <v>44757</v>
      </c>
      <c r="AW47" s="44"/>
      <c r="AX47" s="44"/>
      <c r="AY47" s="37"/>
      <c r="AZ47" s="37"/>
      <c r="BA47" s="37"/>
      <c r="BB47" s="37"/>
      <c r="BC47" s="37"/>
      <c r="BD47" s="37"/>
      <c r="BE47" s="37"/>
      <c r="BF47" s="37"/>
      <c r="BG47" s="37"/>
      <c r="BH47" s="37"/>
      <c r="BI47" s="37"/>
      <c r="BJ47" s="37"/>
      <c r="BK47" s="45" t="str">
        <f t="shared" ref="BK47:BK56" si="98">IFERROR(IF(AI47=0,"",IF((AM47/AI47)&gt;1,1,(AM47/AI47))),"")</f>
        <v/>
      </c>
      <c r="BL47" s="45" t="str">
        <f t="shared" ref="BL47:BL56" si="99">IFERROR(IF(AJ47=0,"",IF((AO47/AJ47)&gt;1,1,(AO47/AJ47))),"")</f>
        <v/>
      </c>
      <c r="BM47" s="45" t="str">
        <f t="shared" ref="BM47:BM56" si="100">IFERROR(IF(AK47=0,"",IF((AQ47/AK47)&gt;1,1,(AQ47/AK47))),"")</f>
        <v/>
      </c>
      <c r="BN47" s="45" t="str">
        <f t="shared" ref="BN47:BN56" si="101">IFERROR(IF(AL47=0,"",IF((AS47/AL47)&gt;1,1,(AS47/AL47))),"")</f>
        <v/>
      </c>
      <c r="BO47" s="45" t="str">
        <f t="shared" ref="BO47:BO56" si="102">IFERROR(IF((AM47+AO47+AQ47+AS47)/AH47&gt;1,1,(AM47+AO47+AQ47+AS47)/AH47),"")</f>
        <v/>
      </c>
      <c r="BP47" s="46" t="s">
        <v>957</v>
      </c>
      <c r="BQ47" s="37"/>
      <c r="BR47" s="47" t="s">
        <v>931</v>
      </c>
      <c r="BS47" s="37" t="s">
        <v>958</v>
      </c>
      <c r="BT47" s="43" t="s">
        <v>933</v>
      </c>
      <c r="BU47" s="43" t="s">
        <v>934</v>
      </c>
      <c r="BV47" s="43" t="s">
        <v>935</v>
      </c>
      <c r="BW47" s="43"/>
      <c r="BX47" s="43" t="s">
        <v>936</v>
      </c>
      <c r="BY47" s="43" t="s">
        <v>937</v>
      </c>
      <c r="BZ47" s="40">
        <v>0.4</v>
      </c>
      <c r="CA47" s="37"/>
      <c r="CB47" s="37"/>
      <c r="CC47" s="37"/>
      <c r="CD47" s="37"/>
      <c r="CE47" s="43" t="s">
        <v>96</v>
      </c>
      <c r="CF47" s="37" t="s">
        <v>938</v>
      </c>
      <c r="CG47" s="37">
        <f t="shared" ref="CG47" si="103">SUM(CH47:CK47)</f>
        <v>9</v>
      </c>
      <c r="CH47" s="37">
        <v>0</v>
      </c>
      <c r="CI47" s="37">
        <v>3</v>
      </c>
      <c r="CJ47" s="37">
        <v>3</v>
      </c>
      <c r="CK47" s="37">
        <v>3</v>
      </c>
      <c r="CL47" s="37"/>
      <c r="CM47" s="37"/>
      <c r="CN47" s="37">
        <v>3</v>
      </c>
      <c r="CO47" s="37" t="s">
        <v>1259</v>
      </c>
      <c r="CP47" s="37"/>
      <c r="CQ47" s="37"/>
      <c r="CR47" s="37"/>
      <c r="CS47" s="37"/>
      <c r="CT47" s="44">
        <v>44664</v>
      </c>
      <c r="CU47" s="44">
        <v>44757</v>
      </c>
      <c r="CV47" s="44"/>
      <c r="CW47" s="44"/>
      <c r="CX47" s="37"/>
      <c r="CY47" s="37" t="s">
        <v>5</v>
      </c>
      <c r="CZ47" s="37"/>
      <c r="DA47" s="37"/>
      <c r="DB47" s="37"/>
      <c r="DC47" s="37" t="s">
        <v>4</v>
      </c>
      <c r="DD47" s="37"/>
      <c r="DE47" s="37"/>
      <c r="DF47" s="37"/>
      <c r="DG47" s="37" t="s">
        <v>1260</v>
      </c>
      <c r="DH47" s="37"/>
      <c r="DI47" s="37"/>
      <c r="DJ47" s="45" t="str">
        <f t="shared" si="0"/>
        <v/>
      </c>
      <c r="DK47" s="45">
        <f t="shared" si="1"/>
        <v>1</v>
      </c>
      <c r="DL47" s="45">
        <f t="shared" si="2"/>
        <v>0</v>
      </c>
      <c r="DM47" s="45">
        <f t="shared" si="3"/>
        <v>0</v>
      </c>
      <c r="DN47" s="45">
        <f t="shared" si="4"/>
        <v>0.33333333333333331</v>
      </c>
      <c r="DO47" s="46"/>
      <c r="DP47" s="37"/>
      <c r="DQ47" s="43"/>
      <c r="DR47" s="37"/>
      <c r="DS47" s="43"/>
      <c r="DT47" s="43"/>
      <c r="DU47" s="43"/>
      <c r="DV47" s="43"/>
      <c r="DW47" s="43"/>
      <c r="DX47" s="43"/>
      <c r="DY47" s="40"/>
      <c r="DZ47" s="37"/>
      <c r="EA47" s="37"/>
      <c r="EB47" s="37"/>
      <c r="EC47" s="37"/>
      <c r="ED47" s="43"/>
      <c r="EE47" s="37"/>
      <c r="EF47" s="37"/>
      <c r="EG47" s="37"/>
      <c r="EH47" s="37"/>
      <c r="EI47" s="37"/>
      <c r="EJ47" s="37"/>
      <c r="EK47" s="37"/>
      <c r="EL47" s="37"/>
      <c r="EM47" s="37"/>
      <c r="EN47" s="37"/>
      <c r="EO47" s="37"/>
      <c r="EP47" s="37"/>
      <c r="EQ47" s="37"/>
      <c r="ER47" s="37"/>
      <c r="ES47" s="44">
        <v>44664</v>
      </c>
      <c r="ET47" s="44">
        <v>44757</v>
      </c>
      <c r="EU47" s="44"/>
      <c r="EV47" s="44"/>
      <c r="EW47" s="37"/>
      <c r="EX47" s="37"/>
      <c r="EY47" s="37"/>
      <c r="EZ47" s="37"/>
      <c r="FA47" s="37"/>
      <c r="FB47" s="37"/>
      <c r="FC47" s="37"/>
      <c r="FD47" s="37"/>
      <c r="FE47" s="37"/>
      <c r="FF47" s="37"/>
      <c r="FG47" s="37"/>
      <c r="FH47" s="37"/>
      <c r="FI47" s="45" t="str">
        <f t="shared" si="5"/>
        <v/>
      </c>
      <c r="FJ47" s="45" t="str">
        <f t="shared" si="6"/>
        <v/>
      </c>
      <c r="FK47" s="45" t="str">
        <f t="shared" si="7"/>
        <v/>
      </c>
      <c r="FL47" s="45" t="str">
        <f t="shared" si="8"/>
        <v/>
      </c>
      <c r="FM47" s="45" t="str">
        <f t="shared" si="9"/>
        <v/>
      </c>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44">
        <v>44664</v>
      </c>
      <c r="GS47" s="44">
        <v>44757</v>
      </c>
      <c r="GT47" s="44"/>
      <c r="GU47" s="44"/>
      <c r="GV47" s="37"/>
      <c r="GW47" s="37"/>
      <c r="GX47" s="37"/>
      <c r="GY47" s="37"/>
      <c r="GZ47" s="37"/>
      <c r="HA47" s="37"/>
      <c r="HB47" s="37"/>
      <c r="HC47" s="37"/>
      <c r="HD47" s="37"/>
      <c r="HE47" s="37"/>
      <c r="HF47" s="37"/>
      <c r="HG47" s="37"/>
      <c r="HH47" s="45" t="str">
        <f t="shared" ref="HH47:HH50" si="104">IFERROR(IF(GF47=0,"",IF((GJ47/GF47)&gt;1,1,(GJ47/GF47))),"")</f>
        <v/>
      </c>
      <c r="HI47" s="45" t="str">
        <f t="shared" ref="HI47:HI50" si="105">IFERROR(IF(GG47=0,"",IF((GL47/GG47)&gt;1,1,(GL47/GG47))),"")</f>
        <v/>
      </c>
      <c r="HJ47" s="45" t="str">
        <f t="shared" ref="HJ47:HJ50" si="106">IFERROR(IF(GH47=0,"",IF((GN47/GH47)&gt;1,1,(GN47/GH47))),"")</f>
        <v/>
      </c>
      <c r="HK47" s="45" t="str">
        <f t="shared" ref="HK47:HK50" si="107">IFERROR(IF(GI47=0,"",IF((GP47/GI47)&gt;1,1,(GP47/GI47))),"")</f>
        <v/>
      </c>
      <c r="HL47" s="45" t="str">
        <f t="shared" ref="HL47:HL50" si="108">IFERROR(IF((GJ47+GL47+GN47+GP47)/GE47&gt;1,1,(GJ47+GL47+GN47+GP47)/GE47),"")</f>
        <v/>
      </c>
      <c r="HM47" s="37"/>
      <c r="HN47" s="37"/>
      <c r="HO47" s="37">
        <f t="shared" si="20"/>
        <v>1</v>
      </c>
      <c r="HP47" s="37" t="str">
        <f>'[6]BD Plan'!$B$3</f>
        <v>Caquetá</v>
      </c>
      <c r="HQ47" s="41" t="s">
        <v>1261</v>
      </c>
      <c r="HR47" s="41"/>
      <c r="HS47" s="41"/>
      <c r="HT47" s="41"/>
      <c r="HU47" s="41"/>
      <c r="HV47" s="41" t="s">
        <v>1262</v>
      </c>
      <c r="HW47" s="41"/>
      <c r="HX47" s="41"/>
      <c r="HY47" s="41"/>
      <c r="HZ47" s="41"/>
      <c r="IA47" s="41"/>
      <c r="IB47" s="41"/>
      <c r="IC47" s="41"/>
      <c r="ID47" s="41"/>
      <c r="IE47" s="41"/>
      <c r="IF47" s="41"/>
      <c r="IG47" t="s">
        <v>963</v>
      </c>
      <c r="IH47" s="38" t="s">
        <v>964</v>
      </c>
    </row>
    <row r="48" spans="1:242" ht="15" customHeight="1" x14ac:dyDescent="0.25">
      <c r="A48" t="s">
        <v>965</v>
      </c>
      <c r="B48" t="s">
        <v>966</v>
      </c>
      <c r="C48" s="37" t="s">
        <v>967</v>
      </c>
      <c r="D48" s="37" t="s">
        <v>968</v>
      </c>
      <c r="E48" s="37" t="s">
        <v>951</v>
      </c>
      <c r="F48" s="37" t="s">
        <v>969</v>
      </c>
      <c r="G48" s="37" t="s">
        <v>925</v>
      </c>
      <c r="H48" s="39" t="s">
        <v>970</v>
      </c>
      <c r="I48" s="37" t="s">
        <v>955</v>
      </c>
      <c r="J48" s="40">
        <v>1</v>
      </c>
      <c r="K48" s="40">
        <v>0.6</v>
      </c>
      <c r="L48" s="37" t="s">
        <v>956</v>
      </c>
      <c r="M48" s="40">
        <v>0.6</v>
      </c>
      <c r="N48" s="40">
        <v>0.6</v>
      </c>
      <c r="O48" s="37" t="s">
        <v>928</v>
      </c>
      <c r="P48" s="41" t="s">
        <v>929</v>
      </c>
      <c r="Q48" s="42" t="s">
        <v>971</v>
      </c>
      <c r="R48" s="37"/>
      <c r="S48" s="47" t="s">
        <v>931</v>
      </c>
      <c r="T48" s="37" t="s">
        <v>972</v>
      </c>
      <c r="U48" s="43" t="s">
        <v>933</v>
      </c>
      <c r="V48" s="43" t="s">
        <v>934</v>
      </c>
      <c r="W48" s="43" t="s">
        <v>935</v>
      </c>
      <c r="X48" s="43"/>
      <c r="Y48" s="43" t="s">
        <v>973</v>
      </c>
      <c r="Z48" s="43" t="s">
        <v>937</v>
      </c>
      <c r="AA48" s="40">
        <v>0.4</v>
      </c>
      <c r="AB48" s="37"/>
      <c r="AC48" s="37"/>
      <c r="AD48" s="37"/>
      <c r="AE48" s="37"/>
      <c r="AF48" s="43" t="s">
        <v>96</v>
      </c>
      <c r="AG48" s="37" t="s">
        <v>938</v>
      </c>
      <c r="AH48" s="37">
        <f t="shared" ref="AH48:AH55" si="109">SUM(AI48:AL48)</f>
        <v>12</v>
      </c>
      <c r="AI48" s="43">
        <v>3</v>
      </c>
      <c r="AJ48" s="43">
        <v>3</v>
      </c>
      <c r="AK48" s="43">
        <v>3</v>
      </c>
      <c r="AL48" s="43">
        <v>3</v>
      </c>
      <c r="AM48" s="37">
        <v>3</v>
      </c>
      <c r="AN48" s="37" t="s">
        <v>1263</v>
      </c>
      <c r="AO48" s="37">
        <v>3</v>
      </c>
      <c r="AP48" s="37" t="s">
        <v>1264</v>
      </c>
      <c r="AQ48" s="37"/>
      <c r="AR48" s="37"/>
      <c r="AS48" s="37"/>
      <c r="AT48" s="37"/>
      <c r="AU48" s="44">
        <v>44664</v>
      </c>
      <c r="AV48" s="44">
        <v>44757</v>
      </c>
      <c r="AW48" s="44"/>
      <c r="AX48" s="44"/>
      <c r="AY48" s="37" t="s">
        <v>4</v>
      </c>
      <c r="AZ48" s="37" t="s">
        <v>4</v>
      </c>
      <c r="BA48" s="37"/>
      <c r="BB48" s="37"/>
      <c r="BC48" s="37" t="s">
        <v>4</v>
      </c>
      <c r="BD48" s="37" t="s">
        <v>4</v>
      </c>
      <c r="BE48" s="37"/>
      <c r="BF48" s="37"/>
      <c r="BG48" s="37" t="s">
        <v>1265</v>
      </c>
      <c r="BH48" s="37" t="s">
        <v>1266</v>
      </c>
      <c r="BI48" s="37"/>
      <c r="BJ48" s="37"/>
      <c r="BK48" s="45">
        <f t="shared" si="98"/>
        <v>1</v>
      </c>
      <c r="BL48" s="45">
        <f t="shared" si="99"/>
        <v>1</v>
      </c>
      <c r="BM48" s="45">
        <f t="shared" si="100"/>
        <v>0</v>
      </c>
      <c r="BN48" s="45">
        <f t="shared" si="101"/>
        <v>0</v>
      </c>
      <c r="BO48" s="45">
        <f t="shared" si="102"/>
        <v>0.5</v>
      </c>
      <c r="BP48" s="46"/>
      <c r="BQ48" s="37"/>
      <c r="BR48" s="37"/>
      <c r="BS48" s="37"/>
      <c r="BT48" s="43"/>
      <c r="BU48" s="43"/>
      <c r="BV48" s="43"/>
      <c r="BW48" s="43"/>
      <c r="BX48" s="43"/>
      <c r="BY48" s="43"/>
      <c r="BZ48" s="40"/>
      <c r="CA48" s="37"/>
      <c r="CB48" s="37"/>
      <c r="CC48" s="37"/>
      <c r="CD48" s="37"/>
      <c r="CE48" s="43"/>
      <c r="CF48" s="37"/>
      <c r="CG48" s="37"/>
      <c r="CH48" s="37"/>
      <c r="CI48" s="37"/>
      <c r="CJ48" s="37"/>
      <c r="CK48" s="37"/>
      <c r="CL48" s="37"/>
      <c r="CM48" s="37"/>
      <c r="CN48" s="37"/>
      <c r="CO48" s="37"/>
      <c r="CP48" s="37"/>
      <c r="CQ48" s="37"/>
      <c r="CR48" s="37"/>
      <c r="CS48" s="37"/>
      <c r="CT48" s="44">
        <v>44664</v>
      </c>
      <c r="CU48" s="44">
        <v>44757</v>
      </c>
      <c r="CV48" s="44"/>
      <c r="CW48" s="44"/>
      <c r="CX48" s="37"/>
      <c r="CY48" s="37"/>
      <c r="CZ48" s="37"/>
      <c r="DA48" s="37"/>
      <c r="DB48" s="37"/>
      <c r="DC48" s="37"/>
      <c r="DD48" s="37"/>
      <c r="DE48" s="37"/>
      <c r="DF48" s="37"/>
      <c r="DG48" s="37"/>
      <c r="DH48" s="37"/>
      <c r="DI48" s="37"/>
      <c r="DJ48" s="45" t="str">
        <f t="shared" si="0"/>
        <v/>
      </c>
      <c r="DK48" s="45" t="str">
        <f t="shared" si="1"/>
        <v/>
      </c>
      <c r="DL48" s="45" t="str">
        <f t="shared" si="2"/>
        <v/>
      </c>
      <c r="DM48" s="45" t="str">
        <f t="shared" si="3"/>
        <v/>
      </c>
      <c r="DN48" s="45" t="str">
        <f t="shared" si="4"/>
        <v/>
      </c>
      <c r="DO48" s="46"/>
      <c r="DP48" s="37"/>
      <c r="DQ48" s="43"/>
      <c r="DR48" s="37"/>
      <c r="DS48" s="43"/>
      <c r="DT48" s="43"/>
      <c r="DU48" s="43"/>
      <c r="DV48" s="43"/>
      <c r="DW48" s="43"/>
      <c r="DX48" s="43"/>
      <c r="DY48" s="40"/>
      <c r="DZ48" s="37"/>
      <c r="EA48" s="37"/>
      <c r="EB48" s="37"/>
      <c r="EC48" s="37"/>
      <c r="ED48" s="43"/>
      <c r="EE48" s="37"/>
      <c r="EF48" s="37"/>
      <c r="EG48" s="37"/>
      <c r="EH48" s="37"/>
      <c r="EI48" s="37"/>
      <c r="EJ48" s="37"/>
      <c r="EK48" s="37"/>
      <c r="EL48" s="37"/>
      <c r="EM48" s="37"/>
      <c r="EN48" s="37"/>
      <c r="EO48" s="37"/>
      <c r="EP48" s="37"/>
      <c r="EQ48" s="37"/>
      <c r="ER48" s="37"/>
      <c r="ES48" s="44">
        <v>44664</v>
      </c>
      <c r="ET48" s="44">
        <v>44757</v>
      </c>
      <c r="EU48" s="44"/>
      <c r="EV48" s="44"/>
      <c r="EW48" s="37"/>
      <c r="EX48" s="37"/>
      <c r="EY48" s="37"/>
      <c r="EZ48" s="37"/>
      <c r="FA48" s="37"/>
      <c r="FB48" s="37"/>
      <c r="FC48" s="37"/>
      <c r="FD48" s="37"/>
      <c r="FE48" s="37"/>
      <c r="FF48" s="37"/>
      <c r="FG48" s="37"/>
      <c r="FH48" s="37"/>
      <c r="FI48" s="45" t="str">
        <f t="shared" si="5"/>
        <v/>
      </c>
      <c r="FJ48" s="45" t="str">
        <f t="shared" si="6"/>
        <v/>
      </c>
      <c r="FK48" s="45" t="str">
        <f t="shared" si="7"/>
        <v/>
      </c>
      <c r="FL48" s="45" t="str">
        <f t="shared" si="8"/>
        <v/>
      </c>
      <c r="FM48" s="45" t="str">
        <f t="shared" si="9"/>
        <v/>
      </c>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44">
        <v>44664</v>
      </c>
      <c r="GS48" s="44">
        <v>44757</v>
      </c>
      <c r="GT48" s="44"/>
      <c r="GU48" s="44"/>
      <c r="GV48" s="37"/>
      <c r="GW48" s="37"/>
      <c r="GX48" s="37"/>
      <c r="GY48" s="37"/>
      <c r="GZ48" s="37"/>
      <c r="HA48" s="37"/>
      <c r="HB48" s="37"/>
      <c r="HC48" s="37"/>
      <c r="HD48" s="37"/>
      <c r="HE48" s="37"/>
      <c r="HF48" s="37"/>
      <c r="HG48" s="37"/>
      <c r="HH48" s="45" t="str">
        <f t="shared" si="104"/>
        <v/>
      </c>
      <c r="HI48" s="45" t="str">
        <f t="shared" si="105"/>
        <v/>
      </c>
      <c r="HJ48" s="45" t="str">
        <f t="shared" si="106"/>
        <v/>
      </c>
      <c r="HK48" s="45" t="str">
        <f t="shared" si="107"/>
        <v/>
      </c>
      <c r="HL48" s="45" t="str">
        <f t="shared" si="108"/>
        <v/>
      </c>
      <c r="HM48" s="37"/>
      <c r="HN48" s="37"/>
      <c r="HO48" s="37">
        <f t="shared" si="20"/>
        <v>1</v>
      </c>
      <c r="HP48" s="37" t="str">
        <f>'[6]BD Plan'!$B$3</f>
        <v>Caquetá</v>
      </c>
      <c r="HQ48" s="41" t="s">
        <v>1261</v>
      </c>
      <c r="HR48" s="41" t="s">
        <v>1267</v>
      </c>
      <c r="HS48" s="41"/>
      <c r="HT48" s="41"/>
      <c r="HU48" s="41"/>
      <c r="HV48" s="41"/>
      <c r="HW48" s="41"/>
      <c r="HX48" s="41"/>
      <c r="HY48" s="41"/>
      <c r="HZ48" s="41"/>
      <c r="IA48" s="41"/>
      <c r="IB48" s="41"/>
      <c r="IC48" s="41"/>
      <c r="ID48" s="41"/>
      <c r="IE48" s="41"/>
      <c r="IF48" s="41"/>
      <c r="IG48" t="s">
        <v>980</v>
      </c>
      <c r="IH48" s="38" t="s">
        <v>981</v>
      </c>
    </row>
    <row r="49" spans="1:242" ht="15" customHeight="1" x14ac:dyDescent="0.25">
      <c r="A49" t="s">
        <v>982</v>
      </c>
      <c r="B49" t="s">
        <v>966</v>
      </c>
      <c r="C49" s="37" t="s">
        <v>983</v>
      </c>
      <c r="D49" s="37" t="s">
        <v>950</v>
      </c>
      <c r="E49" s="37" t="s">
        <v>951</v>
      </c>
      <c r="F49" s="37" t="s">
        <v>984</v>
      </c>
      <c r="G49" s="37" t="s">
        <v>925</v>
      </c>
      <c r="H49" s="39" t="s">
        <v>985</v>
      </c>
      <c r="I49" s="37" t="s">
        <v>955</v>
      </c>
      <c r="J49" s="40">
        <v>0.8</v>
      </c>
      <c r="K49" s="40">
        <v>0.6</v>
      </c>
      <c r="L49" s="37" t="s">
        <v>956</v>
      </c>
      <c r="M49" s="40">
        <v>0.48</v>
      </c>
      <c r="N49" s="40">
        <v>0.6</v>
      </c>
      <c r="O49" s="37" t="s">
        <v>928</v>
      </c>
      <c r="P49" s="41" t="s">
        <v>929</v>
      </c>
      <c r="Q49" s="42" t="s">
        <v>986</v>
      </c>
      <c r="R49" s="37"/>
      <c r="S49" s="47" t="s">
        <v>931</v>
      </c>
      <c r="T49" s="41" t="s">
        <v>987</v>
      </c>
      <c r="U49" s="43" t="s">
        <v>933</v>
      </c>
      <c r="V49" s="43" t="s">
        <v>934</v>
      </c>
      <c r="W49" s="43" t="s">
        <v>935</v>
      </c>
      <c r="X49" s="43"/>
      <c r="Y49" s="43" t="s">
        <v>973</v>
      </c>
      <c r="Z49" s="43" t="s">
        <v>937</v>
      </c>
      <c r="AA49" s="40">
        <v>0.4</v>
      </c>
      <c r="AB49" s="37"/>
      <c r="AC49" s="37"/>
      <c r="AD49" s="37"/>
      <c r="AE49" s="37"/>
      <c r="AF49" s="43" t="s">
        <v>96</v>
      </c>
      <c r="AG49" s="37" t="s">
        <v>938</v>
      </c>
      <c r="AH49" s="37">
        <f t="shared" si="109"/>
        <v>24</v>
      </c>
      <c r="AI49" s="43">
        <v>0</v>
      </c>
      <c r="AJ49" s="43">
        <v>0</v>
      </c>
      <c r="AK49" s="43">
        <v>12</v>
      </c>
      <c r="AL49" s="43">
        <v>12</v>
      </c>
      <c r="AM49" s="37">
        <v>0</v>
      </c>
      <c r="AN49" s="37" t="s">
        <v>1268</v>
      </c>
      <c r="AO49" s="37">
        <v>0</v>
      </c>
      <c r="AP49" s="37" t="s">
        <v>1269</v>
      </c>
      <c r="AQ49" s="37"/>
      <c r="AR49" s="37"/>
      <c r="AS49" s="37"/>
      <c r="AT49" s="37"/>
      <c r="AU49" s="44">
        <v>44664</v>
      </c>
      <c r="AV49" s="44">
        <v>44757</v>
      </c>
      <c r="AW49" s="44"/>
      <c r="AX49" s="44"/>
      <c r="AY49" s="37" t="s">
        <v>6</v>
      </c>
      <c r="AZ49" s="37" t="s">
        <v>6</v>
      </c>
      <c r="BA49" s="37"/>
      <c r="BB49" s="37"/>
      <c r="BC49" s="37" t="s">
        <v>6</v>
      </c>
      <c r="BD49" s="37" t="s">
        <v>6</v>
      </c>
      <c r="BE49" s="37"/>
      <c r="BF49" s="37"/>
      <c r="BG49" s="37" t="s">
        <v>1270</v>
      </c>
      <c r="BH49" s="37" t="s">
        <v>1271</v>
      </c>
      <c r="BI49" s="37"/>
      <c r="BJ49" s="37"/>
      <c r="BK49" s="45" t="str">
        <f t="shared" si="98"/>
        <v/>
      </c>
      <c r="BL49" s="45" t="str">
        <f t="shared" si="99"/>
        <v/>
      </c>
      <c r="BM49" s="45">
        <f t="shared" si="100"/>
        <v>0</v>
      </c>
      <c r="BN49" s="45">
        <f t="shared" si="101"/>
        <v>0</v>
      </c>
      <c r="BO49" s="45">
        <f t="shared" si="102"/>
        <v>0</v>
      </c>
      <c r="BP49" s="46"/>
      <c r="BQ49" s="37"/>
      <c r="BS49" s="37"/>
      <c r="BT49" s="43"/>
      <c r="BU49" s="43"/>
      <c r="BV49" s="43"/>
      <c r="BW49" s="43"/>
      <c r="BX49" s="43"/>
      <c r="BY49" s="43"/>
      <c r="BZ49" s="40"/>
      <c r="CA49" s="37"/>
      <c r="CB49" s="37"/>
      <c r="CC49" s="37"/>
      <c r="CD49" s="37"/>
      <c r="CE49" s="43"/>
      <c r="CF49" s="37"/>
      <c r="CG49" s="37"/>
      <c r="CH49" s="37"/>
      <c r="CI49" s="37"/>
      <c r="CJ49" s="37"/>
      <c r="CK49" s="37"/>
      <c r="CL49" s="37"/>
      <c r="CM49" s="37"/>
      <c r="CN49" s="37"/>
      <c r="CO49" s="37"/>
      <c r="CP49" s="37"/>
      <c r="CQ49" s="37"/>
      <c r="CR49" s="37"/>
      <c r="CS49" s="37"/>
      <c r="CT49" s="44">
        <v>44664</v>
      </c>
      <c r="CU49" s="44">
        <v>44757</v>
      </c>
      <c r="CV49" s="44"/>
      <c r="CW49" s="44"/>
      <c r="CX49" s="37"/>
      <c r="CY49" s="37"/>
      <c r="CZ49" s="37"/>
      <c r="DA49" s="37"/>
      <c r="DB49" s="37"/>
      <c r="DC49" s="37"/>
      <c r="DD49" s="37"/>
      <c r="DE49" s="37"/>
      <c r="DF49" s="37"/>
      <c r="DG49" s="37"/>
      <c r="DH49" s="37"/>
      <c r="DI49" s="37"/>
      <c r="DJ49" s="45" t="str">
        <f t="shared" si="0"/>
        <v/>
      </c>
      <c r="DK49" s="45" t="str">
        <f t="shared" si="1"/>
        <v/>
      </c>
      <c r="DL49" s="45" t="str">
        <f t="shared" si="2"/>
        <v/>
      </c>
      <c r="DM49" s="45" t="str">
        <f t="shared" si="3"/>
        <v/>
      </c>
      <c r="DN49" s="45" t="str">
        <f t="shared" si="4"/>
        <v/>
      </c>
      <c r="DO49" s="46"/>
      <c r="DP49" s="37"/>
      <c r="DQ49" s="43"/>
      <c r="DR49" s="37"/>
      <c r="DS49" s="43"/>
      <c r="DT49" s="43"/>
      <c r="DU49" s="43"/>
      <c r="DV49" s="43"/>
      <c r="DW49" s="43"/>
      <c r="DX49" s="43"/>
      <c r="DY49" s="40"/>
      <c r="DZ49" s="37"/>
      <c r="EA49" s="37"/>
      <c r="EB49" s="37"/>
      <c r="EC49" s="37"/>
      <c r="ED49" s="43"/>
      <c r="EE49" s="37"/>
      <c r="EF49" s="37"/>
      <c r="EG49" s="37"/>
      <c r="EH49" s="37"/>
      <c r="EI49" s="37"/>
      <c r="EJ49" s="37"/>
      <c r="EK49" s="37"/>
      <c r="EL49" s="37"/>
      <c r="EM49" s="37"/>
      <c r="EN49" s="37"/>
      <c r="EO49" s="37"/>
      <c r="EP49" s="37"/>
      <c r="EQ49" s="37"/>
      <c r="ER49" s="37"/>
      <c r="ES49" s="44">
        <v>44664</v>
      </c>
      <c r="ET49" s="44">
        <v>44757</v>
      </c>
      <c r="EU49" s="44"/>
      <c r="EV49" s="44"/>
      <c r="EW49" s="37"/>
      <c r="EX49" s="37"/>
      <c r="EY49" s="37"/>
      <c r="EZ49" s="37"/>
      <c r="FA49" s="37"/>
      <c r="FB49" s="37"/>
      <c r="FC49" s="37"/>
      <c r="FD49" s="37"/>
      <c r="FE49" s="37"/>
      <c r="FF49" s="37"/>
      <c r="FG49" s="37"/>
      <c r="FH49" s="37"/>
      <c r="FI49" s="45" t="str">
        <f t="shared" si="5"/>
        <v/>
      </c>
      <c r="FJ49" s="45" t="str">
        <f t="shared" si="6"/>
        <v/>
      </c>
      <c r="FK49" s="45" t="str">
        <f t="shared" si="7"/>
        <v/>
      </c>
      <c r="FL49" s="45" t="str">
        <f t="shared" si="8"/>
        <v/>
      </c>
      <c r="FM49" s="45" t="str">
        <f t="shared" si="9"/>
        <v/>
      </c>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44">
        <v>44664</v>
      </c>
      <c r="GS49" s="44">
        <v>44757</v>
      </c>
      <c r="GT49" s="44"/>
      <c r="GU49" s="44"/>
      <c r="GV49" s="37"/>
      <c r="GW49" s="37"/>
      <c r="GX49" s="37"/>
      <c r="GY49" s="37"/>
      <c r="GZ49" s="37"/>
      <c r="HA49" s="37"/>
      <c r="HB49" s="37"/>
      <c r="HC49" s="37"/>
      <c r="HD49" s="37"/>
      <c r="HE49" s="37"/>
      <c r="HF49" s="37"/>
      <c r="HG49" s="37"/>
      <c r="HH49" s="45" t="str">
        <f t="shared" si="104"/>
        <v/>
      </c>
      <c r="HI49" s="45" t="str">
        <f t="shared" si="105"/>
        <v/>
      </c>
      <c r="HJ49" s="45" t="str">
        <f t="shared" si="106"/>
        <v/>
      </c>
      <c r="HK49" s="45" t="str">
        <f t="shared" si="107"/>
        <v/>
      </c>
      <c r="HL49" s="45" t="str">
        <f t="shared" si="108"/>
        <v/>
      </c>
      <c r="HM49" s="37"/>
      <c r="HN49" s="37"/>
      <c r="HO49" s="37">
        <f t="shared" si="20"/>
        <v>1</v>
      </c>
      <c r="HP49" s="37" t="str">
        <f>'[6]BD Plan'!$B$3</f>
        <v>Caquetá</v>
      </c>
      <c r="HQ49" s="41" t="s">
        <v>6</v>
      </c>
      <c r="HR49" s="41" t="s">
        <v>1272</v>
      </c>
      <c r="HS49" s="41"/>
      <c r="HT49" s="41"/>
      <c r="HU49" s="41"/>
      <c r="HV49" s="41"/>
      <c r="HW49" s="41"/>
      <c r="HX49" s="41"/>
      <c r="HY49" s="41"/>
      <c r="HZ49" s="41"/>
      <c r="IA49" s="41"/>
      <c r="IB49" s="41"/>
      <c r="IC49" s="41"/>
      <c r="ID49" s="41"/>
      <c r="IE49" s="41"/>
      <c r="IF49" s="41"/>
      <c r="IG49" t="s">
        <v>993</v>
      </c>
      <c r="IH49" s="38" t="s">
        <v>994</v>
      </c>
    </row>
    <row r="50" spans="1:242" ht="15" customHeight="1" x14ac:dyDescent="0.25">
      <c r="A50" t="s">
        <v>995</v>
      </c>
      <c r="B50" t="s">
        <v>966</v>
      </c>
      <c r="C50" s="37" t="s">
        <v>996</v>
      </c>
      <c r="D50" s="37" t="s">
        <v>997</v>
      </c>
      <c r="E50" s="37" t="s">
        <v>951</v>
      </c>
      <c r="F50" s="37" t="s">
        <v>984</v>
      </c>
      <c r="G50" s="37" t="s">
        <v>953</v>
      </c>
      <c r="H50" s="39" t="s">
        <v>998</v>
      </c>
      <c r="I50" s="37" t="s">
        <v>955</v>
      </c>
      <c r="J50" s="40">
        <v>1</v>
      </c>
      <c r="K50" s="40">
        <v>0.8</v>
      </c>
      <c r="L50" s="37" t="s">
        <v>956</v>
      </c>
      <c r="M50" s="40">
        <v>0.6</v>
      </c>
      <c r="N50" s="40">
        <v>0.8</v>
      </c>
      <c r="O50" s="37" t="s">
        <v>956</v>
      </c>
      <c r="P50" s="41" t="s">
        <v>929</v>
      </c>
      <c r="Q50" s="42" t="s">
        <v>999</v>
      </c>
      <c r="R50" s="37"/>
      <c r="S50" s="47" t="s">
        <v>931</v>
      </c>
      <c r="T50" s="37" t="s">
        <v>1000</v>
      </c>
      <c r="U50" s="43" t="s">
        <v>933</v>
      </c>
      <c r="V50" s="43" t="s">
        <v>934</v>
      </c>
      <c r="W50" s="43" t="s">
        <v>935</v>
      </c>
      <c r="X50" s="43"/>
      <c r="Y50" s="43" t="s">
        <v>936</v>
      </c>
      <c r="Z50" s="43" t="s">
        <v>937</v>
      </c>
      <c r="AA50" s="40">
        <v>0.4</v>
      </c>
      <c r="AB50" s="37"/>
      <c r="AC50" s="37"/>
      <c r="AD50" s="37"/>
      <c r="AE50" s="37"/>
      <c r="AF50" s="43" t="s">
        <v>96</v>
      </c>
      <c r="AG50" s="37" t="s">
        <v>938</v>
      </c>
      <c r="AH50" s="37">
        <f t="shared" si="109"/>
        <v>12</v>
      </c>
      <c r="AI50" s="43">
        <v>3</v>
      </c>
      <c r="AJ50" s="43">
        <v>3</v>
      </c>
      <c r="AK50" s="43">
        <v>3</v>
      </c>
      <c r="AL50" s="43">
        <v>3</v>
      </c>
      <c r="AM50" s="37">
        <v>3</v>
      </c>
      <c r="AN50" s="37" t="s">
        <v>1263</v>
      </c>
      <c r="AO50" s="37">
        <v>3</v>
      </c>
      <c r="AP50" s="41" t="s">
        <v>1273</v>
      </c>
      <c r="AQ50" s="37"/>
      <c r="AR50" s="37"/>
      <c r="AS50" s="37"/>
      <c r="AT50" s="37"/>
      <c r="AU50" s="44">
        <v>44664</v>
      </c>
      <c r="AV50" s="44">
        <v>44757</v>
      </c>
      <c r="AW50" s="44"/>
      <c r="AX50" s="44"/>
      <c r="AY50" s="37" t="s">
        <v>4</v>
      </c>
      <c r="AZ50" s="37" t="s">
        <v>4</v>
      </c>
      <c r="BA50" s="37"/>
      <c r="BB50" s="37"/>
      <c r="BC50" s="37" t="s">
        <v>4</v>
      </c>
      <c r="BD50" s="37" t="s">
        <v>4</v>
      </c>
      <c r="BE50" s="37"/>
      <c r="BF50" s="37"/>
      <c r="BG50" s="37" t="s">
        <v>1274</v>
      </c>
      <c r="BH50" s="37" t="s">
        <v>1275</v>
      </c>
      <c r="BI50" s="37"/>
      <c r="BJ50" s="37"/>
      <c r="BK50" s="45">
        <f t="shared" si="98"/>
        <v>1</v>
      </c>
      <c r="BL50" s="45">
        <f t="shared" si="99"/>
        <v>1</v>
      </c>
      <c r="BM50" s="45">
        <f t="shared" si="100"/>
        <v>0</v>
      </c>
      <c r="BN50" s="45">
        <f t="shared" si="101"/>
        <v>0</v>
      </c>
      <c r="BO50" s="45">
        <f t="shared" si="102"/>
        <v>0.5</v>
      </c>
      <c r="BP50" s="46"/>
      <c r="BQ50" s="37"/>
      <c r="BR50" s="37"/>
      <c r="BS50" s="37"/>
      <c r="BT50" s="43"/>
      <c r="BU50" s="43"/>
      <c r="BV50" s="43"/>
      <c r="BW50" s="43"/>
      <c r="BX50" s="43"/>
      <c r="BY50" s="43"/>
      <c r="BZ50" s="40"/>
      <c r="CA50" s="37"/>
      <c r="CB50" s="37"/>
      <c r="CC50" s="37"/>
      <c r="CD50" s="37"/>
      <c r="CE50" s="43"/>
      <c r="CF50" s="37"/>
      <c r="CG50" s="37"/>
      <c r="CH50" s="37"/>
      <c r="CI50" s="37"/>
      <c r="CJ50" s="37"/>
      <c r="CK50" s="37"/>
      <c r="CL50" s="37"/>
      <c r="CM50" s="37"/>
      <c r="CN50" s="37"/>
      <c r="CO50" s="37"/>
      <c r="CP50" s="37"/>
      <c r="CQ50" s="37"/>
      <c r="CR50" s="37"/>
      <c r="CS50" s="37"/>
      <c r="CT50" s="44">
        <v>44664</v>
      </c>
      <c r="CU50" s="44">
        <v>44757</v>
      </c>
      <c r="CV50" s="44"/>
      <c r="CW50" s="44"/>
      <c r="CX50" s="37"/>
      <c r="CY50" s="37"/>
      <c r="CZ50" s="37"/>
      <c r="DA50" s="37"/>
      <c r="DB50" s="37"/>
      <c r="DC50" s="37"/>
      <c r="DD50" s="37"/>
      <c r="DE50" s="37"/>
      <c r="DF50" s="37"/>
      <c r="DG50" s="37"/>
      <c r="DH50" s="37"/>
      <c r="DI50" s="37"/>
      <c r="DJ50" s="45" t="str">
        <f t="shared" si="0"/>
        <v/>
      </c>
      <c r="DK50" s="45" t="str">
        <f t="shared" si="1"/>
        <v/>
      </c>
      <c r="DL50" s="45" t="str">
        <f t="shared" si="2"/>
        <v/>
      </c>
      <c r="DM50" s="45" t="str">
        <f t="shared" si="3"/>
        <v/>
      </c>
      <c r="DN50" s="45" t="str">
        <f t="shared" si="4"/>
        <v/>
      </c>
      <c r="DO50" s="46"/>
      <c r="DP50" s="37"/>
      <c r="DQ50" s="43"/>
      <c r="DR50" s="37"/>
      <c r="DS50" s="43"/>
      <c r="DT50" s="43"/>
      <c r="DU50" s="43"/>
      <c r="DV50" s="43"/>
      <c r="DW50" s="43"/>
      <c r="DX50" s="43"/>
      <c r="DY50" s="40"/>
      <c r="DZ50" s="37"/>
      <c r="EA50" s="37"/>
      <c r="EB50" s="37"/>
      <c r="EC50" s="37"/>
      <c r="ED50" s="43"/>
      <c r="EE50" s="37"/>
      <c r="EF50" s="37"/>
      <c r="EG50" s="37"/>
      <c r="EH50" s="37"/>
      <c r="EI50" s="37"/>
      <c r="EJ50" s="37"/>
      <c r="EK50" s="37"/>
      <c r="EL50" s="37"/>
      <c r="EM50" s="37"/>
      <c r="EN50" s="37"/>
      <c r="EO50" s="37"/>
      <c r="EP50" s="37"/>
      <c r="EQ50" s="37"/>
      <c r="ER50" s="37"/>
      <c r="ES50" s="44">
        <v>44664</v>
      </c>
      <c r="ET50" s="44">
        <v>44757</v>
      </c>
      <c r="EU50" s="44"/>
      <c r="EV50" s="44"/>
      <c r="EW50" s="37"/>
      <c r="EX50" s="37"/>
      <c r="EY50" s="37"/>
      <c r="EZ50" s="37"/>
      <c r="FA50" s="37"/>
      <c r="FB50" s="37"/>
      <c r="FC50" s="37"/>
      <c r="FD50" s="37"/>
      <c r="FE50" s="37"/>
      <c r="FF50" s="37"/>
      <c r="FG50" s="37"/>
      <c r="FH50" s="37"/>
      <c r="FI50" s="45" t="str">
        <f t="shared" si="5"/>
        <v/>
      </c>
      <c r="FJ50" s="45" t="str">
        <f t="shared" si="6"/>
        <v/>
      </c>
      <c r="FK50" s="45" t="str">
        <f t="shared" si="7"/>
        <v/>
      </c>
      <c r="FL50" s="45" t="str">
        <f t="shared" si="8"/>
        <v/>
      </c>
      <c r="FM50" s="45" t="str">
        <f t="shared" si="9"/>
        <v/>
      </c>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44">
        <v>44664</v>
      </c>
      <c r="GS50" s="44">
        <v>44757</v>
      </c>
      <c r="GT50" s="44"/>
      <c r="GU50" s="44"/>
      <c r="GV50" s="37"/>
      <c r="GW50" s="37"/>
      <c r="GX50" s="37"/>
      <c r="GY50" s="37"/>
      <c r="GZ50" s="37"/>
      <c r="HA50" s="37"/>
      <c r="HB50" s="37"/>
      <c r="HC50" s="37"/>
      <c r="HD50" s="37"/>
      <c r="HE50" s="37"/>
      <c r="HF50" s="37"/>
      <c r="HG50" s="37"/>
      <c r="HH50" s="45" t="str">
        <f t="shared" si="104"/>
        <v/>
      </c>
      <c r="HI50" s="45" t="str">
        <f t="shared" si="105"/>
        <v/>
      </c>
      <c r="HJ50" s="45" t="str">
        <f t="shared" si="106"/>
        <v/>
      </c>
      <c r="HK50" s="45" t="str">
        <f t="shared" si="107"/>
        <v/>
      </c>
      <c r="HL50" s="45" t="str">
        <f t="shared" si="108"/>
        <v/>
      </c>
      <c r="HM50" s="37"/>
      <c r="HN50" s="37"/>
      <c r="HO50" s="37">
        <f t="shared" si="20"/>
        <v>1</v>
      </c>
      <c r="HP50" s="37" t="str">
        <f>'[6]BD Plan'!$B$3</f>
        <v>Caquetá</v>
      </c>
      <c r="HQ50" s="20" t="s">
        <v>1276</v>
      </c>
      <c r="HR50" s="20" t="s">
        <v>1277</v>
      </c>
      <c r="HS50" s="20"/>
      <c r="HT50" s="20"/>
      <c r="HU50" s="20"/>
      <c r="HV50" s="20"/>
      <c r="HW50" s="20"/>
      <c r="HX50" s="20"/>
      <c r="HY50" s="20"/>
      <c r="HZ50" s="20"/>
      <c r="IA50" s="20"/>
      <c r="IB50" s="20"/>
      <c r="IC50" s="20"/>
      <c r="ID50" s="20"/>
      <c r="IE50" s="20"/>
      <c r="IF50" s="20"/>
      <c r="IG50" t="s">
        <v>1005</v>
      </c>
      <c r="IH50" s="38" t="s">
        <v>981</v>
      </c>
    </row>
    <row r="51" spans="1:242" ht="15" customHeight="1" x14ac:dyDescent="0.25">
      <c r="A51" t="s">
        <v>1006</v>
      </c>
      <c r="B51" t="s">
        <v>1007</v>
      </c>
      <c r="C51" s="37" t="s">
        <v>1008</v>
      </c>
      <c r="D51" s="37" t="s">
        <v>968</v>
      </c>
      <c r="E51" s="37" t="s">
        <v>951</v>
      </c>
      <c r="F51" s="37" t="s">
        <v>924</v>
      </c>
      <c r="G51" s="37" t="s">
        <v>1009</v>
      </c>
      <c r="H51" s="39" t="s">
        <v>1010</v>
      </c>
      <c r="I51" s="37" t="s">
        <v>927</v>
      </c>
      <c r="J51" s="40">
        <v>0.8</v>
      </c>
      <c r="K51" s="40">
        <v>0.2</v>
      </c>
      <c r="L51" s="37" t="s">
        <v>928</v>
      </c>
      <c r="M51" s="40">
        <v>0.28999999999999998</v>
      </c>
      <c r="N51" s="40">
        <v>0.2</v>
      </c>
      <c r="O51" s="37" t="s">
        <v>1011</v>
      </c>
      <c r="P51" s="41" t="s">
        <v>929</v>
      </c>
      <c r="Q51" s="42" t="s">
        <v>1012</v>
      </c>
      <c r="R51" s="37"/>
      <c r="S51" s="47" t="s">
        <v>931</v>
      </c>
      <c r="T51" s="37" t="s">
        <v>1013</v>
      </c>
      <c r="U51" s="43" t="s">
        <v>933</v>
      </c>
      <c r="V51" s="43" t="s">
        <v>934</v>
      </c>
      <c r="W51" s="43" t="s">
        <v>935</v>
      </c>
      <c r="X51" s="43"/>
      <c r="Y51" s="43" t="s">
        <v>936</v>
      </c>
      <c r="Z51" s="43" t="s">
        <v>937</v>
      </c>
      <c r="AA51" s="40">
        <v>0.4</v>
      </c>
      <c r="AB51" s="37"/>
      <c r="AC51" s="37"/>
      <c r="AD51" s="37"/>
      <c r="AE51" s="37"/>
      <c r="AF51" s="43" t="s">
        <v>96</v>
      </c>
      <c r="AG51" s="37" t="s">
        <v>938</v>
      </c>
      <c r="AH51" s="37">
        <f t="shared" si="109"/>
        <v>21</v>
      </c>
      <c r="AI51" s="43">
        <v>0</v>
      </c>
      <c r="AJ51" s="43">
        <v>21</v>
      </c>
      <c r="AK51" s="43">
        <v>0</v>
      </c>
      <c r="AL51" s="43">
        <v>0</v>
      </c>
      <c r="AM51" s="37"/>
      <c r="AN51" s="37"/>
      <c r="AO51" s="37">
        <v>21</v>
      </c>
      <c r="AP51" s="37" t="s">
        <v>1278</v>
      </c>
      <c r="AQ51" s="37"/>
      <c r="AR51" s="37"/>
      <c r="AS51" s="37"/>
      <c r="AT51" s="37"/>
      <c r="AU51" s="44"/>
      <c r="AV51" s="44">
        <v>44757</v>
      </c>
      <c r="AW51" s="44"/>
      <c r="AX51" s="44"/>
      <c r="AY51" s="37"/>
      <c r="AZ51" s="37" t="s">
        <v>4</v>
      </c>
      <c r="BA51" s="37"/>
      <c r="BB51" s="37"/>
      <c r="BC51" s="37"/>
      <c r="BD51" s="37" t="s">
        <v>4</v>
      </c>
      <c r="BE51" s="37"/>
      <c r="BF51" s="37"/>
      <c r="BG51" s="37"/>
      <c r="BH51" s="37" t="s">
        <v>1279</v>
      </c>
      <c r="BI51" s="37"/>
      <c r="BJ51" s="37"/>
      <c r="BK51" s="45" t="str">
        <f t="shared" si="98"/>
        <v/>
      </c>
      <c r="BL51" s="45">
        <f t="shared" si="99"/>
        <v>1</v>
      </c>
      <c r="BM51" s="45" t="str">
        <f t="shared" si="100"/>
        <v/>
      </c>
      <c r="BN51" s="45" t="str">
        <f t="shared" si="101"/>
        <v/>
      </c>
      <c r="BO51" s="45">
        <f t="shared" si="102"/>
        <v>1</v>
      </c>
      <c r="BP51" s="46" t="s">
        <v>1016</v>
      </c>
      <c r="BQ51" s="37"/>
      <c r="BR51" s="47" t="s">
        <v>931</v>
      </c>
      <c r="BS51" s="37" t="s">
        <v>1017</v>
      </c>
      <c r="BT51" s="43" t="s">
        <v>933</v>
      </c>
      <c r="BU51" s="43" t="s">
        <v>934</v>
      </c>
      <c r="BV51" s="43" t="s">
        <v>935</v>
      </c>
      <c r="BW51" s="43"/>
      <c r="BX51" s="43" t="s">
        <v>936</v>
      </c>
      <c r="BY51" s="43" t="s">
        <v>937</v>
      </c>
      <c r="BZ51" s="40">
        <v>0.4</v>
      </c>
      <c r="CA51" s="37"/>
      <c r="CB51" s="37"/>
      <c r="CC51" s="37"/>
      <c r="CD51" s="37"/>
      <c r="CE51" s="43" t="s">
        <v>96</v>
      </c>
      <c r="CF51" s="37" t="s">
        <v>938</v>
      </c>
      <c r="CG51" s="37">
        <f t="shared" ref="CG51" si="110">SUM(CH51:CK51)</f>
        <v>5</v>
      </c>
      <c r="CH51" s="37">
        <v>0</v>
      </c>
      <c r="CI51" s="37">
        <v>3</v>
      </c>
      <c r="CJ51" s="37">
        <v>1</v>
      </c>
      <c r="CK51" s="37">
        <v>1</v>
      </c>
      <c r="CL51" s="37"/>
      <c r="CM51" s="37"/>
      <c r="CN51" s="37">
        <v>3</v>
      </c>
      <c r="CO51" s="37" t="s">
        <v>1280</v>
      </c>
      <c r="CP51" s="37"/>
      <c r="CQ51" s="37"/>
      <c r="CR51" s="37"/>
      <c r="CS51" s="37"/>
      <c r="CT51" s="44"/>
      <c r="CU51" s="44">
        <v>44757</v>
      </c>
      <c r="CV51" s="44"/>
      <c r="CW51" s="44"/>
      <c r="CX51" s="37"/>
      <c r="CY51" s="37" t="s">
        <v>4</v>
      </c>
      <c r="CZ51" s="37"/>
      <c r="DA51" s="37"/>
      <c r="DB51" s="37"/>
      <c r="DC51" s="37" t="s">
        <v>4</v>
      </c>
      <c r="DD51" s="37"/>
      <c r="DE51" s="37"/>
      <c r="DF51" s="37"/>
      <c r="DG51" s="37" t="s">
        <v>1281</v>
      </c>
      <c r="DH51" s="37"/>
      <c r="DI51" s="37"/>
      <c r="DJ51" s="45" t="str">
        <f t="shared" si="0"/>
        <v/>
      </c>
      <c r="DK51" s="45">
        <f t="shared" si="1"/>
        <v>1</v>
      </c>
      <c r="DL51" s="45">
        <f t="shared" si="2"/>
        <v>0</v>
      </c>
      <c r="DM51" s="45">
        <f t="shared" si="3"/>
        <v>0</v>
      </c>
      <c r="DN51" s="45">
        <f t="shared" si="4"/>
        <v>0.6</v>
      </c>
      <c r="DO51" s="46"/>
      <c r="DP51" s="37"/>
      <c r="DQ51" s="43"/>
      <c r="DR51" s="37"/>
      <c r="DS51" s="43"/>
      <c r="DT51" s="43"/>
      <c r="DU51" s="43"/>
      <c r="DV51" s="43"/>
      <c r="DW51" s="43"/>
      <c r="DX51" s="43"/>
      <c r="DY51" s="40"/>
      <c r="DZ51" s="37"/>
      <c r="EA51" s="37"/>
      <c r="EB51" s="37"/>
      <c r="EC51" s="37"/>
      <c r="ED51" s="43"/>
      <c r="EE51" s="37"/>
      <c r="EF51" s="37"/>
      <c r="EG51" s="37"/>
      <c r="EH51" s="37"/>
      <c r="EI51" s="37"/>
      <c r="EJ51" s="37"/>
      <c r="EK51" s="37"/>
      <c r="EL51" s="37"/>
      <c r="EM51" s="37"/>
      <c r="EN51" s="37"/>
      <c r="EO51" s="37"/>
      <c r="EP51" s="37"/>
      <c r="EQ51" s="37"/>
      <c r="ER51" s="37"/>
      <c r="ES51" s="44"/>
      <c r="ET51" s="44">
        <v>44757</v>
      </c>
      <c r="EU51" s="44"/>
      <c r="EV51" s="44"/>
      <c r="EW51" s="37"/>
      <c r="EX51" s="37"/>
      <c r="EY51" s="37"/>
      <c r="EZ51" s="37"/>
      <c r="FA51" s="37"/>
      <c r="FB51" s="37"/>
      <c r="FC51" s="37"/>
      <c r="FD51" s="37"/>
      <c r="FE51" s="37"/>
      <c r="FF51" s="37"/>
      <c r="FG51" s="37"/>
      <c r="FH51" s="37"/>
      <c r="FI51" s="45" t="str">
        <f t="shared" si="5"/>
        <v/>
      </c>
      <c r="FJ51" s="45" t="str">
        <f t="shared" si="6"/>
        <v/>
      </c>
      <c r="FK51" s="45" t="str">
        <f t="shared" si="7"/>
        <v/>
      </c>
      <c r="FL51" s="45" t="str">
        <f t="shared" si="8"/>
        <v/>
      </c>
      <c r="FM51" s="45" t="str">
        <f t="shared" si="9"/>
        <v/>
      </c>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44"/>
      <c r="GS51" s="44">
        <v>44757</v>
      </c>
      <c r="GT51" s="44"/>
      <c r="GU51" s="44"/>
      <c r="GV51" s="37"/>
      <c r="GW51" s="37"/>
      <c r="GX51" s="37"/>
      <c r="GY51" s="37"/>
      <c r="GZ51" s="37"/>
      <c r="HA51" s="37"/>
      <c r="HB51" s="37"/>
      <c r="HC51" s="37"/>
      <c r="HD51" s="37"/>
      <c r="HE51" s="37"/>
      <c r="HF51" s="37"/>
      <c r="HG51" s="37"/>
      <c r="HH51" s="45"/>
      <c r="HI51" s="45"/>
      <c r="HJ51" s="45"/>
      <c r="HK51" s="45"/>
      <c r="HL51" s="45"/>
      <c r="HM51" s="37"/>
      <c r="HN51" s="37"/>
      <c r="HO51" s="37">
        <f t="shared" si="20"/>
        <v>2</v>
      </c>
      <c r="HP51" s="37" t="str">
        <f>'[6]BD Plan'!$B$3</f>
        <v>Caquetá</v>
      </c>
      <c r="HQ51" s="20"/>
      <c r="HR51" s="20" t="s">
        <v>215</v>
      </c>
      <c r="HS51" s="20"/>
      <c r="HT51" s="20"/>
      <c r="HU51" s="20"/>
      <c r="HV51" s="20" t="s">
        <v>1161</v>
      </c>
      <c r="HW51" s="20"/>
      <c r="HX51" s="20"/>
      <c r="HY51" s="20"/>
      <c r="HZ51" s="20"/>
      <c r="IA51" s="20"/>
      <c r="IB51" s="20"/>
      <c r="IC51" s="20"/>
      <c r="ID51" s="20"/>
      <c r="IE51" s="20"/>
      <c r="IF51" s="20"/>
      <c r="IG51" t="s">
        <v>1022</v>
      </c>
      <c r="IH51" s="38" t="s">
        <v>1023</v>
      </c>
    </row>
    <row r="52" spans="1:242" ht="15" customHeight="1" x14ac:dyDescent="0.25">
      <c r="A52" t="s">
        <v>1024</v>
      </c>
      <c r="B52" t="s">
        <v>1007</v>
      </c>
      <c r="C52" s="37" t="s">
        <v>1025</v>
      </c>
      <c r="D52" s="37" t="s">
        <v>997</v>
      </c>
      <c r="E52" s="37" t="s">
        <v>1026</v>
      </c>
      <c r="F52" s="37" t="s">
        <v>924</v>
      </c>
      <c r="G52" s="37" t="s">
        <v>925</v>
      </c>
      <c r="H52" s="48" t="s">
        <v>1027</v>
      </c>
      <c r="I52" s="37" t="s">
        <v>1028</v>
      </c>
      <c r="J52" s="40">
        <v>0.8</v>
      </c>
      <c r="K52" s="40">
        <v>0.8</v>
      </c>
      <c r="L52" s="37" t="s">
        <v>956</v>
      </c>
      <c r="M52" s="40">
        <v>0.48</v>
      </c>
      <c r="N52" s="40">
        <v>0.8</v>
      </c>
      <c r="O52" s="37" t="s">
        <v>956</v>
      </c>
      <c r="P52" s="41" t="s">
        <v>929</v>
      </c>
      <c r="Q52" s="42" t="s">
        <v>1029</v>
      </c>
      <c r="R52" s="37"/>
      <c r="S52" s="47" t="s">
        <v>931</v>
      </c>
      <c r="T52" s="37" t="s">
        <v>1030</v>
      </c>
      <c r="U52" s="43" t="s">
        <v>933</v>
      </c>
      <c r="V52" s="43" t="s">
        <v>934</v>
      </c>
      <c r="W52" s="43" t="s">
        <v>935</v>
      </c>
      <c r="X52" s="43"/>
      <c r="Y52" s="43" t="s">
        <v>936</v>
      </c>
      <c r="Z52" s="43" t="s">
        <v>937</v>
      </c>
      <c r="AA52" s="40">
        <v>0.4</v>
      </c>
      <c r="AB52" s="37"/>
      <c r="AC52" s="37"/>
      <c r="AD52" s="37"/>
      <c r="AE52" s="37"/>
      <c r="AF52" s="43" t="s">
        <v>96</v>
      </c>
      <c r="AG52" s="37" t="s">
        <v>938</v>
      </c>
      <c r="AH52" s="37">
        <f t="shared" si="109"/>
        <v>44</v>
      </c>
      <c r="AI52" s="43">
        <v>3</v>
      </c>
      <c r="AJ52" s="43">
        <v>35</v>
      </c>
      <c r="AK52" s="43">
        <v>3</v>
      </c>
      <c r="AL52" s="43">
        <v>3</v>
      </c>
      <c r="AM52" s="37"/>
      <c r="AN52" s="37"/>
      <c r="AO52" s="37">
        <v>35</v>
      </c>
      <c r="AP52" s="37" t="s">
        <v>1282</v>
      </c>
      <c r="AQ52" s="37"/>
      <c r="AR52" s="37"/>
      <c r="AS52" s="37"/>
      <c r="AT52" s="37"/>
      <c r="AU52" s="44">
        <v>44664</v>
      </c>
      <c r="AV52" s="44">
        <v>44757</v>
      </c>
      <c r="AW52" s="44"/>
      <c r="AX52" s="44"/>
      <c r="AY52" s="37"/>
      <c r="AZ52" s="37" t="s">
        <v>4</v>
      </c>
      <c r="BA52" s="37"/>
      <c r="BB52" s="37"/>
      <c r="BC52" s="37"/>
      <c r="BD52" s="37" t="s">
        <v>4</v>
      </c>
      <c r="BE52" s="37"/>
      <c r="BF52" s="37"/>
      <c r="BG52" s="37"/>
      <c r="BH52" s="37" t="s">
        <v>1283</v>
      </c>
      <c r="BI52" s="37"/>
      <c r="BJ52" s="37"/>
      <c r="BK52" s="45">
        <f t="shared" si="98"/>
        <v>0</v>
      </c>
      <c r="BL52" s="45">
        <f t="shared" si="99"/>
        <v>1</v>
      </c>
      <c r="BM52" s="45">
        <f t="shared" si="100"/>
        <v>0</v>
      </c>
      <c r="BN52" s="45">
        <f t="shared" si="101"/>
        <v>0</v>
      </c>
      <c r="BO52" s="45">
        <f t="shared" si="102"/>
        <v>0.79545454545454541</v>
      </c>
      <c r="BP52" s="42"/>
      <c r="BQ52" s="37"/>
      <c r="BR52" s="37"/>
      <c r="BS52" s="37"/>
      <c r="BT52" s="43"/>
      <c r="BU52" s="43"/>
      <c r="BV52" s="43"/>
      <c r="BW52" s="43"/>
      <c r="BX52" s="43"/>
      <c r="BY52" s="43"/>
      <c r="BZ52" s="40"/>
      <c r="CA52" s="37"/>
      <c r="CB52" s="37"/>
      <c r="CC52" s="37"/>
      <c r="CD52" s="37"/>
      <c r="CE52" s="43"/>
      <c r="CF52" s="37"/>
      <c r="CG52" s="37"/>
      <c r="CH52" s="37"/>
      <c r="CI52" s="37"/>
      <c r="CJ52" s="37"/>
      <c r="CK52" s="37"/>
      <c r="CL52" s="37"/>
      <c r="CM52" s="37"/>
      <c r="CN52" s="37"/>
      <c r="CO52" s="37"/>
      <c r="CP52" s="37"/>
      <c r="CQ52" s="37"/>
      <c r="CR52" s="37"/>
      <c r="CS52" s="37"/>
      <c r="CT52" s="44">
        <v>44664</v>
      </c>
      <c r="CU52" s="44">
        <v>44757</v>
      </c>
      <c r="CV52" s="44"/>
      <c r="CW52" s="44"/>
      <c r="CX52" s="37"/>
      <c r="CY52" s="37"/>
      <c r="CZ52" s="37"/>
      <c r="DA52" s="37"/>
      <c r="DB52" s="37"/>
      <c r="DC52" s="37"/>
      <c r="DD52" s="37"/>
      <c r="DE52" s="37"/>
      <c r="DF52" s="37"/>
      <c r="DG52" s="37"/>
      <c r="DH52" s="37"/>
      <c r="DI52" s="37"/>
      <c r="DJ52" s="45" t="str">
        <f t="shared" si="0"/>
        <v/>
      </c>
      <c r="DK52" s="45" t="str">
        <f t="shared" si="1"/>
        <v/>
      </c>
      <c r="DL52" s="45" t="str">
        <f t="shared" si="2"/>
        <v/>
      </c>
      <c r="DM52" s="45" t="str">
        <f t="shared" si="3"/>
        <v/>
      </c>
      <c r="DN52" s="45" t="str">
        <f t="shared" si="4"/>
        <v/>
      </c>
      <c r="DO52" s="42"/>
      <c r="DP52" s="37"/>
      <c r="DQ52" s="43"/>
      <c r="DR52" s="37"/>
      <c r="DS52" s="43"/>
      <c r="DT52" s="43"/>
      <c r="DU52" s="43"/>
      <c r="DV52" s="43"/>
      <c r="DW52" s="43"/>
      <c r="DX52" s="43"/>
      <c r="DY52" s="40"/>
      <c r="DZ52" s="37"/>
      <c r="EA52" s="37"/>
      <c r="EB52" s="37"/>
      <c r="EC52" s="37"/>
      <c r="ED52" s="43"/>
      <c r="EE52" s="37"/>
      <c r="EF52" s="37"/>
      <c r="EG52" s="37"/>
      <c r="EH52" s="37"/>
      <c r="EI52" s="37"/>
      <c r="EJ52" s="37"/>
      <c r="EK52" s="37"/>
      <c r="EL52" s="37"/>
      <c r="EM52" s="37"/>
      <c r="EN52" s="37"/>
      <c r="EO52" s="37"/>
      <c r="EP52" s="37"/>
      <c r="EQ52" s="37"/>
      <c r="ER52" s="37"/>
      <c r="ES52" s="44"/>
      <c r="ET52" s="44">
        <v>44757</v>
      </c>
      <c r="EU52" s="44"/>
      <c r="EV52" s="44"/>
      <c r="EW52" s="37"/>
      <c r="EX52" s="37"/>
      <c r="EY52" s="37"/>
      <c r="EZ52" s="37"/>
      <c r="FA52" s="37"/>
      <c r="FB52" s="37"/>
      <c r="FC52" s="37"/>
      <c r="FD52" s="37"/>
      <c r="FE52" s="37"/>
      <c r="FF52" s="37"/>
      <c r="FG52" s="37"/>
      <c r="FH52" s="37"/>
      <c r="FI52" s="45" t="str">
        <f t="shared" si="5"/>
        <v/>
      </c>
      <c r="FJ52" s="45" t="str">
        <f t="shared" si="6"/>
        <v/>
      </c>
      <c r="FK52" s="45" t="str">
        <f t="shared" si="7"/>
        <v/>
      </c>
      <c r="FL52" s="45" t="str">
        <f t="shared" si="8"/>
        <v/>
      </c>
      <c r="FM52" s="45" t="str">
        <f t="shared" si="9"/>
        <v/>
      </c>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44">
        <v>44664</v>
      </c>
      <c r="GS52" s="44">
        <v>44757</v>
      </c>
      <c r="GT52" s="44"/>
      <c r="GU52" s="44"/>
      <c r="GV52" s="37"/>
      <c r="GW52" s="37"/>
      <c r="GX52" s="37"/>
      <c r="GY52" s="37"/>
      <c r="GZ52" s="37"/>
      <c r="HA52" s="37"/>
      <c r="HB52" s="37"/>
      <c r="HC52" s="37"/>
      <c r="HD52" s="37"/>
      <c r="HE52" s="37"/>
      <c r="HF52" s="37"/>
      <c r="HG52" s="37"/>
      <c r="HH52" s="45" t="str">
        <f t="shared" ref="HH52:HH53" si="111">IFERROR(IF(GF52=0,"",IF((GJ52/GF52)&gt;1,1,(GJ52/GF52))),"")</f>
        <v/>
      </c>
      <c r="HI52" s="45" t="str">
        <f t="shared" ref="HI52:HI53" si="112">IFERROR(IF(GG52=0,"",IF((GL52/GG52)&gt;1,1,(GL52/GG52))),"")</f>
        <v/>
      </c>
      <c r="HJ52" s="45" t="str">
        <f t="shared" ref="HJ52:HJ53" si="113">IFERROR(IF(GH52=0,"",IF((GN52/GH52)&gt;1,1,(GN52/GH52))),"")</f>
        <v/>
      </c>
      <c r="HK52" s="45" t="str">
        <f t="shared" ref="HK52:HK53" si="114">IFERROR(IF(GI52=0,"",IF((GP52/GI52)&gt;1,1,(GP52/GI52))),"")</f>
        <v/>
      </c>
      <c r="HL52" s="45" t="str">
        <f t="shared" ref="HL52:HL53" si="115">IFERROR(IF((GJ52+GL52+GN52+GP52)/GE52&gt;1,1,(GJ52+GL52+GN52+GP52)/GE52),"")</f>
        <v/>
      </c>
      <c r="HM52" s="37"/>
      <c r="HN52" s="37"/>
      <c r="HO52" s="37">
        <f t="shared" si="20"/>
        <v>1</v>
      </c>
      <c r="HP52" s="37" t="str">
        <f>'[6]BD Plan'!$B$3</f>
        <v>Caquetá</v>
      </c>
      <c r="HQ52" s="20"/>
      <c r="HR52" s="20" t="s">
        <v>1161</v>
      </c>
      <c r="HS52" s="20"/>
      <c r="HT52" s="20"/>
      <c r="HU52" s="20"/>
      <c r="HV52" s="20"/>
      <c r="HW52" s="20"/>
      <c r="HX52" s="20"/>
      <c r="HY52" s="20" t="s">
        <v>215</v>
      </c>
      <c r="HZ52" s="20"/>
      <c r="IA52" s="20"/>
      <c r="IB52" s="20"/>
      <c r="IC52" s="20"/>
      <c r="ID52" s="20"/>
      <c r="IE52" s="20"/>
      <c r="IF52" s="20"/>
      <c r="IG52" t="s">
        <v>1035</v>
      </c>
      <c r="IH52" s="38" t="s">
        <v>1036</v>
      </c>
    </row>
    <row r="53" spans="1:242" ht="15" customHeight="1" x14ac:dyDescent="0.25">
      <c r="A53" t="s">
        <v>1037</v>
      </c>
      <c r="B53" t="s">
        <v>1038</v>
      </c>
      <c r="C53" s="37" t="s">
        <v>1039</v>
      </c>
      <c r="D53" s="38" t="s">
        <v>968</v>
      </c>
      <c r="E53" s="37" t="s">
        <v>951</v>
      </c>
      <c r="F53" s="37" t="s">
        <v>984</v>
      </c>
      <c r="G53" s="37" t="s">
        <v>1040</v>
      </c>
      <c r="H53" s="39" t="s">
        <v>1041</v>
      </c>
      <c r="I53" s="37" t="s">
        <v>927</v>
      </c>
      <c r="J53" s="40">
        <v>0.6</v>
      </c>
      <c r="K53" s="40">
        <v>0.8</v>
      </c>
      <c r="L53" s="37" t="s">
        <v>956</v>
      </c>
      <c r="M53" s="40">
        <v>0.36</v>
      </c>
      <c r="N53" s="40">
        <v>0.8</v>
      </c>
      <c r="O53" s="37" t="s">
        <v>956</v>
      </c>
      <c r="P53" s="41" t="s">
        <v>929</v>
      </c>
      <c r="Q53" s="42" t="s">
        <v>1042</v>
      </c>
      <c r="R53" s="37"/>
      <c r="S53" s="47" t="s">
        <v>931</v>
      </c>
      <c r="T53" s="41" t="s">
        <v>1043</v>
      </c>
      <c r="U53" s="43" t="s">
        <v>933</v>
      </c>
      <c r="V53" s="43" t="s">
        <v>934</v>
      </c>
      <c r="W53" s="43" t="s">
        <v>935</v>
      </c>
      <c r="X53" s="43"/>
      <c r="Y53" s="43" t="s">
        <v>936</v>
      </c>
      <c r="Z53" s="43" t="s">
        <v>937</v>
      </c>
      <c r="AA53" s="40">
        <v>0.4</v>
      </c>
      <c r="AB53" s="37"/>
      <c r="AC53" s="37"/>
      <c r="AD53" s="37"/>
      <c r="AE53" s="37"/>
      <c r="AF53" s="43" t="s">
        <v>96</v>
      </c>
      <c r="AG53" s="37" t="s">
        <v>938</v>
      </c>
      <c r="AH53" s="37">
        <f t="shared" si="109"/>
        <v>50</v>
      </c>
      <c r="AI53" s="43">
        <v>24</v>
      </c>
      <c r="AJ53" s="43">
        <v>24</v>
      </c>
      <c r="AK53" s="43">
        <v>1</v>
      </c>
      <c r="AL53" s="43">
        <v>1</v>
      </c>
      <c r="AM53" s="37">
        <v>24</v>
      </c>
      <c r="AN53" s="37" t="s">
        <v>1284</v>
      </c>
      <c r="AO53" s="37">
        <v>24</v>
      </c>
      <c r="AP53" s="37" t="s">
        <v>1285</v>
      </c>
      <c r="AQ53" s="37"/>
      <c r="AR53" s="37"/>
      <c r="AS53" s="37"/>
      <c r="AT53" s="37"/>
      <c r="AU53" s="44">
        <v>44664</v>
      </c>
      <c r="AV53" s="44">
        <v>44757</v>
      </c>
      <c r="AW53" s="44"/>
      <c r="AX53" s="44"/>
      <c r="AY53" s="37" t="s">
        <v>4</v>
      </c>
      <c r="AZ53" s="37" t="s">
        <v>5</v>
      </c>
      <c r="BA53" s="37"/>
      <c r="BB53" s="37"/>
      <c r="BC53" s="37" t="s">
        <v>4</v>
      </c>
      <c r="BD53" s="37" t="s">
        <v>5</v>
      </c>
      <c r="BE53" s="37"/>
      <c r="BF53" s="37"/>
      <c r="BG53" s="37" t="s">
        <v>1286</v>
      </c>
      <c r="BH53" s="37" t="s">
        <v>1287</v>
      </c>
      <c r="BI53" s="37"/>
      <c r="BJ53" s="37"/>
      <c r="BK53" s="45">
        <f t="shared" si="98"/>
        <v>1</v>
      </c>
      <c r="BL53" s="45">
        <f t="shared" si="99"/>
        <v>1</v>
      </c>
      <c r="BM53" s="45">
        <f t="shared" si="100"/>
        <v>0</v>
      </c>
      <c r="BN53" s="45">
        <f t="shared" si="101"/>
        <v>0</v>
      </c>
      <c r="BO53" s="45">
        <f t="shared" si="102"/>
        <v>0.96</v>
      </c>
      <c r="BP53" s="42"/>
      <c r="BQ53" s="37"/>
      <c r="BR53" s="37"/>
      <c r="BS53" s="37"/>
      <c r="BT53" s="43"/>
      <c r="BU53" s="43"/>
      <c r="BV53" s="43"/>
      <c r="BW53" s="43"/>
      <c r="BX53" s="43"/>
      <c r="BY53" s="43"/>
      <c r="BZ53" s="40"/>
      <c r="CA53" s="37"/>
      <c r="CB53" s="37"/>
      <c r="CC53" s="37"/>
      <c r="CD53" s="37"/>
      <c r="CE53" s="43"/>
      <c r="CF53" s="37"/>
      <c r="CG53" s="37"/>
      <c r="CH53" s="37"/>
      <c r="CI53" s="37"/>
      <c r="CJ53" s="37"/>
      <c r="CK53" s="37"/>
      <c r="CL53" s="37"/>
      <c r="CM53" s="37"/>
      <c r="CN53" s="37"/>
      <c r="CO53" s="37"/>
      <c r="CP53" s="37"/>
      <c r="CQ53" s="37"/>
      <c r="CR53" s="37"/>
      <c r="CS53" s="37"/>
      <c r="CT53" s="44"/>
      <c r="CU53" s="44">
        <v>44757</v>
      </c>
      <c r="CV53" s="44"/>
      <c r="CW53" s="44"/>
      <c r="CX53" s="37"/>
      <c r="CY53" s="37"/>
      <c r="CZ53" s="37"/>
      <c r="DA53" s="37"/>
      <c r="DB53" s="37"/>
      <c r="DC53" s="37"/>
      <c r="DD53" s="37"/>
      <c r="DE53" s="37"/>
      <c r="DF53" s="37"/>
      <c r="DG53" s="37"/>
      <c r="DH53" s="37"/>
      <c r="DI53" s="37"/>
      <c r="DJ53" s="45" t="str">
        <f t="shared" si="0"/>
        <v/>
      </c>
      <c r="DK53" s="45" t="str">
        <f t="shared" si="1"/>
        <v/>
      </c>
      <c r="DL53" s="45" t="str">
        <f t="shared" si="2"/>
        <v/>
      </c>
      <c r="DM53" s="45" t="str">
        <f t="shared" si="3"/>
        <v/>
      </c>
      <c r="DN53" s="45" t="str">
        <f t="shared" si="4"/>
        <v/>
      </c>
      <c r="DO53" s="46"/>
      <c r="DP53" s="37"/>
      <c r="DQ53" s="43"/>
      <c r="DR53" s="37"/>
      <c r="DS53" s="43"/>
      <c r="DT53" s="43"/>
      <c r="DU53" s="43"/>
      <c r="DV53" s="43"/>
      <c r="DW53" s="43"/>
      <c r="DX53" s="43"/>
      <c r="DY53" s="40"/>
      <c r="DZ53" s="37"/>
      <c r="EA53" s="37"/>
      <c r="EB53" s="37"/>
      <c r="EC53" s="37"/>
      <c r="ED53" s="43"/>
      <c r="EE53" s="37"/>
      <c r="EF53" s="37"/>
      <c r="EG53" s="37"/>
      <c r="EH53" s="37"/>
      <c r="EI53" s="37"/>
      <c r="EJ53" s="37"/>
      <c r="EK53" s="37"/>
      <c r="EL53" s="37"/>
      <c r="EM53" s="37"/>
      <c r="EN53" s="37"/>
      <c r="EO53" s="37"/>
      <c r="EP53" s="37"/>
      <c r="EQ53" s="37"/>
      <c r="ER53" s="37"/>
      <c r="ES53" s="44">
        <v>44664</v>
      </c>
      <c r="ET53" s="44">
        <v>44757</v>
      </c>
      <c r="EU53" s="44"/>
      <c r="EV53" s="44"/>
      <c r="EW53" s="37"/>
      <c r="EX53" s="37"/>
      <c r="EY53" s="37"/>
      <c r="EZ53" s="37"/>
      <c r="FA53" s="37"/>
      <c r="FB53" s="37"/>
      <c r="FC53" s="37"/>
      <c r="FD53" s="37"/>
      <c r="FE53" s="37"/>
      <c r="FF53" s="37"/>
      <c r="FG53" s="37"/>
      <c r="FH53" s="37"/>
      <c r="FI53" s="45" t="str">
        <f t="shared" si="5"/>
        <v/>
      </c>
      <c r="FJ53" s="45" t="str">
        <f t="shared" si="6"/>
        <v/>
      </c>
      <c r="FK53" s="45" t="str">
        <f t="shared" si="7"/>
        <v/>
      </c>
      <c r="FL53" s="45" t="str">
        <f t="shared" si="8"/>
        <v/>
      </c>
      <c r="FM53" s="45" t="str">
        <f t="shared" si="9"/>
        <v/>
      </c>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44">
        <v>44664</v>
      </c>
      <c r="GS53" s="44">
        <v>44757</v>
      </c>
      <c r="GT53" s="44"/>
      <c r="GU53" s="44"/>
      <c r="GV53" s="37"/>
      <c r="GW53" s="37"/>
      <c r="GX53" s="37"/>
      <c r="GY53" s="37"/>
      <c r="GZ53" s="37"/>
      <c r="HA53" s="37"/>
      <c r="HB53" s="37"/>
      <c r="HC53" s="37"/>
      <c r="HD53" s="37"/>
      <c r="HE53" s="37"/>
      <c r="HF53" s="37"/>
      <c r="HG53" s="37"/>
      <c r="HH53" s="45" t="str">
        <f t="shared" si="111"/>
        <v/>
      </c>
      <c r="HI53" s="45" t="str">
        <f t="shared" si="112"/>
        <v/>
      </c>
      <c r="HJ53" s="45" t="str">
        <f t="shared" si="113"/>
        <v/>
      </c>
      <c r="HK53" s="45" t="str">
        <f t="shared" si="114"/>
        <v/>
      </c>
      <c r="HL53" s="45" t="str">
        <f t="shared" si="115"/>
        <v/>
      </c>
      <c r="HM53" s="37"/>
      <c r="HN53" s="37"/>
      <c r="HO53" s="37">
        <f t="shared" si="20"/>
        <v>1</v>
      </c>
      <c r="HP53" s="37" t="str">
        <f>'[6]BD Plan'!$B$3</f>
        <v>Caquetá</v>
      </c>
      <c r="HQ53" s="20" t="s">
        <v>243</v>
      </c>
      <c r="HR53" s="20" t="s">
        <v>1288</v>
      </c>
      <c r="HS53" s="20"/>
      <c r="HT53" s="20"/>
      <c r="HU53" s="20" t="s">
        <v>6</v>
      </c>
      <c r="HV53" s="20"/>
      <c r="HW53" s="20"/>
      <c r="HX53" s="20"/>
      <c r="HY53" s="20"/>
      <c r="HZ53" s="20"/>
      <c r="IA53" s="20"/>
      <c r="IB53" s="20"/>
      <c r="IC53" s="20"/>
      <c r="ID53" s="20"/>
      <c r="IE53" s="20"/>
      <c r="IF53" s="20"/>
      <c r="IG53" t="s">
        <v>1050</v>
      </c>
      <c r="IH53" s="38" t="s">
        <v>1051</v>
      </c>
    </row>
    <row r="54" spans="1:242" ht="15" customHeight="1" x14ac:dyDescent="0.25">
      <c r="A54" t="s">
        <v>1052</v>
      </c>
      <c r="B54" t="s">
        <v>1053</v>
      </c>
      <c r="C54" s="37" t="s">
        <v>1054</v>
      </c>
      <c r="D54" s="38" t="s">
        <v>950</v>
      </c>
      <c r="E54" s="37" t="s">
        <v>951</v>
      </c>
      <c r="F54" s="37" t="s">
        <v>924</v>
      </c>
      <c r="G54" s="37" t="s">
        <v>925</v>
      </c>
      <c r="H54" s="39" t="s">
        <v>1055</v>
      </c>
      <c r="I54" s="37" t="s">
        <v>1028</v>
      </c>
      <c r="J54" s="40">
        <v>0.8</v>
      </c>
      <c r="K54" s="40">
        <v>0.6</v>
      </c>
      <c r="L54" s="37" t="s">
        <v>956</v>
      </c>
      <c r="M54" s="40">
        <v>0.28999999999999998</v>
      </c>
      <c r="N54" s="40">
        <v>0.6</v>
      </c>
      <c r="O54" s="37" t="s">
        <v>928</v>
      </c>
      <c r="P54" s="41" t="s">
        <v>929</v>
      </c>
      <c r="Q54" s="42"/>
      <c r="R54" s="37"/>
      <c r="S54" s="41"/>
      <c r="T54" s="41"/>
      <c r="U54" s="43"/>
      <c r="V54" s="43"/>
      <c r="W54" s="43"/>
      <c r="X54" s="43"/>
      <c r="Y54" s="43"/>
      <c r="Z54" s="43"/>
      <c r="AA54" s="40"/>
      <c r="AB54" s="37"/>
      <c r="AC54" s="37"/>
      <c r="AD54" s="37"/>
      <c r="AE54" s="37"/>
      <c r="AF54" s="43"/>
      <c r="AG54" s="37"/>
      <c r="AH54" s="37"/>
      <c r="AI54" s="43"/>
      <c r="AJ54" s="43"/>
      <c r="AK54" s="43"/>
      <c r="AL54" s="43"/>
      <c r="AM54" s="37"/>
      <c r="AN54" s="37"/>
      <c r="AO54" s="37"/>
      <c r="AP54" s="37"/>
      <c r="AQ54" s="37"/>
      <c r="AR54" s="37"/>
      <c r="AS54" s="37"/>
      <c r="AT54" s="37"/>
      <c r="AU54" s="44"/>
      <c r="AV54" s="44">
        <v>44757</v>
      </c>
      <c r="AW54" s="44"/>
      <c r="AX54" s="44"/>
      <c r="AY54" s="37"/>
      <c r="AZ54" s="37"/>
      <c r="BA54" s="37"/>
      <c r="BB54" s="37"/>
      <c r="BC54" s="37"/>
      <c r="BD54" s="37"/>
      <c r="BE54" s="37"/>
      <c r="BF54" s="37"/>
      <c r="BG54" s="37"/>
      <c r="BH54" s="37"/>
      <c r="BI54" s="37"/>
      <c r="BJ54" s="37"/>
      <c r="BK54" s="45" t="str">
        <f t="shared" si="98"/>
        <v/>
      </c>
      <c r="BL54" s="45" t="str">
        <f t="shared" si="99"/>
        <v/>
      </c>
      <c r="BM54" s="45" t="str">
        <f t="shared" si="100"/>
        <v/>
      </c>
      <c r="BN54" s="45" t="str">
        <f t="shared" si="101"/>
        <v/>
      </c>
      <c r="BO54" s="45" t="str">
        <f t="shared" si="102"/>
        <v/>
      </c>
      <c r="BP54" s="42" t="s">
        <v>1056</v>
      </c>
      <c r="BQ54" s="37"/>
      <c r="BR54" s="47" t="s">
        <v>931</v>
      </c>
      <c r="BS54" s="37" t="s">
        <v>1057</v>
      </c>
      <c r="BT54" s="43" t="s">
        <v>933</v>
      </c>
      <c r="BU54" s="43" t="s">
        <v>934</v>
      </c>
      <c r="BV54" s="43" t="s">
        <v>935</v>
      </c>
      <c r="BW54" s="43"/>
      <c r="BX54" s="43" t="s">
        <v>936</v>
      </c>
      <c r="BY54" s="43" t="s">
        <v>937</v>
      </c>
      <c r="BZ54" s="40">
        <v>0.4</v>
      </c>
      <c r="CA54" s="37"/>
      <c r="CB54" s="37"/>
      <c r="CC54" s="37"/>
      <c r="CD54" s="37"/>
      <c r="CE54" s="43" t="s">
        <v>96</v>
      </c>
      <c r="CF54" s="37" t="s">
        <v>938</v>
      </c>
      <c r="CG54" s="37">
        <f t="shared" ref="CG54" si="116">SUM(CH54:CK54)</f>
        <v>27</v>
      </c>
      <c r="CH54" s="37">
        <v>0</v>
      </c>
      <c r="CI54" s="37">
        <v>21</v>
      </c>
      <c r="CJ54" s="37">
        <v>3</v>
      </c>
      <c r="CK54" s="37">
        <v>3</v>
      </c>
      <c r="CL54" s="37"/>
      <c r="CM54" s="37"/>
      <c r="CN54" s="37">
        <v>21</v>
      </c>
      <c r="CO54" s="37" t="s">
        <v>1289</v>
      </c>
      <c r="CP54" s="37"/>
      <c r="CQ54" s="37"/>
      <c r="CR54" s="37"/>
      <c r="CS54" s="37"/>
      <c r="CT54" s="44"/>
      <c r="CU54" s="44">
        <v>44757</v>
      </c>
      <c r="CV54" s="44"/>
      <c r="CW54" s="44"/>
      <c r="CX54" s="37"/>
      <c r="CY54" s="37" t="s">
        <v>4</v>
      </c>
      <c r="CZ54" s="37"/>
      <c r="DA54" s="37"/>
      <c r="DB54" s="37"/>
      <c r="DC54" s="37" t="s">
        <v>4</v>
      </c>
      <c r="DD54" s="37"/>
      <c r="DE54" s="37"/>
      <c r="DF54" s="37"/>
      <c r="DG54" s="37" t="s">
        <v>1290</v>
      </c>
      <c r="DH54" s="37"/>
      <c r="DI54" s="37"/>
      <c r="DJ54" s="45" t="str">
        <f t="shared" si="0"/>
        <v/>
      </c>
      <c r="DK54" s="45">
        <f t="shared" si="1"/>
        <v>1</v>
      </c>
      <c r="DL54" s="45">
        <f t="shared" si="2"/>
        <v>0</v>
      </c>
      <c r="DM54" s="45">
        <f t="shared" si="3"/>
        <v>0</v>
      </c>
      <c r="DN54" s="45">
        <f t="shared" si="4"/>
        <v>0.77777777777777779</v>
      </c>
      <c r="DO54" s="46"/>
      <c r="DP54" s="37"/>
      <c r="DQ54" s="43"/>
      <c r="DR54" s="37"/>
      <c r="DS54" s="43"/>
      <c r="DT54" s="43"/>
      <c r="DU54" s="43"/>
      <c r="DV54" s="43"/>
      <c r="DW54" s="43"/>
      <c r="DX54" s="43"/>
      <c r="DY54" s="40"/>
      <c r="DZ54" s="37"/>
      <c r="EA54" s="37"/>
      <c r="EB54" s="37"/>
      <c r="EC54" s="37"/>
      <c r="ED54" s="43"/>
      <c r="EE54" s="37"/>
      <c r="EF54" s="37"/>
      <c r="EG54" s="37"/>
      <c r="EH54" s="37"/>
      <c r="EI54" s="37"/>
      <c r="EJ54" s="37"/>
      <c r="EK54" s="37"/>
      <c r="EL54" s="37"/>
      <c r="EM54" s="37"/>
      <c r="EN54" s="37"/>
      <c r="EO54" s="37"/>
      <c r="EP54" s="37"/>
      <c r="EQ54" s="37"/>
      <c r="ER54" s="37"/>
      <c r="ES54" s="44"/>
      <c r="ET54" s="44">
        <v>44757</v>
      </c>
      <c r="EU54" s="44"/>
      <c r="EV54" s="44"/>
      <c r="EW54" s="37"/>
      <c r="EX54" s="37"/>
      <c r="EY54" s="37"/>
      <c r="EZ54" s="37"/>
      <c r="FA54" s="37"/>
      <c r="FB54" s="37"/>
      <c r="FC54" s="37"/>
      <c r="FD54" s="37"/>
      <c r="FE54" s="37"/>
      <c r="FF54" s="37"/>
      <c r="FG54" s="37"/>
      <c r="FH54" s="37"/>
      <c r="FI54" s="45" t="str">
        <f t="shared" si="5"/>
        <v/>
      </c>
      <c r="FJ54" s="45" t="str">
        <f t="shared" si="6"/>
        <v/>
      </c>
      <c r="FK54" s="45" t="str">
        <f t="shared" si="7"/>
        <v/>
      </c>
      <c r="FL54" s="45" t="str">
        <f t="shared" si="8"/>
        <v/>
      </c>
      <c r="FM54" s="45" t="str">
        <f t="shared" si="9"/>
        <v/>
      </c>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44"/>
      <c r="GS54" s="44">
        <v>44757</v>
      </c>
      <c r="GT54" s="44"/>
      <c r="GU54" s="44"/>
      <c r="GV54" s="37"/>
      <c r="GW54" s="37"/>
      <c r="GX54" s="37"/>
      <c r="GY54" s="37"/>
      <c r="GZ54" s="37"/>
      <c r="HA54" s="37"/>
      <c r="HB54" s="37"/>
      <c r="HC54" s="37"/>
      <c r="HD54" s="37"/>
      <c r="HE54" s="37"/>
      <c r="HF54" s="37"/>
      <c r="HG54" s="37"/>
      <c r="HH54" s="45"/>
      <c r="HI54" s="45"/>
      <c r="HJ54" s="45"/>
      <c r="HK54" s="45"/>
      <c r="HL54" s="45"/>
      <c r="HM54" s="37"/>
      <c r="HN54" s="37"/>
      <c r="HO54" s="37">
        <f t="shared" si="20"/>
        <v>1</v>
      </c>
      <c r="HP54" s="37" t="str">
        <f>'[6]BD Plan'!$B$3</f>
        <v>Caquetá</v>
      </c>
      <c r="HQ54" s="20"/>
      <c r="HR54" s="20"/>
      <c r="HS54" s="20"/>
      <c r="HT54" s="20"/>
      <c r="HU54" s="20"/>
      <c r="HV54" s="20" t="s">
        <v>1291</v>
      </c>
      <c r="HW54" s="20"/>
      <c r="HX54" s="20"/>
      <c r="HY54" s="20"/>
      <c r="HZ54" s="20"/>
      <c r="IA54" s="20"/>
      <c r="IB54" s="20"/>
      <c r="IC54" s="20"/>
      <c r="ID54" s="20"/>
      <c r="IE54" s="20"/>
      <c r="IF54" s="20"/>
      <c r="IG54" t="s">
        <v>1052</v>
      </c>
      <c r="IH54" s="38" t="s">
        <v>1053</v>
      </c>
    </row>
    <row r="55" spans="1:242" ht="15" customHeight="1" x14ac:dyDescent="0.25">
      <c r="A55" t="s">
        <v>1061</v>
      </c>
      <c r="B55" t="s">
        <v>1053</v>
      </c>
      <c r="C55" s="37" t="s">
        <v>1062</v>
      </c>
      <c r="D55" s="37" t="s">
        <v>997</v>
      </c>
      <c r="E55" s="37" t="s">
        <v>951</v>
      </c>
      <c r="F55" s="37" t="s">
        <v>924</v>
      </c>
      <c r="G55" s="37" t="s">
        <v>925</v>
      </c>
      <c r="H55" s="39" t="s">
        <v>1063</v>
      </c>
      <c r="I55" s="37" t="s">
        <v>955</v>
      </c>
      <c r="J55" s="40">
        <v>0.8</v>
      </c>
      <c r="K55" s="40">
        <v>0.6</v>
      </c>
      <c r="L55" s="37" t="s">
        <v>956</v>
      </c>
      <c r="M55" s="40">
        <v>0.28999999999999998</v>
      </c>
      <c r="N55" s="40">
        <v>0.6</v>
      </c>
      <c r="O55" s="37" t="s">
        <v>928</v>
      </c>
      <c r="P55" s="41" t="s">
        <v>929</v>
      </c>
      <c r="Q55" s="42" t="s">
        <v>1064</v>
      </c>
      <c r="R55" s="37"/>
      <c r="S55" s="47" t="s">
        <v>931</v>
      </c>
      <c r="T55" s="37" t="s">
        <v>1065</v>
      </c>
      <c r="U55" s="43" t="s">
        <v>933</v>
      </c>
      <c r="V55" s="43" t="s">
        <v>934</v>
      </c>
      <c r="W55" s="43" t="s">
        <v>935</v>
      </c>
      <c r="X55" s="43"/>
      <c r="Y55" s="43" t="s">
        <v>936</v>
      </c>
      <c r="Z55" s="43" t="s">
        <v>937</v>
      </c>
      <c r="AA55" s="40">
        <v>0.4</v>
      </c>
      <c r="AB55" s="37"/>
      <c r="AC55" s="37"/>
      <c r="AD55" s="37"/>
      <c r="AE55" s="37"/>
      <c r="AF55" s="43" t="s">
        <v>96</v>
      </c>
      <c r="AG55" s="37" t="s">
        <v>938</v>
      </c>
      <c r="AH55" s="37">
        <f t="shared" si="109"/>
        <v>8</v>
      </c>
      <c r="AI55" s="43">
        <v>8</v>
      </c>
      <c r="AJ55" s="43">
        <v>0</v>
      </c>
      <c r="AK55" s="43">
        <v>0</v>
      </c>
      <c r="AL55" s="43">
        <v>0</v>
      </c>
      <c r="AM55" s="37">
        <v>8</v>
      </c>
      <c r="AN55" s="37" t="s">
        <v>1292</v>
      </c>
      <c r="AO55" s="37">
        <v>0</v>
      </c>
      <c r="AP55" s="37" t="s">
        <v>1293</v>
      </c>
      <c r="AQ55" s="37"/>
      <c r="AR55" s="37"/>
      <c r="AS55" s="37"/>
      <c r="AT55" s="37"/>
      <c r="AU55" s="44">
        <v>44664</v>
      </c>
      <c r="AV55" s="44">
        <v>44757</v>
      </c>
      <c r="AW55" s="44"/>
      <c r="AX55" s="44"/>
      <c r="AY55" s="37" t="s">
        <v>4</v>
      </c>
      <c r="AZ55" s="37" t="s">
        <v>6</v>
      </c>
      <c r="BA55" s="37"/>
      <c r="BB55" s="37"/>
      <c r="BC55" s="37" t="s">
        <v>4</v>
      </c>
      <c r="BD55" s="37" t="s">
        <v>6</v>
      </c>
      <c r="BE55" s="37"/>
      <c r="BF55" s="37"/>
      <c r="BG55" s="37" t="s">
        <v>1294</v>
      </c>
      <c r="BH55" s="37" t="s">
        <v>1295</v>
      </c>
      <c r="BI55" s="37"/>
      <c r="BJ55" s="37"/>
      <c r="BK55" s="45">
        <f t="shared" si="98"/>
        <v>1</v>
      </c>
      <c r="BL55" s="45" t="str">
        <f t="shared" si="99"/>
        <v/>
      </c>
      <c r="BM55" s="45" t="str">
        <f t="shared" si="100"/>
        <v/>
      </c>
      <c r="BN55" s="45" t="str">
        <f t="shared" si="101"/>
        <v/>
      </c>
      <c r="BO55" s="45">
        <f t="shared" si="102"/>
        <v>1</v>
      </c>
      <c r="BP55" s="42"/>
      <c r="BQ55" s="37"/>
      <c r="BR55" s="43"/>
      <c r="BS55" s="37"/>
      <c r="BT55" s="43"/>
      <c r="BU55" s="43"/>
      <c r="BV55" s="43"/>
      <c r="BW55" s="43"/>
      <c r="BX55" s="43"/>
      <c r="BY55" s="43"/>
      <c r="BZ55" s="40"/>
      <c r="CA55" s="37"/>
      <c r="CB55" s="37"/>
      <c r="CC55" s="37"/>
      <c r="CD55" s="37"/>
      <c r="CE55" s="43"/>
      <c r="CF55" s="37"/>
      <c r="CG55" s="37"/>
      <c r="CH55" s="37"/>
      <c r="CI55" s="37"/>
      <c r="CJ55" s="37"/>
      <c r="CK55" s="37"/>
      <c r="CL55" s="37"/>
      <c r="CM55" s="37"/>
      <c r="CN55" s="37"/>
      <c r="CO55" s="37"/>
      <c r="CP55" s="37"/>
      <c r="CQ55" s="37"/>
      <c r="CR55" s="37"/>
      <c r="CS55" s="37"/>
      <c r="CT55" s="44">
        <v>44664</v>
      </c>
      <c r="CU55" s="44">
        <v>44757</v>
      </c>
      <c r="CV55" s="44"/>
      <c r="CW55" s="44"/>
      <c r="CX55" s="37"/>
      <c r="CY55" s="37"/>
      <c r="CZ55" s="37"/>
      <c r="DA55" s="37"/>
      <c r="DB55" s="37"/>
      <c r="DC55" s="37"/>
      <c r="DD55" s="37"/>
      <c r="DE55" s="37"/>
      <c r="DF55" s="37"/>
      <c r="DG55" s="37"/>
      <c r="DH55" s="37"/>
      <c r="DI55" s="37"/>
      <c r="DJ55" s="45" t="str">
        <f t="shared" si="0"/>
        <v/>
      </c>
      <c r="DK55" s="45" t="str">
        <f t="shared" si="1"/>
        <v/>
      </c>
      <c r="DL55" s="45" t="str">
        <f t="shared" si="2"/>
        <v/>
      </c>
      <c r="DM55" s="45" t="str">
        <f t="shared" si="3"/>
        <v/>
      </c>
      <c r="DN55" s="45" t="str">
        <f t="shared" si="4"/>
        <v/>
      </c>
      <c r="DO55" s="46"/>
      <c r="DP55" s="37"/>
      <c r="DQ55" s="43"/>
      <c r="DR55" s="37"/>
      <c r="DS55" s="43"/>
      <c r="DT55" s="43"/>
      <c r="DU55" s="43"/>
      <c r="DV55" s="43"/>
      <c r="DW55" s="43"/>
      <c r="DX55" s="43"/>
      <c r="DY55" s="40"/>
      <c r="DZ55" s="37"/>
      <c r="EA55" s="37"/>
      <c r="EB55" s="37"/>
      <c r="EC55" s="37"/>
      <c r="ED55" s="43"/>
      <c r="EE55" s="37"/>
      <c r="EF55" s="37"/>
      <c r="EG55" s="37"/>
      <c r="EH55" s="37"/>
      <c r="EI55" s="37"/>
      <c r="EJ55" s="37"/>
      <c r="EK55" s="37"/>
      <c r="EL55" s="37"/>
      <c r="EM55" s="37"/>
      <c r="EN55" s="37"/>
      <c r="EO55" s="37"/>
      <c r="EP55" s="37"/>
      <c r="EQ55" s="37"/>
      <c r="ER55" s="37"/>
      <c r="ES55" s="44">
        <v>44664</v>
      </c>
      <c r="ET55" s="44">
        <v>44757</v>
      </c>
      <c r="EU55" s="44"/>
      <c r="EV55" s="44"/>
      <c r="EW55" s="37"/>
      <c r="EX55" s="37"/>
      <c r="EY55" s="37"/>
      <c r="EZ55" s="37"/>
      <c r="FA55" s="37"/>
      <c r="FB55" s="37"/>
      <c r="FC55" s="37"/>
      <c r="FD55" s="37"/>
      <c r="FE55" s="37"/>
      <c r="FF55" s="37"/>
      <c r="FG55" s="37"/>
      <c r="FH55" s="37"/>
      <c r="FI55" s="45" t="str">
        <f t="shared" si="5"/>
        <v/>
      </c>
      <c r="FJ55" s="45" t="str">
        <f t="shared" si="6"/>
        <v/>
      </c>
      <c r="FK55" s="45" t="str">
        <f t="shared" si="7"/>
        <v/>
      </c>
      <c r="FL55" s="45" t="str">
        <f t="shared" si="8"/>
        <v/>
      </c>
      <c r="FM55" s="45" t="str">
        <f t="shared" si="9"/>
        <v/>
      </c>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44">
        <v>44664</v>
      </c>
      <c r="GS55" s="44">
        <v>44757</v>
      </c>
      <c r="GT55" s="44"/>
      <c r="GU55" s="44"/>
      <c r="GV55" s="37"/>
      <c r="GW55" s="37"/>
      <c r="GX55" s="37"/>
      <c r="GY55" s="37"/>
      <c r="GZ55" s="37"/>
      <c r="HA55" s="37"/>
      <c r="HB55" s="37"/>
      <c r="HC55" s="37"/>
      <c r="HD55" s="37"/>
      <c r="HE55" s="37"/>
      <c r="HF55" s="37"/>
      <c r="HG55" s="37"/>
      <c r="HH55" s="45" t="str">
        <f t="shared" ref="HH55:HH56" si="117">IFERROR(IF(GF55=0,"",IF((GJ55/GF55)&gt;1,1,(GJ55/GF55))),"")</f>
        <v/>
      </c>
      <c r="HI55" s="45" t="str">
        <f t="shared" ref="HI55:HI56" si="118">IFERROR(IF(GG55=0,"",IF((GL55/GG55)&gt;1,1,(GL55/GG55))),"")</f>
        <v/>
      </c>
      <c r="HJ55" s="45" t="str">
        <f t="shared" ref="HJ55:HJ56" si="119">IFERROR(IF(GH55=0,"",IF((GN55/GH55)&gt;1,1,(GN55/GH55))),"")</f>
        <v/>
      </c>
      <c r="HK55" s="45" t="str">
        <f t="shared" ref="HK55:HK56" si="120">IFERROR(IF(GI55=0,"",IF((GP55/GI55)&gt;1,1,(GP55/GI55))),"")</f>
        <v/>
      </c>
      <c r="HL55" s="45" t="str">
        <f t="shared" ref="HL55:HL56" si="121">IFERROR(IF((GJ55+GL55+GN55+GP55)/GE55&gt;1,1,(GJ55+GL55+GN55+GP55)/GE55),"")</f>
        <v/>
      </c>
      <c r="HM55" s="37"/>
      <c r="HN55" s="37"/>
      <c r="HO55" s="37">
        <f t="shared" si="20"/>
        <v>1</v>
      </c>
      <c r="HP55" s="37" t="str">
        <f>'[6]BD Plan'!$B$3</f>
        <v>Caquetá</v>
      </c>
      <c r="HQ55" s="20" t="s">
        <v>1261</v>
      </c>
      <c r="HR55" s="20" t="s">
        <v>1296</v>
      </c>
      <c r="HS55" s="20"/>
      <c r="HT55" s="20"/>
      <c r="HU55" s="20"/>
      <c r="HV55" s="20"/>
      <c r="HW55" s="20"/>
      <c r="HX55" s="20"/>
      <c r="HY55" s="20"/>
      <c r="HZ55" s="20"/>
      <c r="IA55" s="20"/>
      <c r="IB55" s="20"/>
      <c r="IC55" s="20"/>
      <c r="ID55" s="20"/>
      <c r="IE55" s="20"/>
      <c r="IF55" s="20"/>
      <c r="IG55" t="s">
        <v>1061</v>
      </c>
      <c r="IH55" s="38" t="s">
        <v>1053</v>
      </c>
    </row>
    <row r="56" spans="1:242" ht="15" customHeight="1" x14ac:dyDescent="0.25">
      <c r="A56" t="s">
        <v>1071</v>
      </c>
      <c r="B56" t="s">
        <v>1072</v>
      </c>
      <c r="C56" s="37" t="s">
        <v>1073</v>
      </c>
      <c r="D56" s="37" t="s">
        <v>950</v>
      </c>
      <c r="E56" s="37" t="s">
        <v>951</v>
      </c>
      <c r="F56" s="37" t="s">
        <v>924</v>
      </c>
      <c r="G56" s="37" t="s">
        <v>925</v>
      </c>
      <c r="H56" s="39" t="s">
        <v>1074</v>
      </c>
      <c r="I56" s="37" t="s">
        <v>927</v>
      </c>
      <c r="J56" s="40">
        <v>0.2</v>
      </c>
      <c r="K56" s="40">
        <v>0.4</v>
      </c>
      <c r="L56" s="37" t="s">
        <v>1011</v>
      </c>
      <c r="M56" s="40">
        <v>0.04</v>
      </c>
      <c r="N56" s="40">
        <v>0.4</v>
      </c>
      <c r="O56" s="37" t="s">
        <v>1011</v>
      </c>
      <c r="P56" s="41" t="s">
        <v>929</v>
      </c>
      <c r="Q56" s="42"/>
      <c r="R56" s="37"/>
      <c r="T56" s="37"/>
      <c r="U56" s="43"/>
      <c r="V56" s="43"/>
      <c r="W56" s="43"/>
      <c r="X56" s="43"/>
      <c r="Y56" s="43"/>
      <c r="Z56" s="43"/>
      <c r="AA56" s="40"/>
      <c r="AB56" s="37"/>
      <c r="AC56" s="37"/>
      <c r="AD56" s="37"/>
      <c r="AE56" s="37"/>
      <c r="AF56" s="43"/>
      <c r="AG56" s="37"/>
      <c r="AH56" s="37"/>
      <c r="AI56" s="43"/>
      <c r="AJ56" s="43"/>
      <c r="AK56" s="43"/>
      <c r="AL56" s="43"/>
      <c r="AM56" s="37"/>
      <c r="AN56" s="37"/>
      <c r="AO56" s="37"/>
      <c r="AP56" s="37"/>
      <c r="AQ56" s="37"/>
      <c r="AR56" s="37"/>
      <c r="AS56" s="37"/>
      <c r="AT56" s="37"/>
      <c r="AU56" s="44">
        <v>44664</v>
      </c>
      <c r="AV56" s="44">
        <v>44757</v>
      </c>
      <c r="AW56" s="44"/>
      <c r="AX56" s="44"/>
      <c r="AY56" s="37"/>
      <c r="AZ56" s="37"/>
      <c r="BA56" s="37"/>
      <c r="BB56" s="37"/>
      <c r="BC56" s="37"/>
      <c r="BD56" s="37"/>
      <c r="BE56" s="37"/>
      <c r="BF56" s="37"/>
      <c r="BG56" s="37"/>
      <c r="BH56" s="37"/>
      <c r="BI56" s="37"/>
      <c r="BJ56" s="37"/>
      <c r="BK56" s="45" t="str">
        <f t="shared" si="98"/>
        <v/>
      </c>
      <c r="BL56" s="45" t="str">
        <f t="shared" si="99"/>
        <v/>
      </c>
      <c r="BM56" s="45" t="str">
        <f t="shared" si="100"/>
        <v/>
      </c>
      <c r="BN56" s="45" t="str">
        <f t="shared" si="101"/>
        <v/>
      </c>
      <c r="BO56" s="45" t="str">
        <f t="shared" si="102"/>
        <v/>
      </c>
      <c r="BP56" s="42" t="s">
        <v>1075</v>
      </c>
      <c r="BQ56" s="37"/>
      <c r="BR56" s="47" t="s">
        <v>931</v>
      </c>
      <c r="BS56" s="37" t="s">
        <v>1076</v>
      </c>
      <c r="BT56" s="43" t="s">
        <v>933</v>
      </c>
      <c r="BU56" s="43" t="s">
        <v>934</v>
      </c>
      <c r="BV56" s="43" t="s">
        <v>935</v>
      </c>
      <c r="BW56" s="43"/>
      <c r="BX56" s="43" t="s">
        <v>936</v>
      </c>
      <c r="BY56" s="43" t="s">
        <v>937</v>
      </c>
      <c r="BZ56" s="40">
        <v>0.4</v>
      </c>
      <c r="CA56" s="37"/>
      <c r="CB56" s="37"/>
      <c r="CC56" s="37"/>
      <c r="CD56" s="37"/>
      <c r="CE56" s="43" t="s">
        <v>96</v>
      </c>
      <c r="CF56" s="37" t="s">
        <v>938</v>
      </c>
      <c r="CG56" s="37">
        <f t="shared" ref="CG56" si="122">SUM(CH56:CK56)</f>
        <v>3</v>
      </c>
      <c r="CH56" s="37">
        <v>1</v>
      </c>
      <c r="CI56" s="37">
        <v>1</v>
      </c>
      <c r="CJ56" s="37">
        <v>0</v>
      </c>
      <c r="CK56" s="37">
        <v>1</v>
      </c>
      <c r="CL56" s="37">
        <v>1</v>
      </c>
      <c r="CM56" s="37" t="s">
        <v>1297</v>
      </c>
      <c r="CN56" s="37">
        <v>1</v>
      </c>
      <c r="CO56" s="37" t="s">
        <v>1298</v>
      </c>
      <c r="CP56" s="37"/>
      <c r="CQ56" s="37"/>
      <c r="CR56" s="37"/>
      <c r="CS56" s="37"/>
      <c r="CT56" s="44">
        <v>44664</v>
      </c>
      <c r="CU56" s="44">
        <v>44757</v>
      </c>
      <c r="CV56" s="44"/>
      <c r="CW56" s="44"/>
      <c r="CX56" s="37" t="s">
        <v>4</v>
      </c>
      <c r="CY56" s="37" t="s">
        <v>4</v>
      </c>
      <c r="CZ56" s="37"/>
      <c r="DA56" s="37"/>
      <c r="DB56" s="37" t="s">
        <v>4</v>
      </c>
      <c r="DC56" s="37" t="s">
        <v>4</v>
      </c>
      <c r="DD56" s="37"/>
      <c r="DE56" s="37"/>
      <c r="DF56" s="37" t="s">
        <v>1299</v>
      </c>
      <c r="DG56" s="37" t="s">
        <v>1300</v>
      </c>
      <c r="DH56" s="37"/>
      <c r="DI56" s="37"/>
      <c r="DJ56" s="45">
        <f t="shared" si="0"/>
        <v>1</v>
      </c>
      <c r="DK56" s="45">
        <f t="shared" si="1"/>
        <v>1</v>
      </c>
      <c r="DL56" s="45" t="str">
        <f t="shared" si="2"/>
        <v/>
      </c>
      <c r="DM56" s="45">
        <f t="shared" si="3"/>
        <v>0</v>
      </c>
      <c r="DN56" s="45">
        <f t="shared" si="4"/>
        <v>0.66666666666666663</v>
      </c>
      <c r="DO56" s="42" t="s">
        <v>1081</v>
      </c>
      <c r="DP56" s="37"/>
      <c r="DQ56" s="47" t="s">
        <v>931</v>
      </c>
      <c r="DR56" s="37" t="s">
        <v>1082</v>
      </c>
      <c r="DS56" s="43" t="s">
        <v>933</v>
      </c>
      <c r="DT56" s="43" t="s">
        <v>934</v>
      </c>
      <c r="DU56" s="43" t="s">
        <v>935</v>
      </c>
      <c r="DV56" s="43"/>
      <c r="DW56" s="43" t="s">
        <v>936</v>
      </c>
      <c r="DX56" s="43" t="s">
        <v>937</v>
      </c>
      <c r="DY56" s="40">
        <v>0.4</v>
      </c>
      <c r="DZ56" s="37"/>
      <c r="EA56" s="37"/>
      <c r="EB56" s="37"/>
      <c r="EC56" s="37"/>
      <c r="ED56" s="43" t="s">
        <v>96</v>
      </c>
      <c r="EE56" s="37" t="s">
        <v>938</v>
      </c>
      <c r="EF56" s="37">
        <f>SUM(EG56:EJ56)</f>
        <v>0</v>
      </c>
      <c r="EG56" s="37">
        <v>0</v>
      </c>
      <c r="EH56" s="37">
        <v>0</v>
      </c>
      <c r="EI56" s="37">
        <v>0</v>
      </c>
      <c r="EJ56" s="37">
        <v>0</v>
      </c>
      <c r="EK56" s="37"/>
      <c r="EL56" s="37"/>
      <c r="EM56" s="37">
        <v>0</v>
      </c>
      <c r="EN56" s="37" t="s">
        <v>1301</v>
      </c>
      <c r="EO56" s="37"/>
      <c r="EP56" s="37"/>
      <c r="EQ56" s="37"/>
      <c r="ER56" s="37"/>
      <c r="ES56" s="44">
        <v>44664</v>
      </c>
      <c r="ET56" s="44">
        <v>44757</v>
      </c>
      <c r="EU56" s="44"/>
      <c r="EV56" s="44"/>
      <c r="EW56" s="37"/>
      <c r="EX56" s="37" t="s">
        <v>6</v>
      </c>
      <c r="EY56" s="37"/>
      <c r="EZ56" s="37"/>
      <c r="FA56" s="37"/>
      <c r="FB56" s="37" t="s">
        <v>6</v>
      </c>
      <c r="FC56" s="37"/>
      <c r="FD56" s="37"/>
      <c r="FE56" s="37"/>
      <c r="FF56" s="37" t="s">
        <v>1302</v>
      </c>
      <c r="FG56" s="37"/>
      <c r="FH56" s="37"/>
      <c r="FI56" s="45" t="str">
        <f t="shared" si="5"/>
        <v/>
      </c>
      <c r="FJ56" s="45" t="str">
        <f t="shared" si="6"/>
        <v/>
      </c>
      <c r="FK56" s="45" t="str">
        <f t="shared" si="7"/>
        <v/>
      </c>
      <c r="FL56" s="45" t="str">
        <f t="shared" si="8"/>
        <v/>
      </c>
      <c r="FM56" s="45" t="str">
        <f t="shared" si="9"/>
        <v/>
      </c>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44">
        <v>44664</v>
      </c>
      <c r="GS56" s="44">
        <v>44757</v>
      </c>
      <c r="GT56" s="44"/>
      <c r="GU56" s="44"/>
      <c r="GV56" s="37"/>
      <c r="GW56" s="37"/>
      <c r="GX56" s="37"/>
      <c r="GY56" s="37"/>
      <c r="GZ56" s="37"/>
      <c r="HA56" s="37"/>
      <c r="HB56" s="37"/>
      <c r="HC56" s="37"/>
      <c r="HD56" s="37"/>
      <c r="HE56" s="37"/>
      <c r="HF56" s="37"/>
      <c r="HG56" s="37"/>
      <c r="HH56" s="45" t="str">
        <f t="shared" si="117"/>
        <v/>
      </c>
      <c r="HI56" s="45" t="str">
        <f t="shared" si="118"/>
        <v/>
      </c>
      <c r="HJ56" s="45" t="str">
        <f t="shared" si="119"/>
        <v/>
      </c>
      <c r="HK56" s="45" t="str">
        <f t="shared" si="120"/>
        <v/>
      </c>
      <c r="HL56" s="45" t="str">
        <f t="shared" si="121"/>
        <v/>
      </c>
      <c r="HM56" s="37"/>
      <c r="HN56" s="37"/>
      <c r="HO56" s="37">
        <f t="shared" si="20"/>
        <v>2</v>
      </c>
      <c r="HP56" s="37" t="str">
        <f>'[6]BD Plan'!$B$3</f>
        <v>Caquetá</v>
      </c>
      <c r="HQ56" s="20"/>
      <c r="HR56" s="20"/>
      <c r="HS56" s="20"/>
      <c r="HT56" s="20"/>
      <c r="HU56" s="20" t="s">
        <v>1261</v>
      </c>
      <c r="HV56" s="20" t="s">
        <v>485</v>
      </c>
      <c r="HW56" s="20"/>
      <c r="HX56" s="20"/>
      <c r="HY56" s="20"/>
      <c r="HZ56" s="20" t="s">
        <v>1303</v>
      </c>
      <c r="IA56" s="20"/>
      <c r="IB56" s="20"/>
      <c r="IC56" s="20"/>
      <c r="ID56" s="20"/>
      <c r="IE56" s="20"/>
      <c r="IF56" s="20"/>
      <c r="IG56" t="s">
        <v>1088</v>
      </c>
      <c r="IH56" s="38" t="s">
        <v>1089</v>
      </c>
    </row>
    <row r="57" spans="1:242" ht="15" customHeight="1" x14ac:dyDescent="0.25">
      <c r="A57" s="37" t="s">
        <v>919</v>
      </c>
      <c r="B57" s="37" t="s">
        <v>920</v>
      </c>
      <c r="C57" s="37" t="s">
        <v>921</v>
      </c>
      <c r="D57" s="37" t="s">
        <v>922</v>
      </c>
      <c r="E57" s="37" t="s">
        <v>923</v>
      </c>
      <c r="F57" s="37" t="s">
        <v>924</v>
      </c>
      <c r="G57" s="37" t="s">
        <v>925</v>
      </c>
      <c r="H57" s="39" t="s">
        <v>926</v>
      </c>
      <c r="I57" s="37" t="s">
        <v>927</v>
      </c>
      <c r="J57" s="40">
        <v>0.4</v>
      </c>
      <c r="K57" s="40">
        <v>0.6</v>
      </c>
      <c r="L57" s="37" t="s">
        <v>928</v>
      </c>
      <c r="M57" s="40">
        <v>0.09</v>
      </c>
      <c r="N57" s="40">
        <v>0.6</v>
      </c>
      <c r="O57" s="37" t="s">
        <v>928</v>
      </c>
      <c r="P57" s="37" t="s">
        <v>929</v>
      </c>
      <c r="Q57" s="42"/>
      <c r="R57" s="37"/>
      <c r="S57" s="41"/>
      <c r="T57" s="37"/>
      <c r="U57" s="43"/>
      <c r="V57" s="43"/>
      <c r="W57" s="43"/>
      <c r="X57" s="43"/>
      <c r="Y57" s="43"/>
      <c r="Z57" s="43"/>
      <c r="AA57" s="40"/>
      <c r="AB57" s="37"/>
      <c r="AC57" s="37"/>
      <c r="AD57" s="37"/>
      <c r="AE57" s="37"/>
      <c r="AF57" s="43"/>
      <c r="AG57" s="37"/>
      <c r="AH57" s="37"/>
      <c r="AI57" s="37"/>
      <c r="AJ57" s="37"/>
      <c r="AK57" s="37"/>
      <c r="AL57" s="37"/>
      <c r="AM57" s="37"/>
      <c r="AN57" s="37"/>
      <c r="AO57" s="37"/>
      <c r="AP57" s="37"/>
      <c r="AQ57" s="37"/>
      <c r="AR57" s="37"/>
      <c r="AS57" s="37"/>
      <c r="AT57" s="37"/>
      <c r="AU57" s="44">
        <v>44664</v>
      </c>
      <c r="AV57" s="44">
        <v>44761</v>
      </c>
      <c r="AW57" s="44"/>
      <c r="AX57" s="44"/>
      <c r="AY57" s="37"/>
      <c r="AZ57" s="37"/>
      <c r="BA57" s="37"/>
      <c r="BB57" s="37"/>
      <c r="BC57" s="37"/>
      <c r="BD57" s="37"/>
      <c r="BE57" s="37"/>
      <c r="BF57" s="37"/>
      <c r="BG57" s="37"/>
      <c r="BH57" s="37"/>
      <c r="BI57" s="37"/>
      <c r="BJ57" s="37"/>
      <c r="BK57" s="45" t="str">
        <f>IFERROR(IF(AI57=0,"",IF((AM57/AI57)&gt;1,1,(AM57/AI57))),"")</f>
        <v/>
      </c>
      <c r="BL57" s="45" t="str">
        <f>IFERROR(IF(AJ57=0,"",IF((AO57/AJ57)&gt;1,1,(AO57/AJ57))),"")</f>
        <v/>
      </c>
      <c r="BM57" s="45" t="str">
        <f>IFERROR(IF(AK57=0,"",IF((AQ57/AK57)&gt;1,1,(AQ57/AK57))),"")</f>
        <v/>
      </c>
      <c r="BN57" s="45" t="str">
        <f>IFERROR(IF(AL57=0,"",IF((AS57/AL57)&gt;1,1,(AS57/AL57))),"")</f>
        <v/>
      </c>
      <c r="BO57" s="45" t="str">
        <f>IFERROR(IF((AM57+AO57+AQ57+AS57)/AH57&gt;1,1,(AM57+AO57+AQ57+AS57)/AH57),"")</f>
        <v/>
      </c>
      <c r="BP57" s="42"/>
      <c r="BQ57" s="37"/>
      <c r="BR57" s="37"/>
      <c r="BS57" s="37"/>
      <c r="BT57" s="43"/>
      <c r="BU57" s="43"/>
      <c r="BV57" s="43"/>
      <c r="BW57" s="43"/>
      <c r="BX57" s="43"/>
      <c r="BY57" s="43"/>
      <c r="BZ57" s="40"/>
      <c r="CA57" s="37"/>
      <c r="CB57" s="37"/>
      <c r="CC57" s="37"/>
      <c r="CD57" s="37"/>
      <c r="CE57" s="43"/>
      <c r="CF57" s="37"/>
      <c r="CG57" s="37"/>
      <c r="CH57" s="37"/>
      <c r="CI57" s="37"/>
      <c r="CJ57" s="37"/>
      <c r="CK57" s="37"/>
      <c r="CL57" s="37"/>
      <c r="CM57" s="37"/>
      <c r="CN57" s="37"/>
      <c r="CO57" s="37"/>
      <c r="CP57" s="37"/>
      <c r="CQ57" s="37"/>
      <c r="CR57" s="37"/>
      <c r="CS57" s="37"/>
      <c r="CT57" s="44">
        <v>44664</v>
      </c>
      <c r="CU57" s="44">
        <v>44761</v>
      </c>
      <c r="CV57" s="44"/>
      <c r="CW57" s="44"/>
      <c r="CX57" s="37"/>
      <c r="CY57" s="37"/>
      <c r="CZ57" s="37"/>
      <c r="DA57" s="37"/>
      <c r="DB57" s="37"/>
      <c r="DC57" s="37"/>
      <c r="DD57" s="37"/>
      <c r="DE57" s="37"/>
      <c r="DF57" s="37"/>
      <c r="DG57" s="37"/>
      <c r="DH57" s="37"/>
      <c r="DI57" s="37"/>
      <c r="DJ57" s="45" t="str">
        <f t="shared" si="0"/>
        <v/>
      </c>
      <c r="DK57" s="45" t="str">
        <f t="shared" si="1"/>
        <v/>
      </c>
      <c r="DL57" s="45" t="str">
        <f t="shared" si="2"/>
        <v/>
      </c>
      <c r="DM57" s="45" t="str">
        <f t="shared" si="3"/>
        <v/>
      </c>
      <c r="DN57" s="45" t="str">
        <f t="shared" si="4"/>
        <v/>
      </c>
      <c r="DO57" s="42" t="s">
        <v>930</v>
      </c>
      <c r="DP57" s="37"/>
      <c r="DQ57" s="47" t="s">
        <v>931</v>
      </c>
      <c r="DR57" s="37" t="s">
        <v>932</v>
      </c>
      <c r="DS57" s="43" t="s">
        <v>933</v>
      </c>
      <c r="DT57" s="43" t="s">
        <v>934</v>
      </c>
      <c r="DU57" s="43" t="s">
        <v>935</v>
      </c>
      <c r="DV57" s="43"/>
      <c r="DW57" s="43" t="s">
        <v>936</v>
      </c>
      <c r="DX57" s="43" t="s">
        <v>937</v>
      </c>
      <c r="DY57" s="40">
        <v>0.4</v>
      </c>
      <c r="DZ57" s="37"/>
      <c r="EA57" s="37"/>
      <c r="EB57" s="37"/>
      <c r="EC57" s="37"/>
      <c r="ED57" s="43" t="s">
        <v>96</v>
      </c>
      <c r="EE57" s="37" t="s">
        <v>938</v>
      </c>
      <c r="EF57" s="37">
        <f>SUM(EG57:EJ57)</f>
        <v>4</v>
      </c>
      <c r="EG57" s="37">
        <v>1</v>
      </c>
      <c r="EH57" s="37">
        <v>1</v>
      </c>
      <c r="EI57" s="37">
        <v>1</v>
      </c>
      <c r="EJ57" s="37">
        <v>1</v>
      </c>
      <c r="EK57" s="37">
        <v>1</v>
      </c>
      <c r="EL57" s="37" t="s">
        <v>1304</v>
      </c>
      <c r="EM57" s="37">
        <v>1</v>
      </c>
      <c r="EN57" s="37" t="s">
        <v>1305</v>
      </c>
      <c r="EO57" s="37"/>
      <c r="EP57" s="37"/>
      <c r="EQ57" s="37"/>
      <c r="ER57" s="37"/>
      <c r="ES57" s="44">
        <v>44664</v>
      </c>
      <c r="ET57" s="44">
        <v>44761</v>
      </c>
      <c r="EU57" s="44"/>
      <c r="EV57" s="44"/>
      <c r="EW57" s="37" t="s">
        <v>4</v>
      </c>
      <c r="EX57" s="37" t="s">
        <v>4</v>
      </c>
      <c r="EY57" s="37"/>
      <c r="EZ57" s="37"/>
      <c r="FA57" s="37" t="s">
        <v>4</v>
      </c>
      <c r="FB57" s="37" t="s">
        <v>4</v>
      </c>
      <c r="FC57" s="37"/>
      <c r="FD57" s="37"/>
      <c r="FE57" s="37" t="s">
        <v>1306</v>
      </c>
      <c r="FF57" s="37" t="s">
        <v>1307</v>
      </c>
      <c r="FG57" s="37"/>
      <c r="FH57" s="37"/>
      <c r="FI57" s="45">
        <f t="shared" si="5"/>
        <v>1</v>
      </c>
      <c r="FJ57" s="45">
        <f t="shared" si="6"/>
        <v>1</v>
      </c>
      <c r="FK57" s="45">
        <f t="shared" si="7"/>
        <v>0</v>
      </c>
      <c r="FL57" s="45">
        <f t="shared" si="8"/>
        <v>0</v>
      </c>
      <c r="FM57" s="45">
        <f t="shared" si="9"/>
        <v>0.5</v>
      </c>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44">
        <v>44664</v>
      </c>
      <c r="GS57" s="44">
        <v>44761</v>
      </c>
      <c r="GT57" s="44"/>
      <c r="GU57" s="44"/>
      <c r="GV57" s="37"/>
      <c r="GW57" s="37"/>
      <c r="GX57" s="37"/>
      <c r="GY57" s="37"/>
      <c r="GZ57" s="37"/>
      <c r="HA57" s="37"/>
      <c r="HB57" s="37"/>
      <c r="HC57" s="37"/>
      <c r="HD57" s="37"/>
      <c r="HE57" s="37"/>
      <c r="HF57" s="37"/>
      <c r="HG57" s="37"/>
      <c r="HH57" s="45" t="str">
        <f>IFERROR(IF(GF57=0,"",IF((GJ57/GF57)&gt;1,1,(GJ57/GF57))),"")</f>
        <v/>
      </c>
      <c r="HI57" s="45" t="str">
        <f>IFERROR(IF(GG57=0,"",IF((GL57/GG57)&gt;1,1,(GL57/GG57))),"")</f>
        <v/>
      </c>
      <c r="HJ57" s="45" t="str">
        <f>IFERROR(IF(GH57=0,"",IF((GN57/GH57)&gt;1,1,(GN57/GH57))),"")</f>
        <v/>
      </c>
      <c r="HK57" s="45" t="str">
        <f>IFERROR(IF(GI57=0,"",IF((GP57/GI57)&gt;1,1,(GP57/GI57))),"")</f>
        <v/>
      </c>
      <c r="HL57" s="45" t="str">
        <f>IFERROR(IF((GJ57+GL57+GN57+GP57)/GE57&gt;1,1,(GJ57+GL57+GN57+GP57)/GE57),"")</f>
        <v/>
      </c>
      <c r="HM57" s="37"/>
      <c r="HN57" s="37"/>
      <c r="HO57" s="37">
        <f t="shared" si="20"/>
        <v>1</v>
      </c>
      <c r="HP57" s="37" t="str">
        <f>'[7]BD Plan'!$B$3</f>
        <v>Casanare</v>
      </c>
      <c r="HQ57" s="41"/>
      <c r="HR57" s="41"/>
      <c r="HS57" s="41"/>
      <c r="HT57" s="41"/>
      <c r="HU57" s="41"/>
      <c r="HV57" s="41"/>
      <c r="HW57" s="41"/>
      <c r="HX57" s="41"/>
      <c r="HY57" s="41" t="s">
        <v>1308</v>
      </c>
      <c r="HZ57" s="41" t="s">
        <v>1309</v>
      </c>
      <c r="IA57" s="41"/>
      <c r="IB57" s="41"/>
      <c r="IC57" s="41"/>
      <c r="ID57" s="41"/>
      <c r="IE57" s="41"/>
      <c r="IF57" s="41"/>
      <c r="IG57" s="37" t="s">
        <v>945</v>
      </c>
      <c r="IH57" s="46" t="s">
        <v>946</v>
      </c>
    </row>
    <row r="58" spans="1:242" ht="15" customHeight="1" x14ac:dyDescent="0.25">
      <c r="A58" t="s">
        <v>947</v>
      </c>
      <c r="B58" t="s">
        <v>948</v>
      </c>
      <c r="C58" s="37" t="s">
        <v>949</v>
      </c>
      <c r="D58" s="37" t="s">
        <v>950</v>
      </c>
      <c r="E58" s="37" t="s">
        <v>951</v>
      </c>
      <c r="F58" s="37" t="s">
        <v>952</v>
      </c>
      <c r="G58" s="37" t="s">
        <v>953</v>
      </c>
      <c r="H58" s="39" t="s">
        <v>954</v>
      </c>
      <c r="I58" s="37" t="s">
        <v>955</v>
      </c>
      <c r="J58" s="40">
        <v>1</v>
      </c>
      <c r="K58" s="40">
        <v>0.8</v>
      </c>
      <c r="L58" s="37" t="s">
        <v>956</v>
      </c>
      <c r="M58" s="40">
        <v>0.36</v>
      </c>
      <c r="N58" s="40">
        <v>0.8</v>
      </c>
      <c r="O58" s="37" t="s">
        <v>956</v>
      </c>
      <c r="P58" s="37" t="s">
        <v>929</v>
      </c>
      <c r="Q58" s="42"/>
      <c r="R58" s="37"/>
      <c r="S58" s="41"/>
      <c r="T58" s="37"/>
      <c r="U58" s="43"/>
      <c r="V58" s="43"/>
      <c r="W58" s="43"/>
      <c r="X58" s="43"/>
      <c r="Y58" s="43"/>
      <c r="Z58" s="43"/>
      <c r="AA58" s="40"/>
      <c r="AB58" s="37"/>
      <c r="AC58" s="37"/>
      <c r="AD58" s="37"/>
      <c r="AE58" s="37"/>
      <c r="AF58" s="43"/>
      <c r="AG58" s="37"/>
      <c r="AH58" s="37"/>
      <c r="AI58" s="43"/>
      <c r="AJ58" s="43"/>
      <c r="AK58" s="43"/>
      <c r="AL58" s="43"/>
      <c r="AM58" s="37"/>
      <c r="AN58" s="37"/>
      <c r="AO58" s="37"/>
      <c r="AP58" s="37"/>
      <c r="AQ58" s="37"/>
      <c r="AR58" s="37"/>
      <c r="AS58" s="37"/>
      <c r="AT58" s="37"/>
      <c r="AU58" s="44"/>
      <c r="AV58" s="44">
        <v>44761</v>
      </c>
      <c r="AW58" s="44"/>
      <c r="AX58" s="44"/>
      <c r="AY58" s="37"/>
      <c r="AZ58" s="37"/>
      <c r="BA58" s="37"/>
      <c r="BB58" s="37"/>
      <c r="BC58" s="37"/>
      <c r="BD58" s="37"/>
      <c r="BE58" s="37"/>
      <c r="BF58" s="37"/>
      <c r="BG58" s="37"/>
      <c r="BH58" s="37"/>
      <c r="BI58" s="37"/>
      <c r="BJ58" s="37"/>
      <c r="BK58" s="45" t="str">
        <f t="shared" ref="BK58:BK67" si="123">IFERROR(IF(AI58=0,"",IF((AM58/AI58)&gt;1,1,(AM58/AI58))),"")</f>
        <v/>
      </c>
      <c r="BL58" s="45" t="str">
        <f t="shared" ref="BL58:BL67" si="124">IFERROR(IF(AJ58=0,"",IF((AO58/AJ58)&gt;1,1,(AO58/AJ58))),"")</f>
        <v/>
      </c>
      <c r="BM58" s="45" t="str">
        <f t="shared" ref="BM58:BM67" si="125">IFERROR(IF(AK58=0,"",IF((AQ58/AK58)&gt;1,1,(AQ58/AK58))),"")</f>
        <v/>
      </c>
      <c r="BN58" s="45" t="str">
        <f t="shared" ref="BN58:BN67" si="126">IFERROR(IF(AL58=0,"",IF((AS58/AL58)&gt;1,1,(AS58/AL58))),"")</f>
        <v/>
      </c>
      <c r="BO58" s="45" t="str">
        <f t="shared" ref="BO58:BO67" si="127">IFERROR(IF((AM58+AO58+AQ58+AS58)/AH58&gt;1,1,(AM58+AO58+AQ58+AS58)/AH58),"")</f>
        <v/>
      </c>
      <c r="BP58" s="46" t="s">
        <v>957</v>
      </c>
      <c r="BQ58" s="37"/>
      <c r="BR58" s="47" t="s">
        <v>931</v>
      </c>
      <c r="BS58" s="37" t="s">
        <v>958</v>
      </c>
      <c r="BT58" s="43" t="s">
        <v>933</v>
      </c>
      <c r="BU58" s="43" t="s">
        <v>934</v>
      </c>
      <c r="BV58" s="43" t="s">
        <v>935</v>
      </c>
      <c r="BW58" s="43"/>
      <c r="BX58" s="43" t="s">
        <v>936</v>
      </c>
      <c r="BY58" s="43" t="s">
        <v>937</v>
      </c>
      <c r="BZ58" s="40">
        <v>0.4</v>
      </c>
      <c r="CA58" s="37"/>
      <c r="CB58" s="37"/>
      <c r="CC58" s="37"/>
      <c r="CD58" s="37"/>
      <c r="CE58" s="43" t="s">
        <v>96</v>
      </c>
      <c r="CF58" s="37" t="s">
        <v>938</v>
      </c>
      <c r="CG58" s="37">
        <f t="shared" ref="CG58" si="128">SUM(CH58:CK58)</f>
        <v>7</v>
      </c>
      <c r="CH58" s="37">
        <v>0</v>
      </c>
      <c r="CI58" s="37">
        <v>1</v>
      </c>
      <c r="CJ58" s="37">
        <v>3</v>
      </c>
      <c r="CK58" s="37">
        <v>3</v>
      </c>
      <c r="CL58" s="37"/>
      <c r="CM58" s="37"/>
      <c r="CN58" s="37">
        <v>1</v>
      </c>
      <c r="CO58" s="37" t="s">
        <v>1310</v>
      </c>
      <c r="CP58" s="37"/>
      <c r="CQ58" s="37"/>
      <c r="CR58" s="37"/>
      <c r="CS58" s="37"/>
      <c r="CT58" s="44">
        <v>44664</v>
      </c>
      <c r="CU58" s="44">
        <v>44761</v>
      </c>
      <c r="CV58" s="44"/>
      <c r="CW58" s="44"/>
      <c r="CX58" s="37"/>
      <c r="CY58" s="37" t="s">
        <v>4</v>
      </c>
      <c r="CZ58" s="37"/>
      <c r="DA58" s="37"/>
      <c r="DB58" s="37"/>
      <c r="DC58" s="37" t="s">
        <v>4</v>
      </c>
      <c r="DD58" s="37"/>
      <c r="DE58" s="37"/>
      <c r="DF58" s="37"/>
      <c r="DG58" s="37" t="s">
        <v>1311</v>
      </c>
      <c r="DH58" s="37"/>
      <c r="DI58" s="37"/>
      <c r="DJ58" s="45" t="str">
        <f t="shared" si="0"/>
        <v/>
      </c>
      <c r="DK58" s="45">
        <f t="shared" si="1"/>
        <v>1</v>
      </c>
      <c r="DL58" s="45">
        <f t="shared" si="2"/>
        <v>0</v>
      </c>
      <c r="DM58" s="45">
        <f t="shared" si="3"/>
        <v>0</v>
      </c>
      <c r="DN58" s="45">
        <f t="shared" si="4"/>
        <v>0.14285714285714285</v>
      </c>
      <c r="DO58" s="46"/>
      <c r="DP58" s="37"/>
      <c r="DQ58" s="43"/>
      <c r="DR58" s="37"/>
      <c r="DS58" s="43"/>
      <c r="DT58" s="43"/>
      <c r="DU58" s="43"/>
      <c r="DV58" s="43"/>
      <c r="DW58" s="43"/>
      <c r="DX58" s="43"/>
      <c r="DY58" s="40"/>
      <c r="DZ58" s="37"/>
      <c r="EA58" s="37"/>
      <c r="EB58" s="37"/>
      <c r="EC58" s="37"/>
      <c r="ED58" s="43"/>
      <c r="EE58" s="37"/>
      <c r="EF58" s="37"/>
      <c r="EG58" s="37"/>
      <c r="EH58" s="37"/>
      <c r="EI58" s="37"/>
      <c r="EJ58" s="37"/>
      <c r="EK58" s="37"/>
      <c r="EL58" s="37"/>
      <c r="EM58" s="37"/>
      <c r="EN58" s="37"/>
      <c r="EO58" s="37"/>
      <c r="EP58" s="37"/>
      <c r="EQ58" s="37"/>
      <c r="ER58" s="37"/>
      <c r="ES58" s="44">
        <v>44664</v>
      </c>
      <c r="ET58" s="44">
        <v>44761</v>
      </c>
      <c r="EU58" s="44"/>
      <c r="EV58" s="44"/>
      <c r="EW58" s="37"/>
      <c r="EX58" s="37"/>
      <c r="EY58" s="37"/>
      <c r="EZ58" s="37"/>
      <c r="FA58" s="37"/>
      <c r="FB58" s="37"/>
      <c r="FC58" s="37"/>
      <c r="FD58" s="37"/>
      <c r="FE58" s="37"/>
      <c r="FF58" s="37"/>
      <c r="FG58" s="37"/>
      <c r="FH58" s="37"/>
      <c r="FI58" s="45" t="str">
        <f t="shared" si="5"/>
        <v/>
      </c>
      <c r="FJ58" s="45" t="str">
        <f t="shared" si="6"/>
        <v/>
      </c>
      <c r="FK58" s="45" t="str">
        <f t="shared" si="7"/>
        <v/>
      </c>
      <c r="FL58" s="45" t="str">
        <f t="shared" si="8"/>
        <v/>
      </c>
      <c r="FM58" s="45" t="str">
        <f t="shared" si="9"/>
        <v/>
      </c>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44">
        <v>44664</v>
      </c>
      <c r="GS58" s="44">
        <v>44761</v>
      </c>
      <c r="GT58" s="44"/>
      <c r="GU58" s="44"/>
      <c r="GV58" s="37"/>
      <c r="GW58" s="37"/>
      <c r="GX58" s="37"/>
      <c r="GY58" s="37"/>
      <c r="GZ58" s="37"/>
      <c r="HA58" s="37"/>
      <c r="HB58" s="37"/>
      <c r="HC58" s="37"/>
      <c r="HD58" s="37"/>
      <c r="HE58" s="37"/>
      <c r="HF58" s="37"/>
      <c r="HG58" s="37"/>
      <c r="HH58" s="45" t="str">
        <f t="shared" ref="HH58:HH61" si="129">IFERROR(IF(GF58=0,"",IF((GJ58/GF58)&gt;1,1,(GJ58/GF58))),"")</f>
        <v/>
      </c>
      <c r="HI58" s="45" t="str">
        <f t="shared" ref="HI58:HI61" si="130">IFERROR(IF(GG58=0,"",IF((GL58/GG58)&gt;1,1,(GL58/GG58))),"")</f>
        <v/>
      </c>
      <c r="HJ58" s="45" t="str">
        <f t="shared" ref="HJ58:HJ61" si="131">IFERROR(IF(GH58=0,"",IF((GN58/GH58)&gt;1,1,(GN58/GH58))),"")</f>
        <v/>
      </c>
      <c r="HK58" s="45" t="str">
        <f t="shared" ref="HK58:HK61" si="132">IFERROR(IF(GI58=0,"",IF((GP58/GI58)&gt;1,1,(GP58/GI58))),"")</f>
        <v/>
      </c>
      <c r="HL58" s="45" t="str">
        <f t="shared" ref="HL58:HL61" si="133">IFERROR(IF((GJ58+GL58+GN58+GP58)/GE58&gt;1,1,(GJ58+GL58+GN58+GP58)/GE58),"")</f>
        <v/>
      </c>
      <c r="HM58" s="37"/>
      <c r="HN58" s="37"/>
      <c r="HO58" s="37">
        <f t="shared" si="20"/>
        <v>1</v>
      </c>
      <c r="HP58" s="37" t="str">
        <f>'[7]BD Plan'!$B$3</f>
        <v>Casanare</v>
      </c>
      <c r="HQ58" s="41" t="s">
        <v>1312</v>
      </c>
      <c r="HR58" s="41"/>
      <c r="HS58" s="41"/>
      <c r="HT58" s="41"/>
      <c r="HU58" s="41"/>
      <c r="HV58" s="41" t="s">
        <v>1313</v>
      </c>
      <c r="HW58" s="41"/>
      <c r="HX58" s="41"/>
      <c r="HY58" s="41"/>
      <c r="HZ58" s="41"/>
      <c r="IA58" s="41"/>
      <c r="IB58" s="41"/>
      <c r="IC58" s="41"/>
      <c r="ID58" s="41"/>
      <c r="IE58" s="41"/>
      <c r="IF58" s="41"/>
      <c r="IG58" t="s">
        <v>963</v>
      </c>
      <c r="IH58" s="38" t="s">
        <v>964</v>
      </c>
    </row>
    <row r="59" spans="1:242" ht="15" customHeight="1" x14ac:dyDescent="0.25">
      <c r="A59" t="s">
        <v>965</v>
      </c>
      <c r="B59" t="s">
        <v>966</v>
      </c>
      <c r="C59" s="37" t="s">
        <v>967</v>
      </c>
      <c r="D59" s="37" t="s">
        <v>968</v>
      </c>
      <c r="E59" s="37" t="s">
        <v>951</v>
      </c>
      <c r="F59" s="37" t="s">
        <v>969</v>
      </c>
      <c r="G59" s="37" t="s">
        <v>925</v>
      </c>
      <c r="H59" s="39" t="s">
        <v>970</v>
      </c>
      <c r="I59" s="37" t="s">
        <v>955</v>
      </c>
      <c r="J59" s="40">
        <v>1</v>
      </c>
      <c r="K59" s="40">
        <v>0.6</v>
      </c>
      <c r="L59" s="37" t="s">
        <v>956</v>
      </c>
      <c r="M59" s="40">
        <v>0.6</v>
      </c>
      <c r="N59" s="40">
        <v>0.6</v>
      </c>
      <c r="O59" s="37" t="s">
        <v>928</v>
      </c>
      <c r="P59" s="37" t="s">
        <v>929</v>
      </c>
      <c r="Q59" s="42" t="s">
        <v>971</v>
      </c>
      <c r="R59" s="37"/>
      <c r="S59" s="47" t="s">
        <v>931</v>
      </c>
      <c r="T59" s="37" t="s">
        <v>972</v>
      </c>
      <c r="U59" s="43" t="s">
        <v>933</v>
      </c>
      <c r="V59" s="43" t="s">
        <v>934</v>
      </c>
      <c r="W59" s="43" t="s">
        <v>935</v>
      </c>
      <c r="X59" s="43"/>
      <c r="Y59" s="43" t="s">
        <v>973</v>
      </c>
      <c r="Z59" s="43" t="s">
        <v>937</v>
      </c>
      <c r="AA59" s="40">
        <v>0.4</v>
      </c>
      <c r="AB59" s="37"/>
      <c r="AC59" s="37"/>
      <c r="AD59" s="37"/>
      <c r="AE59" s="37"/>
      <c r="AF59" s="43" t="s">
        <v>96</v>
      </c>
      <c r="AG59" s="37" t="s">
        <v>938</v>
      </c>
      <c r="AH59" s="37">
        <f t="shared" ref="AH59:AH66" si="134">SUM(AI59:AL59)</f>
        <v>12</v>
      </c>
      <c r="AI59" s="43">
        <v>3</v>
      </c>
      <c r="AJ59" s="43">
        <v>3</v>
      </c>
      <c r="AK59" s="43">
        <v>3</v>
      </c>
      <c r="AL59" s="43">
        <v>3</v>
      </c>
      <c r="AM59" s="37">
        <v>3</v>
      </c>
      <c r="AN59" s="37" t="s">
        <v>1314</v>
      </c>
      <c r="AO59" s="37">
        <v>3</v>
      </c>
      <c r="AP59" s="37" t="s">
        <v>1315</v>
      </c>
      <c r="AQ59" s="37"/>
      <c r="AR59" s="37"/>
      <c r="AS59" s="37"/>
      <c r="AT59" s="37"/>
      <c r="AU59" s="44">
        <v>44664</v>
      </c>
      <c r="AV59" s="44">
        <v>44761</v>
      </c>
      <c r="AW59" s="44"/>
      <c r="AX59" s="44"/>
      <c r="AY59" s="37" t="s">
        <v>4</v>
      </c>
      <c r="AZ59" s="37" t="s">
        <v>4</v>
      </c>
      <c r="BA59" s="37"/>
      <c r="BB59" s="37"/>
      <c r="BC59" s="37" t="s">
        <v>4</v>
      </c>
      <c r="BD59" s="37" t="s">
        <v>4</v>
      </c>
      <c r="BE59" s="37"/>
      <c r="BF59" s="37"/>
      <c r="BG59" s="37" t="s">
        <v>1316</v>
      </c>
      <c r="BH59" s="37" t="s">
        <v>1317</v>
      </c>
      <c r="BI59" s="37"/>
      <c r="BJ59" s="37"/>
      <c r="BK59" s="45">
        <f t="shared" si="123"/>
        <v>1</v>
      </c>
      <c r="BL59" s="45">
        <f t="shared" si="124"/>
        <v>1</v>
      </c>
      <c r="BM59" s="45">
        <f t="shared" si="125"/>
        <v>0</v>
      </c>
      <c r="BN59" s="45">
        <f t="shared" si="126"/>
        <v>0</v>
      </c>
      <c r="BO59" s="45">
        <f t="shared" si="127"/>
        <v>0.5</v>
      </c>
      <c r="BP59" s="46"/>
      <c r="BQ59" s="37"/>
      <c r="BR59" s="37"/>
      <c r="BS59" s="37"/>
      <c r="BT59" s="43"/>
      <c r="BU59" s="43"/>
      <c r="BV59" s="43"/>
      <c r="BW59" s="43"/>
      <c r="BX59" s="43"/>
      <c r="BY59" s="43"/>
      <c r="BZ59" s="40"/>
      <c r="CA59" s="37"/>
      <c r="CB59" s="37"/>
      <c r="CC59" s="37"/>
      <c r="CD59" s="37"/>
      <c r="CE59" s="43"/>
      <c r="CF59" s="37"/>
      <c r="CG59" s="37"/>
      <c r="CH59" s="37"/>
      <c r="CI59" s="37"/>
      <c r="CJ59" s="37"/>
      <c r="CK59" s="37"/>
      <c r="CL59" s="37"/>
      <c r="CM59" s="37"/>
      <c r="CN59" s="37"/>
      <c r="CO59" s="37"/>
      <c r="CP59" s="37"/>
      <c r="CQ59" s="37"/>
      <c r="CR59" s="37"/>
      <c r="CS59" s="37"/>
      <c r="CT59" s="44">
        <v>44664</v>
      </c>
      <c r="CU59" s="44">
        <v>44761</v>
      </c>
      <c r="CV59" s="44"/>
      <c r="CW59" s="44"/>
      <c r="CX59" s="37"/>
      <c r="CY59" s="37"/>
      <c r="CZ59" s="37"/>
      <c r="DA59" s="37"/>
      <c r="DB59" s="37"/>
      <c r="DC59" s="37"/>
      <c r="DD59" s="37"/>
      <c r="DE59" s="37"/>
      <c r="DF59" s="37"/>
      <c r="DG59" s="37"/>
      <c r="DH59" s="37"/>
      <c r="DI59" s="37"/>
      <c r="DJ59" s="45" t="str">
        <f t="shared" si="0"/>
        <v/>
      </c>
      <c r="DK59" s="45" t="str">
        <f t="shared" si="1"/>
        <v/>
      </c>
      <c r="DL59" s="45" t="str">
        <f t="shared" si="2"/>
        <v/>
      </c>
      <c r="DM59" s="45" t="str">
        <f t="shared" si="3"/>
        <v/>
      </c>
      <c r="DN59" s="45" t="str">
        <f t="shared" si="4"/>
        <v/>
      </c>
      <c r="DO59" s="46"/>
      <c r="DP59" s="37"/>
      <c r="DQ59" s="43"/>
      <c r="DR59" s="37"/>
      <c r="DS59" s="43"/>
      <c r="DT59" s="43"/>
      <c r="DU59" s="43"/>
      <c r="DV59" s="43"/>
      <c r="DW59" s="43"/>
      <c r="DX59" s="43"/>
      <c r="DY59" s="40"/>
      <c r="DZ59" s="37"/>
      <c r="EA59" s="37"/>
      <c r="EB59" s="37"/>
      <c r="EC59" s="37"/>
      <c r="ED59" s="43"/>
      <c r="EE59" s="37"/>
      <c r="EF59" s="37"/>
      <c r="EG59" s="37"/>
      <c r="EH59" s="37"/>
      <c r="EI59" s="37"/>
      <c r="EJ59" s="37"/>
      <c r="EK59" s="37"/>
      <c r="EL59" s="37"/>
      <c r="EM59" s="37"/>
      <c r="EN59" s="37"/>
      <c r="EO59" s="37"/>
      <c r="EP59" s="37"/>
      <c r="EQ59" s="37"/>
      <c r="ER59" s="37"/>
      <c r="ES59" s="44">
        <v>44664</v>
      </c>
      <c r="ET59" s="44">
        <v>44761</v>
      </c>
      <c r="EU59" s="44"/>
      <c r="EV59" s="44"/>
      <c r="EW59" s="37"/>
      <c r="EX59" s="37"/>
      <c r="EY59" s="37"/>
      <c r="EZ59" s="37"/>
      <c r="FA59" s="37"/>
      <c r="FB59" s="37"/>
      <c r="FC59" s="37"/>
      <c r="FD59" s="37"/>
      <c r="FE59" s="37"/>
      <c r="FF59" s="37"/>
      <c r="FG59" s="37"/>
      <c r="FH59" s="37"/>
      <c r="FI59" s="45" t="str">
        <f t="shared" si="5"/>
        <v/>
      </c>
      <c r="FJ59" s="45" t="str">
        <f t="shared" si="6"/>
        <v/>
      </c>
      <c r="FK59" s="45" t="str">
        <f t="shared" si="7"/>
        <v/>
      </c>
      <c r="FL59" s="45" t="str">
        <f t="shared" si="8"/>
        <v/>
      </c>
      <c r="FM59" s="45" t="str">
        <f t="shared" si="9"/>
        <v/>
      </c>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44">
        <v>44664</v>
      </c>
      <c r="GS59" s="44">
        <v>44761</v>
      </c>
      <c r="GT59" s="44"/>
      <c r="GU59" s="44"/>
      <c r="GV59" s="37"/>
      <c r="GW59" s="37"/>
      <c r="GX59" s="37"/>
      <c r="GY59" s="37"/>
      <c r="GZ59" s="37"/>
      <c r="HA59" s="37"/>
      <c r="HB59" s="37"/>
      <c r="HC59" s="37"/>
      <c r="HD59" s="37"/>
      <c r="HE59" s="37"/>
      <c r="HF59" s="37"/>
      <c r="HG59" s="37"/>
      <c r="HH59" s="45" t="str">
        <f t="shared" si="129"/>
        <v/>
      </c>
      <c r="HI59" s="45" t="str">
        <f t="shared" si="130"/>
        <v/>
      </c>
      <c r="HJ59" s="45" t="str">
        <f t="shared" si="131"/>
        <v/>
      </c>
      <c r="HK59" s="45" t="str">
        <f t="shared" si="132"/>
        <v/>
      </c>
      <c r="HL59" s="45" t="str">
        <f t="shared" si="133"/>
        <v/>
      </c>
      <c r="HM59" s="37"/>
      <c r="HN59" s="37"/>
      <c r="HO59" s="37">
        <f t="shared" si="20"/>
        <v>1</v>
      </c>
      <c r="HP59" s="37" t="str">
        <f>'[7]BD Plan'!$B$3</f>
        <v>Casanare</v>
      </c>
      <c r="HQ59" s="41" t="s">
        <v>1318</v>
      </c>
      <c r="HR59" s="41" t="s">
        <v>1319</v>
      </c>
      <c r="HS59" s="41"/>
      <c r="HT59" s="41"/>
      <c r="HU59" s="41"/>
      <c r="HV59" s="41"/>
      <c r="HW59" s="41"/>
      <c r="HX59" s="41"/>
      <c r="HY59" s="41"/>
      <c r="HZ59" s="41"/>
      <c r="IA59" s="41"/>
      <c r="IB59" s="41"/>
      <c r="IC59" s="41"/>
      <c r="ID59" s="41"/>
      <c r="IE59" s="41"/>
      <c r="IF59" s="41"/>
      <c r="IG59" t="s">
        <v>980</v>
      </c>
      <c r="IH59" s="38" t="s">
        <v>981</v>
      </c>
    </row>
    <row r="60" spans="1:242" ht="15" customHeight="1" x14ac:dyDescent="0.25">
      <c r="A60" t="s">
        <v>982</v>
      </c>
      <c r="B60" t="s">
        <v>966</v>
      </c>
      <c r="C60" s="37" t="s">
        <v>983</v>
      </c>
      <c r="D60" s="37" t="s">
        <v>950</v>
      </c>
      <c r="E60" s="37" t="s">
        <v>951</v>
      </c>
      <c r="F60" s="37" t="s">
        <v>984</v>
      </c>
      <c r="G60" s="37" t="s">
        <v>925</v>
      </c>
      <c r="H60" s="39" t="s">
        <v>985</v>
      </c>
      <c r="I60" s="37" t="s">
        <v>955</v>
      </c>
      <c r="J60" s="40">
        <v>0.8</v>
      </c>
      <c r="K60" s="40">
        <v>0.6</v>
      </c>
      <c r="L60" s="37" t="s">
        <v>956</v>
      </c>
      <c r="M60" s="40">
        <v>0.48</v>
      </c>
      <c r="N60" s="40">
        <v>0.6</v>
      </c>
      <c r="O60" s="37" t="s">
        <v>928</v>
      </c>
      <c r="P60" s="37" t="s">
        <v>929</v>
      </c>
      <c r="Q60" s="42" t="s">
        <v>986</v>
      </c>
      <c r="R60" s="37"/>
      <c r="S60" s="47" t="s">
        <v>931</v>
      </c>
      <c r="T60" s="41" t="s">
        <v>987</v>
      </c>
      <c r="U60" s="43" t="s">
        <v>933</v>
      </c>
      <c r="V60" s="43" t="s">
        <v>934</v>
      </c>
      <c r="W60" s="43" t="s">
        <v>935</v>
      </c>
      <c r="X60" s="43"/>
      <c r="Y60" s="43" t="s">
        <v>973</v>
      </c>
      <c r="Z60" s="43" t="s">
        <v>937</v>
      </c>
      <c r="AA60" s="40">
        <v>0.4</v>
      </c>
      <c r="AB60" s="37"/>
      <c r="AC60" s="37"/>
      <c r="AD60" s="37"/>
      <c r="AE60" s="37"/>
      <c r="AF60" s="43" t="s">
        <v>96</v>
      </c>
      <c r="AG60" s="37" t="s">
        <v>938</v>
      </c>
      <c r="AH60" s="37">
        <f t="shared" si="134"/>
        <v>39</v>
      </c>
      <c r="AI60" s="43">
        <v>6</v>
      </c>
      <c r="AJ60" s="43">
        <v>9</v>
      </c>
      <c r="AK60" s="43">
        <v>12</v>
      </c>
      <c r="AL60" s="43">
        <v>12</v>
      </c>
      <c r="AM60" s="37">
        <v>6</v>
      </c>
      <c r="AN60" s="37" t="s">
        <v>1320</v>
      </c>
      <c r="AO60" s="37">
        <v>9</v>
      </c>
      <c r="AP60" s="37" t="s">
        <v>1321</v>
      </c>
      <c r="AQ60" s="37"/>
      <c r="AR60" s="37"/>
      <c r="AS60" s="37"/>
      <c r="AT60" s="37"/>
      <c r="AU60" s="44">
        <v>44664</v>
      </c>
      <c r="AV60" s="44">
        <v>44761</v>
      </c>
      <c r="AW60" s="44"/>
      <c r="AX60" s="44"/>
      <c r="AY60" s="37" t="s">
        <v>4</v>
      </c>
      <c r="AZ60" s="37" t="s">
        <v>5</v>
      </c>
      <c r="BA60" s="37"/>
      <c r="BB60" s="37"/>
      <c r="BC60" s="37" t="s">
        <v>5</v>
      </c>
      <c r="BD60" s="37" t="s">
        <v>5</v>
      </c>
      <c r="BE60" s="37"/>
      <c r="BF60" s="37"/>
      <c r="BG60" s="37" t="s">
        <v>1322</v>
      </c>
      <c r="BH60" s="37" t="s">
        <v>1323</v>
      </c>
      <c r="BI60" s="37"/>
      <c r="BJ60" s="37"/>
      <c r="BK60" s="45">
        <f t="shared" si="123"/>
        <v>1</v>
      </c>
      <c r="BL60" s="45">
        <f t="shared" si="124"/>
        <v>1</v>
      </c>
      <c r="BM60" s="45">
        <f t="shared" si="125"/>
        <v>0</v>
      </c>
      <c r="BN60" s="45">
        <f t="shared" si="126"/>
        <v>0</v>
      </c>
      <c r="BO60" s="45">
        <f t="shared" si="127"/>
        <v>0.38461538461538464</v>
      </c>
      <c r="BP60" s="46"/>
      <c r="BQ60" s="37"/>
      <c r="BS60" s="37"/>
      <c r="BT60" s="43"/>
      <c r="BU60" s="43"/>
      <c r="BV60" s="43"/>
      <c r="BW60" s="43"/>
      <c r="BX60" s="43"/>
      <c r="BY60" s="43"/>
      <c r="BZ60" s="40"/>
      <c r="CA60" s="37"/>
      <c r="CB60" s="37"/>
      <c r="CC60" s="37"/>
      <c r="CD60" s="37"/>
      <c r="CE60" s="43"/>
      <c r="CF60" s="37"/>
      <c r="CG60" s="37"/>
      <c r="CH60" s="37"/>
      <c r="CI60" s="37"/>
      <c r="CJ60" s="37"/>
      <c r="CK60" s="37"/>
      <c r="CL60" s="37"/>
      <c r="CM60" s="37"/>
      <c r="CN60" s="37"/>
      <c r="CO60" s="37"/>
      <c r="CP60" s="37"/>
      <c r="CQ60" s="37"/>
      <c r="CR60" s="37"/>
      <c r="CS60" s="37"/>
      <c r="CT60" s="44">
        <v>44664</v>
      </c>
      <c r="CU60" s="44">
        <v>44761</v>
      </c>
      <c r="CV60" s="44"/>
      <c r="CW60" s="44"/>
      <c r="CX60" s="37"/>
      <c r="CY60" s="37"/>
      <c r="CZ60" s="37"/>
      <c r="DA60" s="37"/>
      <c r="DB60" s="37"/>
      <c r="DC60" s="37"/>
      <c r="DD60" s="37"/>
      <c r="DE60" s="37"/>
      <c r="DF60" s="37"/>
      <c r="DG60" s="37"/>
      <c r="DH60" s="37"/>
      <c r="DI60" s="37"/>
      <c r="DJ60" s="45" t="str">
        <f t="shared" si="0"/>
        <v/>
      </c>
      <c r="DK60" s="45" t="str">
        <f t="shared" si="1"/>
        <v/>
      </c>
      <c r="DL60" s="45" t="str">
        <f t="shared" si="2"/>
        <v/>
      </c>
      <c r="DM60" s="45" t="str">
        <f t="shared" si="3"/>
        <v/>
      </c>
      <c r="DN60" s="45" t="str">
        <f t="shared" si="4"/>
        <v/>
      </c>
      <c r="DO60" s="46"/>
      <c r="DP60" s="37"/>
      <c r="DQ60" s="43"/>
      <c r="DR60" s="37"/>
      <c r="DS60" s="43"/>
      <c r="DT60" s="43"/>
      <c r="DU60" s="43"/>
      <c r="DV60" s="43"/>
      <c r="DW60" s="43"/>
      <c r="DX60" s="43"/>
      <c r="DY60" s="40"/>
      <c r="DZ60" s="37"/>
      <c r="EA60" s="37"/>
      <c r="EB60" s="37"/>
      <c r="EC60" s="37"/>
      <c r="ED60" s="43"/>
      <c r="EE60" s="37"/>
      <c r="EF60" s="37"/>
      <c r="EG60" s="37"/>
      <c r="EH60" s="37"/>
      <c r="EI60" s="37"/>
      <c r="EJ60" s="37"/>
      <c r="EK60" s="37"/>
      <c r="EL60" s="37"/>
      <c r="EM60" s="37"/>
      <c r="EN60" s="37"/>
      <c r="EO60" s="37"/>
      <c r="EP60" s="37"/>
      <c r="EQ60" s="37"/>
      <c r="ER60" s="37"/>
      <c r="ES60" s="44">
        <v>44664</v>
      </c>
      <c r="ET60" s="44">
        <v>44761</v>
      </c>
      <c r="EU60" s="44"/>
      <c r="EV60" s="44"/>
      <c r="EW60" s="37"/>
      <c r="EX60" s="37"/>
      <c r="EY60" s="37"/>
      <c r="EZ60" s="37"/>
      <c r="FA60" s="37"/>
      <c r="FB60" s="37"/>
      <c r="FC60" s="37"/>
      <c r="FD60" s="37"/>
      <c r="FE60" s="37"/>
      <c r="FF60" s="37"/>
      <c r="FG60" s="37"/>
      <c r="FH60" s="37"/>
      <c r="FI60" s="45" t="str">
        <f t="shared" si="5"/>
        <v/>
      </c>
      <c r="FJ60" s="45" t="str">
        <f t="shared" si="6"/>
        <v/>
      </c>
      <c r="FK60" s="45" t="str">
        <f t="shared" si="7"/>
        <v/>
      </c>
      <c r="FL60" s="45" t="str">
        <f t="shared" si="8"/>
        <v/>
      </c>
      <c r="FM60" s="45" t="str">
        <f t="shared" si="9"/>
        <v/>
      </c>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44">
        <v>44664</v>
      </c>
      <c r="GS60" s="44">
        <v>44761</v>
      </c>
      <c r="GT60" s="44"/>
      <c r="GU60" s="44"/>
      <c r="GV60" s="37"/>
      <c r="GW60" s="37"/>
      <c r="GX60" s="37"/>
      <c r="GY60" s="37"/>
      <c r="GZ60" s="37"/>
      <c r="HA60" s="37"/>
      <c r="HB60" s="37"/>
      <c r="HC60" s="37"/>
      <c r="HD60" s="37"/>
      <c r="HE60" s="37"/>
      <c r="HF60" s="37"/>
      <c r="HG60" s="37"/>
      <c r="HH60" s="45" t="str">
        <f t="shared" si="129"/>
        <v/>
      </c>
      <c r="HI60" s="45" t="str">
        <f t="shared" si="130"/>
        <v/>
      </c>
      <c r="HJ60" s="45" t="str">
        <f t="shared" si="131"/>
        <v/>
      </c>
      <c r="HK60" s="45" t="str">
        <f t="shared" si="132"/>
        <v/>
      </c>
      <c r="HL60" s="45" t="str">
        <f t="shared" si="133"/>
        <v/>
      </c>
      <c r="HM60" s="37"/>
      <c r="HN60" s="37"/>
      <c r="HO60" s="37">
        <f t="shared" si="20"/>
        <v>1</v>
      </c>
      <c r="HP60" s="37" t="str">
        <f>'[7]BD Plan'!$B$3</f>
        <v>Casanare</v>
      </c>
      <c r="HQ60" s="41" t="s">
        <v>1324</v>
      </c>
      <c r="HR60" s="41" t="s">
        <v>1325</v>
      </c>
      <c r="HS60" s="41"/>
      <c r="HT60" s="41"/>
      <c r="HU60" s="41"/>
      <c r="HV60" s="41"/>
      <c r="HW60" s="41"/>
      <c r="HX60" s="41"/>
      <c r="HY60" s="41"/>
      <c r="HZ60" s="41"/>
      <c r="IA60" s="41"/>
      <c r="IB60" s="41"/>
      <c r="IC60" s="41"/>
      <c r="ID60" s="41"/>
      <c r="IE60" s="41"/>
      <c r="IF60" s="41"/>
      <c r="IG60" t="s">
        <v>993</v>
      </c>
      <c r="IH60" s="38" t="s">
        <v>994</v>
      </c>
    </row>
    <row r="61" spans="1:242" ht="15" customHeight="1" x14ac:dyDescent="0.25">
      <c r="A61" t="s">
        <v>995</v>
      </c>
      <c r="B61" t="s">
        <v>966</v>
      </c>
      <c r="C61" s="37" t="s">
        <v>996</v>
      </c>
      <c r="D61" s="37" t="s">
        <v>997</v>
      </c>
      <c r="E61" s="37" t="s">
        <v>951</v>
      </c>
      <c r="F61" s="37" t="s">
        <v>984</v>
      </c>
      <c r="G61" s="37" t="s">
        <v>953</v>
      </c>
      <c r="H61" s="39" t="s">
        <v>998</v>
      </c>
      <c r="I61" s="37" t="s">
        <v>955</v>
      </c>
      <c r="J61" s="40">
        <v>1</v>
      </c>
      <c r="K61" s="40">
        <v>0.8</v>
      </c>
      <c r="L61" s="37" t="s">
        <v>956</v>
      </c>
      <c r="M61" s="40">
        <v>0.6</v>
      </c>
      <c r="N61" s="40">
        <v>0.8</v>
      </c>
      <c r="O61" s="37" t="s">
        <v>956</v>
      </c>
      <c r="P61" s="37" t="s">
        <v>929</v>
      </c>
      <c r="Q61" s="42" t="s">
        <v>999</v>
      </c>
      <c r="R61" s="37"/>
      <c r="S61" s="47" t="s">
        <v>931</v>
      </c>
      <c r="T61" s="37" t="s">
        <v>1000</v>
      </c>
      <c r="U61" s="43" t="s">
        <v>933</v>
      </c>
      <c r="V61" s="43" t="s">
        <v>934</v>
      </c>
      <c r="W61" s="43" t="s">
        <v>935</v>
      </c>
      <c r="X61" s="43"/>
      <c r="Y61" s="43" t="s">
        <v>936</v>
      </c>
      <c r="Z61" s="43" t="s">
        <v>937</v>
      </c>
      <c r="AA61" s="40">
        <v>0.4</v>
      </c>
      <c r="AB61" s="37"/>
      <c r="AC61" s="37"/>
      <c r="AD61" s="37"/>
      <c r="AE61" s="37"/>
      <c r="AF61" s="43" t="s">
        <v>96</v>
      </c>
      <c r="AG61" s="37" t="s">
        <v>938</v>
      </c>
      <c r="AH61" s="37">
        <f t="shared" si="134"/>
        <v>12</v>
      </c>
      <c r="AI61" s="43">
        <v>3</v>
      </c>
      <c r="AJ61" s="43">
        <v>3</v>
      </c>
      <c r="AK61" s="43">
        <v>3</v>
      </c>
      <c r="AL61" s="43">
        <v>3</v>
      </c>
      <c r="AM61" s="37">
        <v>3</v>
      </c>
      <c r="AN61" s="37" t="s">
        <v>1326</v>
      </c>
      <c r="AO61" s="37">
        <v>3</v>
      </c>
      <c r="AP61" s="37" t="s">
        <v>1327</v>
      </c>
      <c r="AQ61" s="37"/>
      <c r="AR61" s="37"/>
      <c r="AS61" s="37"/>
      <c r="AT61" s="37"/>
      <c r="AU61" s="44">
        <v>44664</v>
      </c>
      <c r="AV61" s="44">
        <v>44761</v>
      </c>
      <c r="AW61" s="44"/>
      <c r="AX61" s="44"/>
      <c r="AY61" s="37" t="s">
        <v>5</v>
      </c>
      <c r="AZ61" s="37"/>
      <c r="BA61" s="37"/>
      <c r="BB61" s="37"/>
      <c r="BC61" s="37" t="s">
        <v>4</v>
      </c>
      <c r="BD61" s="37" t="s">
        <v>5</v>
      </c>
      <c r="BE61" s="37"/>
      <c r="BF61" s="37"/>
      <c r="BG61" s="37" t="s">
        <v>1316</v>
      </c>
      <c r="BH61" s="37" t="s">
        <v>1328</v>
      </c>
      <c r="BI61" s="37"/>
      <c r="BJ61" s="37"/>
      <c r="BK61" s="45">
        <f t="shared" si="123"/>
        <v>1</v>
      </c>
      <c r="BL61" s="45">
        <f t="shared" si="124"/>
        <v>1</v>
      </c>
      <c r="BM61" s="45">
        <f t="shared" si="125"/>
        <v>0</v>
      </c>
      <c r="BN61" s="45">
        <f t="shared" si="126"/>
        <v>0</v>
      </c>
      <c r="BO61" s="45">
        <f t="shared" si="127"/>
        <v>0.5</v>
      </c>
      <c r="BP61" s="46"/>
      <c r="BQ61" s="37"/>
      <c r="BR61" s="37"/>
      <c r="BS61" s="37"/>
      <c r="BT61" s="43"/>
      <c r="BU61" s="43"/>
      <c r="BV61" s="43"/>
      <c r="BW61" s="43"/>
      <c r="BX61" s="43"/>
      <c r="BY61" s="43"/>
      <c r="BZ61" s="40"/>
      <c r="CA61" s="37"/>
      <c r="CB61" s="37"/>
      <c r="CC61" s="37"/>
      <c r="CD61" s="37"/>
      <c r="CE61" s="43"/>
      <c r="CF61" s="37"/>
      <c r="CG61" s="37"/>
      <c r="CH61" s="37"/>
      <c r="CI61" s="37"/>
      <c r="CJ61" s="37"/>
      <c r="CK61" s="37"/>
      <c r="CL61" s="37"/>
      <c r="CM61" s="37"/>
      <c r="CN61" s="37"/>
      <c r="CO61" s="37"/>
      <c r="CP61" s="37"/>
      <c r="CQ61" s="37"/>
      <c r="CR61" s="37"/>
      <c r="CS61" s="37"/>
      <c r="CT61" s="44">
        <v>44664</v>
      </c>
      <c r="CU61" s="44">
        <v>44761</v>
      </c>
      <c r="CV61" s="44"/>
      <c r="CW61" s="44"/>
      <c r="CX61" s="37"/>
      <c r="CY61" s="37"/>
      <c r="CZ61" s="37"/>
      <c r="DA61" s="37"/>
      <c r="DB61" s="37"/>
      <c r="DC61" s="37"/>
      <c r="DD61" s="37"/>
      <c r="DE61" s="37"/>
      <c r="DF61" s="37"/>
      <c r="DG61" s="37"/>
      <c r="DH61" s="37"/>
      <c r="DI61" s="37"/>
      <c r="DJ61" s="45" t="str">
        <f t="shared" si="0"/>
        <v/>
      </c>
      <c r="DK61" s="45" t="str">
        <f t="shared" si="1"/>
        <v/>
      </c>
      <c r="DL61" s="45" t="str">
        <f t="shared" si="2"/>
        <v/>
      </c>
      <c r="DM61" s="45" t="str">
        <f t="shared" si="3"/>
        <v/>
      </c>
      <c r="DN61" s="45" t="str">
        <f t="shared" si="4"/>
        <v/>
      </c>
      <c r="DO61" s="46"/>
      <c r="DP61" s="37"/>
      <c r="DQ61" s="43"/>
      <c r="DR61" s="37"/>
      <c r="DS61" s="43"/>
      <c r="DT61" s="43"/>
      <c r="DU61" s="43"/>
      <c r="DV61" s="43"/>
      <c r="DW61" s="43"/>
      <c r="DX61" s="43"/>
      <c r="DY61" s="40"/>
      <c r="DZ61" s="37"/>
      <c r="EA61" s="37"/>
      <c r="EB61" s="37"/>
      <c r="EC61" s="37"/>
      <c r="ED61" s="43"/>
      <c r="EE61" s="37"/>
      <c r="EF61" s="37"/>
      <c r="EG61" s="37"/>
      <c r="EH61" s="37"/>
      <c r="EI61" s="37"/>
      <c r="EJ61" s="37"/>
      <c r="EK61" s="37"/>
      <c r="EL61" s="37"/>
      <c r="EM61" s="37"/>
      <c r="EN61" s="37"/>
      <c r="EO61" s="37"/>
      <c r="EP61" s="37"/>
      <c r="EQ61" s="37"/>
      <c r="ER61" s="37"/>
      <c r="ES61" s="44">
        <v>44664</v>
      </c>
      <c r="ET61" s="44">
        <v>44761</v>
      </c>
      <c r="EU61" s="44"/>
      <c r="EV61" s="44"/>
      <c r="EW61" s="37"/>
      <c r="EX61" s="37"/>
      <c r="EY61" s="37"/>
      <c r="EZ61" s="37"/>
      <c r="FA61" s="37"/>
      <c r="FB61" s="37"/>
      <c r="FC61" s="37"/>
      <c r="FD61" s="37"/>
      <c r="FE61" s="37"/>
      <c r="FF61" s="37"/>
      <c r="FG61" s="37"/>
      <c r="FH61" s="37"/>
      <c r="FI61" s="45" t="str">
        <f t="shared" si="5"/>
        <v/>
      </c>
      <c r="FJ61" s="45" t="str">
        <f t="shared" si="6"/>
        <v/>
      </c>
      <c r="FK61" s="45" t="str">
        <f t="shared" si="7"/>
        <v/>
      </c>
      <c r="FL61" s="45" t="str">
        <f t="shared" si="8"/>
        <v/>
      </c>
      <c r="FM61" s="45" t="str">
        <f t="shared" si="9"/>
        <v/>
      </c>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44">
        <v>44664</v>
      </c>
      <c r="GS61" s="44">
        <v>44761</v>
      </c>
      <c r="GT61" s="44"/>
      <c r="GU61" s="44"/>
      <c r="GV61" s="37"/>
      <c r="GW61" s="37"/>
      <c r="GX61" s="37"/>
      <c r="GY61" s="37"/>
      <c r="GZ61" s="37"/>
      <c r="HA61" s="37"/>
      <c r="HB61" s="37"/>
      <c r="HC61" s="37"/>
      <c r="HD61" s="37"/>
      <c r="HE61" s="37"/>
      <c r="HF61" s="37"/>
      <c r="HG61" s="37"/>
      <c r="HH61" s="45" t="str">
        <f t="shared" si="129"/>
        <v/>
      </c>
      <c r="HI61" s="45" t="str">
        <f t="shared" si="130"/>
        <v/>
      </c>
      <c r="HJ61" s="45" t="str">
        <f t="shared" si="131"/>
        <v/>
      </c>
      <c r="HK61" s="45" t="str">
        <f t="shared" si="132"/>
        <v/>
      </c>
      <c r="HL61" s="45" t="str">
        <f t="shared" si="133"/>
        <v/>
      </c>
      <c r="HM61" s="37"/>
      <c r="HN61" s="37"/>
      <c r="HO61" s="37">
        <f t="shared" si="20"/>
        <v>1</v>
      </c>
      <c r="HP61" s="37" t="str">
        <f>'[7]BD Plan'!$B$3</f>
        <v>Casanare</v>
      </c>
      <c r="HQ61" s="20" t="s">
        <v>1329</v>
      </c>
      <c r="HR61" s="20"/>
      <c r="HS61" s="20"/>
      <c r="HT61" s="20"/>
      <c r="HU61" s="20"/>
      <c r="HV61" s="20"/>
      <c r="HW61" s="20"/>
      <c r="HX61" s="20"/>
      <c r="HY61" s="20"/>
      <c r="HZ61" s="20"/>
      <c r="IA61" s="20"/>
      <c r="IB61" s="20"/>
      <c r="IC61" s="20"/>
      <c r="ID61" s="20"/>
      <c r="IE61" s="20"/>
      <c r="IF61" s="20"/>
      <c r="IG61" t="s">
        <v>1005</v>
      </c>
      <c r="IH61" s="38" t="s">
        <v>981</v>
      </c>
    </row>
    <row r="62" spans="1:242" ht="15" customHeight="1" x14ac:dyDescent="0.25">
      <c r="A62" t="s">
        <v>1006</v>
      </c>
      <c r="B62" t="s">
        <v>1007</v>
      </c>
      <c r="C62" s="37" t="s">
        <v>1008</v>
      </c>
      <c r="D62" s="37" t="s">
        <v>968</v>
      </c>
      <c r="E62" s="37" t="s">
        <v>951</v>
      </c>
      <c r="F62" s="37" t="s">
        <v>924</v>
      </c>
      <c r="G62" s="37" t="s">
        <v>1009</v>
      </c>
      <c r="H62" s="39" t="s">
        <v>1010</v>
      </c>
      <c r="I62" s="37" t="s">
        <v>927</v>
      </c>
      <c r="J62" s="40">
        <v>0.8</v>
      </c>
      <c r="K62" s="40">
        <v>0.2</v>
      </c>
      <c r="L62" s="37" t="s">
        <v>928</v>
      </c>
      <c r="M62" s="40">
        <v>0.28999999999999998</v>
      </c>
      <c r="N62" s="40">
        <v>0.2</v>
      </c>
      <c r="O62" s="37" t="s">
        <v>1011</v>
      </c>
      <c r="P62" s="37" t="s">
        <v>929</v>
      </c>
      <c r="Q62" s="42" t="s">
        <v>1012</v>
      </c>
      <c r="R62" s="37"/>
      <c r="S62" s="47" t="s">
        <v>931</v>
      </c>
      <c r="T62" s="37" t="s">
        <v>1013</v>
      </c>
      <c r="U62" s="43" t="s">
        <v>933</v>
      </c>
      <c r="V62" s="43" t="s">
        <v>934</v>
      </c>
      <c r="W62" s="43" t="s">
        <v>935</v>
      </c>
      <c r="X62" s="43"/>
      <c r="Y62" s="43" t="s">
        <v>936</v>
      </c>
      <c r="Z62" s="43" t="s">
        <v>937</v>
      </c>
      <c r="AA62" s="40">
        <v>0.4</v>
      </c>
      <c r="AB62" s="37"/>
      <c r="AC62" s="37"/>
      <c r="AD62" s="37"/>
      <c r="AE62" s="37"/>
      <c r="AF62" s="43" t="s">
        <v>96</v>
      </c>
      <c r="AG62" s="37" t="s">
        <v>938</v>
      </c>
      <c r="AH62" s="37">
        <f t="shared" si="134"/>
        <v>1</v>
      </c>
      <c r="AI62" s="43">
        <v>0</v>
      </c>
      <c r="AJ62" s="43">
        <v>1</v>
      </c>
      <c r="AK62" s="43">
        <v>0</v>
      </c>
      <c r="AL62" s="43">
        <v>0</v>
      </c>
      <c r="AM62" s="37"/>
      <c r="AN62" s="37"/>
      <c r="AO62" s="37">
        <v>1</v>
      </c>
      <c r="AP62" s="37" t="s">
        <v>1330</v>
      </c>
      <c r="AQ62" s="37"/>
      <c r="AR62" s="37"/>
      <c r="AS62" s="37"/>
      <c r="AT62" s="37"/>
      <c r="AU62" s="44"/>
      <c r="AV62" s="44">
        <v>44761</v>
      </c>
      <c r="AW62" s="44"/>
      <c r="AX62" s="44"/>
      <c r="AY62" s="37"/>
      <c r="AZ62" s="37" t="s">
        <v>4</v>
      </c>
      <c r="BA62" s="37"/>
      <c r="BB62" s="37"/>
      <c r="BC62" s="37"/>
      <c r="BD62" s="37" t="s">
        <v>4</v>
      </c>
      <c r="BE62" s="37"/>
      <c r="BF62" s="37"/>
      <c r="BG62" s="37"/>
      <c r="BH62" s="37" t="s">
        <v>1331</v>
      </c>
      <c r="BI62" s="37"/>
      <c r="BJ62" s="37"/>
      <c r="BK62" s="45" t="str">
        <f t="shared" si="123"/>
        <v/>
      </c>
      <c r="BL62" s="45">
        <f t="shared" si="124"/>
        <v>1</v>
      </c>
      <c r="BM62" s="45" t="str">
        <f t="shared" si="125"/>
        <v/>
      </c>
      <c r="BN62" s="45" t="str">
        <f t="shared" si="126"/>
        <v/>
      </c>
      <c r="BO62" s="45">
        <f t="shared" si="127"/>
        <v>1</v>
      </c>
      <c r="BP62" s="46" t="s">
        <v>1016</v>
      </c>
      <c r="BQ62" s="37"/>
      <c r="BR62" s="47" t="s">
        <v>931</v>
      </c>
      <c r="BS62" s="37" t="s">
        <v>1017</v>
      </c>
      <c r="BT62" s="43" t="s">
        <v>933</v>
      </c>
      <c r="BU62" s="43" t="s">
        <v>934</v>
      </c>
      <c r="BV62" s="43" t="s">
        <v>935</v>
      </c>
      <c r="BW62" s="43"/>
      <c r="BX62" s="43" t="s">
        <v>936</v>
      </c>
      <c r="BY62" s="43" t="s">
        <v>937</v>
      </c>
      <c r="BZ62" s="40">
        <v>0.4</v>
      </c>
      <c r="CA62" s="37"/>
      <c r="CB62" s="37"/>
      <c r="CC62" s="37"/>
      <c r="CD62" s="37"/>
      <c r="CE62" s="43" t="s">
        <v>96</v>
      </c>
      <c r="CF62" s="37" t="s">
        <v>938</v>
      </c>
      <c r="CG62" s="37">
        <f t="shared" ref="CG62" si="135">SUM(CH62:CK62)</f>
        <v>2</v>
      </c>
      <c r="CH62" s="37">
        <v>0</v>
      </c>
      <c r="CI62" s="37">
        <v>0</v>
      </c>
      <c r="CJ62" s="37">
        <v>1</v>
      </c>
      <c r="CK62" s="37">
        <v>1</v>
      </c>
      <c r="CL62" s="37"/>
      <c r="CM62" s="37"/>
      <c r="CN62" s="37">
        <v>0</v>
      </c>
      <c r="CO62" s="37" t="s">
        <v>1332</v>
      </c>
      <c r="CP62" s="37"/>
      <c r="CQ62" s="37"/>
      <c r="CR62" s="37"/>
      <c r="CS62" s="37"/>
      <c r="CT62" s="44"/>
      <c r="CU62" s="44">
        <v>44761</v>
      </c>
      <c r="CV62" s="44"/>
      <c r="CW62" s="44"/>
      <c r="CX62" s="37"/>
      <c r="CY62" s="37" t="s">
        <v>5</v>
      </c>
      <c r="CZ62" s="37"/>
      <c r="DA62" s="37"/>
      <c r="DB62" s="37"/>
      <c r="DC62" s="37" t="s">
        <v>6</v>
      </c>
      <c r="DD62" s="37"/>
      <c r="DE62" s="37"/>
      <c r="DF62" s="37"/>
      <c r="DG62" s="37" t="s">
        <v>1244</v>
      </c>
      <c r="DH62" s="37"/>
      <c r="DI62" s="37"/>
      <c r="DJ62" s="45" t="str">
        <f t="shared" si="0"/>
        <v/>
      </c>
      <c r="DK62" s="45" t="str">
        <f t="shared" si="1"/>
        <v/>
      </c>
      <c r="DL62" s="45">
        <f t="shared" si="2"/>
        <v>0</v>
      </c>
      <c r="DM62" s="45">
        <f t="shared" si="3"/>
        <v>0</v>
      </c>
      <c r="DN62" s="45">
        <f t="shared" si="4"/>
        <v>0</v>
      </c>
      <c r="DO62" s="46"/>
      <c r="DP62" s="37"/>
      <c r="DQ62" s="43"/>
      <c r="DR62" s="37"/>
      <c r="DS62" s="43"/>
      <c r="DT62" s="43"/>
      <c r="DU62" s="43"/>
      <c r="DV62" s="43"/>
      <c r="DW62" s="43"/>
      <c r="DX62" s="43"/>
      <c r="DY62" s="40"/>
      <c r="DZ62" s="37"/>
      <c r="EA62" s="37"/>
      <c r="EB62" s="37"/>
      <c r="EC62" s="37"/>
      <c r="ED62" s="43"/>
      <c r="EE62" s="37"/>
      <c r="EF62" s="37"/>
      <c r="EG62" s="37"/>
      <c r="EH62" s="37"/>
      <c r="EI62" s="37"/>
      <c r="EJ62" s="37"/>
      <c r="EK62" s="37"/>
      <c r="EL62" s="37"/>
      <c r="EM62" s="37"/>
      <c r="EN62" s="37"/>
      <c r="EO62" s="37"/>
      <c r="EP62" s="37"/>
      <c r="EQ62" s="37"/>
      <c r="ER62" s="37"/>
      <c r="ES62" s="44"/>
      <c r="ET62" s="44">
        <v>44761</v>
      </c>
      <c r="EU62" s="44"/>
      <c r="EV62" s="44"/>
      <c r="EW62" s="37"/>
      <c r="EX62" s="37"/>
      <c r="EY62" s="37"/>
      <c r="EZ62" s="37"/>
      <c r="FA62" s="37"/>
      <c r="FB62" s="37"/>
      <c r="FC62" s="37"/>
      <c r="FD62" s="37"/>
      <c r="FE62" s="37"/>
      <c r="FF62" s="37"/>
      <c r="FG62" s="37"/>
      <c r="FH62" s="37"/>
      <c r="FI62" s="45" t="str">
        <f t="shared" si="5"/>
        <v/>
      </c>
      <c r="FJ62" s="45" t="str">
        <f t="shared" si="6"/>
        <v/>
      </c>
      <c r="FK62" s="45" t="str">
        <f t="shared" si="7"/>
        <v/>
      </c>
      <c r="FL62" s="45" t="str">
        <f t="shared" si="8"/>
        <v/>
      </c>
      <c r="FM62" s="45" t="str">
        <f t="shared" si="9"/>
        <v/>
      </c>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44"/>
      <c r="GS62" s="44">
        <v>44761</v>
      </c>
      <c r="GT62" s="44"/>
      <c r="GU62" s="44"/>
      <c r="GV62" s="37"/>
      <c r="GW62" s="37"/>
      <c r="GX62" s="37"/>
      <c r="GY62" s="37"/>
      <c r="GZ62" s="37"/>
      <c r="HA62" s="37"/>
      <c r="HB62" s="37"/>
      <c r="HC62" s="37"/>
      <c r="HD62" s="37"/>
      <c r="HE62" s="37"/>
      <c r="HF62" s="37"/>
      <c r="HG62" s="37"/>
      <c r="HH62" s="45"/>
      <c r="HI62" s="45"/>
      <c r="HJ62" s="45"/>
      <c r="HK62" s="45"/>
      <c r="HL62" s="45"/>
      <c r="HM62" s="37"/>
      <c r="HN62" s="37"/>
      <c r="HO62" s="37">
        <f t="shared" si="20"/>
        <v>2</v>
      </c>
      <c r="HP62" s="37" t="str">
        <f>'[7]BD Plan'!$B$3</f>
        <v>Casanare</v>
      </c>
      <c r="HQ62" s="20"/>
      <c r="HR62" s="20" t="s">
        <v>1333</v>
      </c>
      <c r="HS62" s="20"/>
      <c r="HT62" s="20"/>
      <c r="HU62" s="20"/>
      <c r="HV62" s="20" t="s">
        <v>1334</v>
      </c>
      <c r="HW62" s="20"/>
      <c r="HX62" s="20"/>
      <c r="HY62" s="20"/>
      <c r="HZ62" s="20"/>
      <c r="IA62" s="20"/>
      <c r="IB62" s="20"/>
      <c r="IC62" s="20"/>
      <c r="ID62" s="20"/>
      <c r="IE62" s="20"/>
      <c r="IF62" s="20"/>
      <c r="IG62" t="s">
        <v>1022</v>
      </c>
      <c r="IH62" s="38" t="s">
        <v>1023</v>
      </c>
    </row>
    <row r="63" spans="1:242" ht="15" customHeight="1" x14ac:dyDescent="0.25">
      <c r="A63" t="s">
        <v>1024</v>
      </c>
      <c r="B63" t="s">
        <v>1007</v>
      </c>
      <c r="C63" s="37" t="s">
        <v>1025</v>
      </c>
      <c r="D63" s="37" t="s">
        <v>997</v>
      </c>
      <c r="E63" s="37" t="s">
        <v>1026</v>
      </c>
      <c r="F63" s="37" t="s">
        <v>924</v>
      </c>
      <c r="G63" s="37" t="s">
        <v>925</v>
      </c>
      <c r="H63" s="48" t="s">
        <v>1027</v>
      </c>
      <c r="I63" s="37" t="s">
        <v>1028</v>
      </c>
      <c r="J63" s="40">
        <v>0.8</v>
      </c>
      <c r="K63" s="40">
        <v>0.8</v>
      </c>
      <c r="L63" s="37" t="s">
        <v>956</v>
      </c>
      <c r="M63" s="40">
        <v>0.48</v>
      </c>
      <c r="N63" s="40">
        <v>0.8</v>
      </c>
      <c r="O63" s="37" t="s">
        <v>956</v>
      </c>
      <c r="P63" s="37" t="s">
        <v>929</v>
      </c>
      <c r="Q63" s="42" t="s">
        <v>1029</v>
      </c>
      <c r="R63" s="37"/>
      <c r="S63" s="47" t="s">
        <v>931</v>
      </c>
      <c r="T63" s="37" t="s">
        <v>1030</v>
      </c>
      <c r="U63" s="43" t="s">
        <v>933</v>
      </c>
      <c r="V63" s="43" t="s">
        <v>934</v>
      </c>
      <c r="W63" s="43" t="s">
        <v>935</v>
      </c>
      <c r="X63" s="43"/>
      <c r="Y63" s="43" t="s">
        <v>936</v>
      </c>
      <c r="Z63" s="43" t="s">
        <v>937</v>
      </c>
      <c r="AA63" s="40">
        <v>0.4</v>
      </c>
      <c r="AB63" s="37"/>
      <c r="AC63" s="37"/>
      <c r="AD63" s="37"/>
      <c r="AE63" s="37"/>
      <c r="AF63" s="43" t="s">
        <v>96</v>
      </c>
      <c r="AG63" s="37" t="s">
        <v>938</v>
      </c>
      <c r="AH63" s="37">
        <f t="shared" si="134"/>
        <v>12</v>
      </c>
      <c r="AI63" s="43">
        <v>3</v>
      </c>
      <c r="AJ63" s="43">
        <v>3</v>
      </c>
      <c r="AK63" s="43">
        <v>3</v>
      </c>
      <c r="AL63" s="43">
        <v>3</v>
      </c>
      <c r="AM63" s="37"/>
      <c r="AN63" s="37"/>
      <c r="AO63" s="37">
        <v>3</v>
      </c>
      <c r="AP63" s="37" t="s">
        <v>1335</v>
      </c>
      <c r="AQ63" s="37"/>
      <c r="AR63" s="37"/>
      <c r="AS63" s="37"/>
      <c r="AT63" s="37"/>
      <c r="AU63" s="44">
        <v>44664</v>
      </c>
      <c r="AV63" s="44">
        <v>44761</v>
      </c>
      <c r="AW63" s="44"/>
      <c r="AX63" s="44"/>
      <c r="AY63" s="37"/>
      <c r="AZ63" s="37" t="s">
        <v>4</v>
      </c>
      <c r="BA63" s="37"/>
      <c r="BB63" s="37"/>
      <c r="BC63" s="37"/>
      <c r="BD63" s="37" t="s">
        <v>4</v>
      </c>
      <c r="BE63" s="37"/>
      <c r="BF63" s="37"/>
      <c r="BG63" s="37"/>
      <c r="BH63" s="37" t="s">
        <v>1336</v>
      </c>
      <c r="BI63" s="37"/>
      <c r="BJ63" s="37"/>
      <c r="BK63" s="45">
        <f t="shared" si="123"/>
        <v>0</v>
      </c>
      <c r="BL63" s="45">
        <f t="shared" si="124"/>
        <v>1</v>
      </c>
      <c r="BM63" s="45">
        <f t="shared" si="125"/>
        <v>0</v>
      </c>
      <c r="BN63" s="45">
        <f t="shared" si="126"/>
        <v>0</v>
      </c>
      <c r="BO63" s="45">
        <f t="shared" si="127"/>
        <v>0.25</v>
      </c>
      <c r="BP63" s="42"/>
      <c r="BQ63" s="37"/>
      <c r="BR63" s="37"/>
      <c r="BS63" s="37"/>
      <c r="BT63" s="43"/>
      <c r="BU63" s="43"/>
      <c r="BV63" s="43"/>
      <c r="BW63" s="43"/>
      <c r="BX63" s="43"/>
      <c r="BY63" s="43"/>
      <c r="BZ63" s="40"/>
      <c r="CA63" s="37"/>
      <c r="CB63" s="37"/>
      <c r="CC63" s="37"/>
      <c r="CD63" s="37"/>
      <c r="CE63" s="43"/>
      <c r="CF63" s="37"/>
      <c r="CG63" s="37"/>
      <c r="CH63" s="37"/>
      <c r="CI63" s="37"/>
      <c r="CJ63" s="37"/>
      <c r="CK63" s="37"/>
      <c r="CL63" s="37"/>
      <c r="CM63" s="37"/>
      <c r="CN63" s="37"/>
      <c r="CO63" s="37"/>
      <c r="CP63" s="37"/>
      <c r="CQ63" s="37"/>
      <c r="CR63" s="37"/>
      <c r="CS63" s="37"/>
      <c r="CT63" s="44">
        <v>44664</v>
      </c>
      <c r="CU63" s="44">
        <v>44761</v>
      </c>
      <c r="CV63" s="44"/>
      <c r="CW63" s="44"/>
      <c r="CX63" s="37"/>
      <c r="CY63" s="37"/>
      <c r="CZ63" s="37"/>
      <c r="DA63" s="37"/>
      <c r="DB63" s="37"/>
      <c r="DC63" s="37"/>
      <c r="DD63" s="37"/>
      <c r="DE63" s="37"/>
      <c r="DF63" s="37"/>
      <c r="DG63" s="37"/>
      <c r="DH63" s="37"/>
      <c r="DI63" s="37"/>
      <c r="DJ63" s="45" t="str">
        <f t="shared" si="0"/>
        <v/>
      </c>
      <c r="DK63" s="45" t="str">
        <f t="shared" si="1"/>
        <v/>
      </c>
      <c r="DL63" s="45" t="str">
        <f t="shared" si="2"/>
        <v/>
      </c>
      <c r="DM63" s="45" t="str">
        <f t="shared" si="3"/>
        <v/>
      </c>
      <c r="DN63" s="45" t="str">
        <f t="shared" si="4"/>
        <v/>
      </c>
      <c r="DO63" s="42"/>
      <c r="DP63" s="37"/>
      <c r="DQ63" s="43"/>
      <c r="DR63" s="37"/>
      <c r="DS63" s="43"/>
      <c r="DT63" s="43"/>
      <c r="DU63" s="43"/>
      <c r="DV63" s="43"/>
      <c r="DW63" s="43"/>
      <c r="DX63" s="43"/>
      <c r="DY63" s="40"/>
      <c r="DZ63" s="37"/>
      <c r="EA63" s="37"/>
      <c r="EB63" s="37"/>
      <c r="EC63" s="37"/>
      <c r="ED63" s="43"/>
      <c r="EE63" s="37"/>
      <c r="EF63" s="37"/>
      <c r="EG63" s="37"/>
      <c r="EH63" s="37"/>
      <c r="EI63" s="37"/>
      <c r="EJ63" s="37"/>
      <c r="EK63" s="37"/>
      <c r="EL63" s="37"/>
      <c r="EM63" s="37"/>
      <c r="EN63" s="37"/>
      <c r="EO63" s="37"/>
      <c r="EP63" s="37"/>
      <c r="EQ63" s="37"/>
      <c r="ER63" s="37"/>
      <c r="ES63" s="44"/>
      <c r="ET63" s="44">
        <v>44761</v>
      </c>
      <c r="EU63" s="44"/>
      <c r="EV63" s="44"/>
      <c r="EW63" s="37"/>
      <c r="EX63" s="37"/>
      <c r="EY63" s="37"/>
      <c r="EZ63" s="37"/>
      <c r="FA63" s="37"/>
      <c r="FB63" s="37"/>
      <c r="FC63" s="37"/>
      <c r="FD63" s="37"/>
      <c r="FE63" s="37"/>
      <c r="FF63" s="37"/>
      <c r="FG63" s="37"/>
      <c r="FH63" s="37"/>
      <c r="FI63" s="45" t="str">
        <f t="shared" si="5"/>
        <v/>
      </c>
      <c r="FJ63" s="45" t="str">
        <f t="shared" si="6"/>
        <v/>
      </c>
      <c r="FK63" s="45" t="str">
        <f t="shared" si="7"/>
        <v/>
      </c>
      <c r="FL63" s="45" t="str">
        <f t="shared" si="8"/>
        <v/>
      </c>
      <c r="FM63" s="45" t="str">
        <f t="shared" si="9"/>
        <v/>
      </c>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44">
        <v>44664</v>
      </c>
      <c r="GS63" s="44">
        <v>44761</v>
      </c>
      <c r="GT63" s="44"/>
      <c r="GU63" s="44"/>
      <c r="GV63" s="37"/>
      <c r="GW63" s="37"/>
      <c r="GX63" s="37"/>
      <c r="GY63" s="37"/>
      <c r="GZ63" s="37"/>
      <c r="HA63" s="37"/>
      <c r="HB63" s="37"/>
      <c r="HC63" s="37"/>
      <c r="HD63" s="37"/>
      <c r="HE63" s="37"/>
      <c r="HF63" s="37"/>
      <c r="HG63" s="37"/>
      <c r="HH63" s="45" t="str">
        <f t="shared" ref="HH63:HH64" si="136">IFERROR(IF(GF63=0,"",IF((GJ63/GF63)&gt;1,1,(GJ63/GF63))),"")</f>
        <v/>
      </c>
      <c r="HI63" s="45" t="str">
        <f t="shared" ref="HI63:HI64" si="137">IFERROR(IF(GG63=0,"",IF((GL63/GG63)&gt;1,1,(GL63/GG63))),"")</f>
        <v/>
      </c>
      <c r="HJ63" s="45" t="str">
        <f t="shared" ref="HJ63:HJ64" si="138">IFERROR(IF(GH63=0,"",IF((GN63/GH63)&gt;1,1,(GN63/GH63))),"")</f>
        <v/>
      </c>
      <c r="HK63" s="45" t="str">
        <f t="shared" ref="HK63:HK64" si="139">IFERROR(IF(GI63=0,"",IF((GP63/GI63)&gt;1,1,(GP63/GI63))),"")</f>
        <v/>
      </c>
      <c r="HL63" s="45" t="str">
        <f t="shared" ref="HL63:HL64" si="140">IFERROR(IF((GJ63+GL63+GN63+GP63)/GE63&gt;1,1,(GJ63+GL63+GN63+GP63)/GE63),"")</f>
        <v/>
      </c>
      <c r="HM63" s="37"/>
      <c r="HN63" s="37"/>
      <c r="HO63" s="37">
        <f t="shared" si="20"/>
        <v>1</v>
      </c>
      <c r="HP63" s="37" t="str">
        <f>'[7]BD Plan'!$B$3</f>
        <v>Casanare</v>
      </c>
      <c r="HQ63" s="20"/>
      <c r="HR63" s="20" t="s">
        <v>1337</v>
      </c>
      <c r="HS63" s="20"/>
      <c r="HT63" s="20"/>
      <c r="HU63" s="20"/>
      <c r="HV63" s="20"/>
      <c r="HW63" s="20"/>
      <c r="HX63" s="20"/>
      <c r="HY63" s="20" t="s">
        <v>1338</v>
      </c>
      <c r="HZ63" s="20"/>
      <c r="IA63" s="20"/>
      <c r="IB63" s="20"/>
      <c r="IC63" s="20"/>
      <c r="ID63" s="20"/>
      <c r="IE63" s="20"/>
      <c r="IF63" s="20"/>
      <c r="IG63" t="s">
        <v>1035</v>
      </c>
      <c r="IH63" s="38" t="s">
        <v>1036</v>
      </c>
    </row>
    <row r="64" spans="1:242" ht="15" customHeight="1" x14ac:dyDescent="0.25">
      <c r="A64" t="s">
        <v>1037</v>
      </c>
      <c r="B64" t="s">
        <v>1038</v>
      </c>
      <c r="C64" s="37" t="s">
        <v>1039</v>
      </c>
      <c r="D64" s="38" t="s">
        <v>968</v>
      </c>
      <c r="E64" s="37" t="s">
        <v>951</v>
      </c>
      <c r="F64" s="37" t="s">
        <v>984</v>
      </c>
      <c r="G64" s="37" t="s">
        <v>1040</v>
      </c>
      <c r="H64" s="39" t="s">
        <v>1041</v>
      </c>
      <c r="I64" s="37" t="s">
        <v>927</v>
      </c>
      <c r="J64" s="40">
        <v>0.6</v>
      </c>
      <c r="K64" s="40">
        <v>0.8</v>
      </c>
      <c r="L64" s="37" t="s">
        <v>956</v>
      </c>
      <c r="M64" s="40">
        <v>0.36</v>
      </c>
      <c r="N64" s="40">
        <v>0.8</v>
      </c>
      <c r="O64" s="37" t="s">
        <v>956</v>
      </c>
      <c r="P64" s="37" t="s">
        <v>929</v>
      </c>
      <c r="Q64" s="42" t="s">
        <v>1042</v>
      </c>
      <c r="R64" s="37"/>
      <c r="S64" s="47" t="s">
        <v>931</v>
      </c>
      <c r="T64" s="41" t="s">
        <v>1043</v>
      </c>
      <c r="U64" s="43" t="s">
        <v>933</v>
      </c>
      <c r="V64" s="43" t="s">
        <v>934</v>
      </c>
      <c r="W64" s="43" t="s">
        <v>935</v>
      </c>
      <c r="X64" s="43"/>
      <c r="Y64" s="43" t="s">
        <v>936</v>
      </c>
      <c r="Z64" s="43" t="s">
        <v>937</v>
      </c>
      <c r="AA64" s="40">
        <v>0.4</v>
      </c>
      <c r="AB64" s="37"/>
      <c r="AC64" s="37"/>
      <c r="AD64" s="37"/>
      <c r="AE64" s="37"/>
      <c r="AF64" s="43" t="s">
        <v>96</v>
      </c>
      <c r="AG64" s="37" t="s">
        <v>938</v>
      </c>
      <c r="AH64" s="37">
        <f t="shared" si="134"/>
        <v>28</v>
      </c>
      <c r="AI64" s="43">
        <v>24</v>
      </c>
      <c r="AJ64" s="43">
        <v>2</v>
      </c>
      <c r="AK64" s="43">
        <v>1</v>
      </c>
      <c r="AL64" s="43">
        <v>1</v>
      </c>
      <c r="AM64" s="37">
        <v>25</v>
      </c>
      <c r="AN64" s="37" t="s">
        <v>1339</v>
      </c>
      <c r="AO64" s="37">
        <v>2</v>
      </c>
      <c r="AP64" s="37" t="s">
        <v>1340</v>
      </c>
      <c r="AQ64" s="37"/>
      <c r="AR64" s="37"/>
      <c r="AS64" s="37"/>
      <c r="AT64" s="37"/>
      <c r="AU64" s="44">
        <v>44664</v>
      </c>
      <c r="AV64" s="44">
        <v>44761</v>
      </c>
      <c r="AW64" s="44"/>
      <c r="AX64" s="44"/>
      <c r="AY64" s="37" t="s">
        <v>4</v>
      </c>
      <c r="AZ64" s="37" t="s">
        <v>4</v>
      </c>
      <c r="BA64" s="37"/>
      <c r="BB64" s="37"/>
      <c r="BC64" s="37" t="s">
        <v>4</v>
      </c>
      <c r="BD64" s="37" t="s">
        <v>4</v>
      </c>
      <c r="BE64" s="37"/>
      <c r="BF64" s="37"/>
      <c r="BG64" s="37" t="s">
        <v>1341</v>
      </c>
      <c r="BH64" s="37" t="s">
        <v>1342</v>
      </c>
      <c r="BI64" s="37"/>
      <c r="BJ64" s="37"/>
      <c r="BK64" s="45">
        <f t="shared" si="123"/>
        <v>1</v>
      </c>
      <c r="BL64" s="45">
        <f t="shared" si="124"/>
        <v>1</v>
      </c>
      <c r="BM64" s="45">
        <f t="shared" si="125"/>
        <v>0</v>
      </c>
      <c r="BN64" s="45">
        <f t="shared" si="126"/>
        <v>0</v>
      </c>
      <c r="BO64" s="45">
        <f t="shared" si="127"/>
        <v>0.9642857142857143</v>
      </c>
      <c r="BP64" s="42"/>
      <c r="BQ64" s="37"/>
      <c r="BR64" s="37"/>
      <c r="BS64" s="37"/>
      <c r="BT64" s="43"/>
      <c r="BU64" s="43"/>
      <c r="BV64" s="43"/>
      <c r="BW64" s="43"/>
      <c r="BX64" s="43"/>
      <c r="BY64" s="43"/>
      <c r="BZ64" s="40"/>
      <c r="CA64" s="37"/>
      <c r="CB64" s="37"/>
      <c r="CC64" s="37"/>
      <c r="CD64" s="37"/>
      <c r="CE64" s="43"/>
      <c r="CF64" s="37"/>
      <c r="CG64" s="37"/>
      <c r="CH64" s="37"/>
      <c r="CI64" s="37"/>
      <c r="CJ64" s="37"/>
      <c r="CK64" s="37"/>
      <c r="CL64" s="37"/>
      <c r="CM64" s="37"/>
      <c r="CN64" s="37"/>
      <c r="CO64" s="37"/>
      <c r="CP64" s="37"/>
      <c r="CQ64" s="37"/>
      <c r="CR64" s="37"/>
      <c r="CS64" s="37"/>
      <c r="CT64" s="44"/>
      <c r="CU64" s="44">
        <v>44761</v>
      </c>
      <c r="CV64" s="44"/>
      <c r="CW64" s="44"/>
      <c r="CX64" s="37"/>
      <c r="CY64" s="37"/>
      <c r="CZ64" s="37"/>
      <c r="DA64" s="37"/>
      <c r="DB64" s="37"/>
      <c r="DC64" s="37"/>
      <c r="DD64" s="37"/>
      <c r="DE64" s="37"/>
      <c r="DF64" s="41"/>
      <c r="DG64" s="37"/>
      <c r="DH64" s="37"/>
      <c r="DI64" s="37"/>
      <c r="DJ64" s="45" t="str">
        <f t="shared" si="0"/>
        <v/>
      </c>
      <c r="DK64" s="45" t="str">
        <f t="shared" si="1"/>
        <v/>
      </c>
      <c r="DL64" s="45" t="str">
        <f t="shared" si="2"/>
        <v/>
      </c>
      <c r="DM64" s="45" t="str">
        <f t="shared" si="3"/>
        <v/>
      </c>
      <c r="DN64" s="45" t="str">
        <f t="shared" si="4"/>
        <v/>
      </c>
      <c r="DO64" s="46"/>
      <c r="DP64" s="37"/>
      <c r="DQ64" s="43"/>
      <c r="DR64" s="37"/>
      <c r="DS64" s="43"/>
      <c r="DT64" s="43"/>
      <c r="DU64" s="43"/>
      <c r="DV64" s="43"/>
      <c r="DW64" s="43"/>
      <c r="DX64" s="43"/>
      <c r="DY64" s="40"/>
      <c r="DZ64" s="37"/>
      <c r="EA64" s="37"/>
      <c r="EB64" s="37"/>
      <c r="EC64" s="37"/>
      <c r="ED64" s="43"/>
      <c r="EE64" s="37"/>
      <c r="EF64" s="37"/>
      <c r="EG64" s="37"/>
      <c r="EH64" s="37"/>
      <c r="EI64" s="37"/>
      <c r="EJ64" s="37"/>
      <c r="EK64" s="37"/>
      <c r="EL64" s="37"/>
      <c r="EM64" s="37"/>
      <c r="EN64" s="37"/>
      <c r="EO64" s="37"/>
      <c r="EP64" s="37"/>
      <c r="EQ64" s="37"/>
      <c r="ER64" s="37"/>
      <c r="ES64" s="44">
        <v>44664</v>
      </c>
      <c r="ET64" s="44">
        <v>44761</v>
      </c>
      <c r="EU64" s="44"/>
      <c r="EV64" s="44"/>
      <c r="EW64" s="37"/>
      <c r="EX64" s="37"/>
      <c r="EY64" s="37"/>
      <c r="EZ64" s="37"/>
      <c r="FA64" s="37"/>
      <c r="FB64" s="37"/>
      <c r="FC64" s="37"/>
      <c r="FD64" s="37"/>
      <c r="FE64" s="37"/>
      <c r="FF64" s="37"/>
      <c r="FG64" s="37"/>
      <c r="FH64" s="37"/>
      <c r="FI64" s="45" t="str">
        <f t="shared" si="5"/>
        <v/>
      </c>
      <c r="FJ64" s="45" t="str">
        <f t="shared" si="6"/>
        <v/>
      </c>
      <c r="FK64" s="45" t="str">
        <f t="shared" si="7"/>
        <v/>
      </c>
      <c r="FL64" s="45" t="str">
        <f t="shared" si="8"/>
        <v/>
      </c>
      <c r="FM64" s="45" t="str">
        <f t="shared" si="9"/>
        <v/>
      </c>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44">
        <v>44664</v>
      </c>
      <c r="GS64" s="44">
        <v>44761</v>
      </c>
      <c r="GT64" s="44"/>
      <c r="GU64" s="44"/>
      <c r="GV64" s="37"/>
      <c r="GW64" s="37"/>
      <c r="GX64" s="37"/>
      <c r="GY64" s="37"/>
      <c r="GZ64" s="37"/>
      <c r="HA64" s="37"/>
      <c r="HB64" s="37"/>
      <c r="HC64" s="37"/>
      <c r="HD64" s="37"/>
      <c r="HE64" s="37"/>
      <c r="HF64" s="37"/>
      <c r="HG64" s="37"/>
      <c r="HH64" s="45" t="str">
        <f t="shared" si="136"/>
        <v/>
      </c>
      <c r="HI64" s="45" t="str">
        <f t="shared" si="137"/>
        <v/>
      </c>
      <c r="HJ64" s="45" t="str">
        <f t="shared" si="138"/>
        <v/>
      </c>
      <c r="HK64" s="45" t="str">
        <f t="shared" si="139"/>
        <v/>
      </c>
      <c r="HL64" s="45" t="str">
        <f t="shared" si="140"/>
        <v/>
      </c>
      <c r="HM64" s="37"/>
      <c r="HN64" s="37"/>
      <c r="HO64" s="37">
        <f t="shared" si="20"/>
        <v>1</v>
      </c>
      <c r="HP64" s="37" t="str">
        <f>'[7]BD Plan'!$B$3</f>
        <v>Casanare</v>
      </c>
      <c r="HQ64" s="20" t="s">
        <v>1343</v>
      </c>
      <c r="HR64" s="20" t="s">
        <v>1344</v>
      </c>
      <c r="HS64" s="20"/>
      <c r="HT64" s="20"/>
      <c r="HU64" s="20" t="s">
        <v>1345</v>
      </c>
      <c r="HV64" s="20"/>
      <c r="HW64" s="20"/>
      <c r="HX64" s="20"/>
      <c r="HY64" s="20"/>
      <c r="HZ64" s="20"/>
      <c r="IA64" s="20"/>
      <c r="IB64" s="20"/>
      <c r="IC64" s="20"/>
      <c r="ID64" s="20"/>
      <c r="IE64" s="20"/>
      <c r="IF64" s="20"/>
      <c r="IG64" t="s">
        <v>1050</v>
      </c>
      <c r="IH64" s="38" t="s">
        <v>1051</v>
      </c>
    </row>
    <row r="65" spans="1:242" ht="15" customHeight="1" x14ac:dyDescent="0.25">
      <c r="A65" t="s">
        <v>1052</v>
      </c>
      <c r="B65" t="s">
        <v>1053</v>
      </c>
      <c r="C65" s="37" t="s">
        <v>1054</v>
      </c>
      <c r="D65" s="38" t="s">
        <v>950</v>
      </c>
      <c r="E65" s="37" t="s">
        <v>951</v>
      </c>
      <c r="F65" s="37" t="s">
        <v>924</v>
      </c>
      <c r="G65" s="37" t="s">
        <v>925</v>
      </c>
      <c r="H65" s="39" t="s">
        <v>1055</v>
      </c>
      <c r="I65" s="37" t="s">
        <v>1028</v>
      </c>
      <c r="J65" s="40">
        <v>0.8</v>
      </c>
      <c r="K65" s="40">
        <v>0.6</v>
      </c>
      <c r="L65" s="37" t="s">
        <v>956</v>
      </c>
      <c r="M65" s="40">
        <v>0.28999999999999998</v>
      </c>
      <c r="N65" s="40">
        <v>0.6</v>
      </c>
      <c r="O65" s="37" t="s">
        <v>928</v>
      </c>
      <c r="P65" s="37" t="s">
        <v>929</v>
      </c>
      <c r="Q65" s="42"/>
      <c r="R65" s="37"/>
      <c r="S65" s="41"/>
      <c r="T65" s="41"/>
      <c r="U65" s="43"/>
      <c r="V65" s="43"/>
      <c r="W65" s="43"/>
      <c r="X65" s="43"/>
      <c r="Y65" s="43"/>
      <c r="Z65" s="43"/>
      <c r="AA65" s="40"/>
      <c r="AB65" s="37"/>
      <c r="AC65" s="37"/>
      <c r="AD65" s="37"/>
      <c r="AE65" s="37"/>
      <c r="AF65" s="43"/>
      <c r="AG65" s="37"/>
      <c r="AH65" s="37"/>
      <c r="AI65" s="43"/>
      <c r="AJ65" s="43"/>
      <c r="AK65" s="43"/>
      <c r="AL65" s="43"/>
      <c r="AM65" s="37"/>
      <c r="AN65" s="37"/>
      <c r="AO65" s="37"/>
      <c r="AP65" s="37"/>
      <c r="AQ65" s="37"/>
      <c r="AR65" s="37"/>
      <c r="AS65" s="37"/>
      <c r="AT65" s="37"/>
      <c r="AU65" s="44"/>
      <c r="AV65" s="44">
        <v>44761</v>
      </c>
      <c r="AW65" s="44"/>
      <c r="AX65" s="44"/>
      <c r="AY65" s="37"/>
      <c r="AZ65" s="37"/>
      <c r="BA65" s="37"/>
      <c r="BB65" s="37"/>
      <c r="BC65" s="37"/>
      <c r="BD65" s="37"/>
      <c r="BE65" s="37"/>
      <c r="BF65" s="37"/>
      <c r="BG65" s="37"/>
      <c r="BH65" s="37"/>
      <c r="BI65" s="37"/>
      <c r="BJ65" s="37"/>
      <c r="BK65" s="45" t="str">
        <f t="shared" si="123"/>
        <v/>
      </c>
      <c r="BL65" s="45" t="str">
        <f t="shared" si="124"/>
        <v/>
      </c>
      <c r="BM65" s="45" t="str">
        <f t="shared" si="125"/>
        <v/>
      </c>
      <c r="BN65" s="45" t="str">
        <f t="shared" si="126"/>
        <v/>
      </c>
      <c r="BO65" s="45" t="str">
        <f t="shared" si="127"/>
        <v/>
      </c>
      <c r="BP65" s="42" t="s">
        <v>1056</v>
      </c>
      <c r="BQ65" s="37"/>
      <c r="BR65" s="47" t="s">
        <v>931</v>
      </c>
      <c r="BS65" s="37" t="s">
        <v>1057</v>
      </c>
      <c r="BT65" s="43" t="s">
        <v>933</v>
      </c>
      <c r="BU65" s="43" t="s">
        <v>934</v>
      </c>
      <c r="BV65" s="43" t="s">
        <v>935</v>
      </c>
      <c r="BW65" s="43"/>
      <c r="BX65" s="43" t="s">
        <v>936</v>
      </c>
      <c r="BY65" s="43" t="s">
        <v>937</v>
      </c>
      <c r="BZ65" s="40">
        <v>0.4</v>
      </c>
      <c r="CA65" s="37"/>
      <c r="CB65" s="37"/>
      <c r="CC65" s="37"/>
      <c r="CD65" s="37"/>
      <c r="CE65" s="43" t="s">
        <v>96</v>
      </c>
      <c r="CF65" s="37" t="s">
        <v>938</v>
      </c>
      <c r="CG65" s="37">
        <f t="shared" ref="CG65" si="141">SUM(CH65:CK65)</f>
        <v>8</v>
      </c>
      <c r="CH65" s="37">
        <v>0</v>
      </c>
      <c r="CI65" s="37">
        <v>2</v>
      </c>
      <c r="CJ65" s="37">
        <v>3</v>
      </c>
      <c r="CK65" s="37">
        <v>3</v>
      </c>
      <c r="CL65" s="37"/>
      <c r="CM65" s="37"/>
      <c r="CN65" s="37">
        <v>2</v>
      </c>
      <c r="CO65" s="37" t="s">
        <v>1346</v>
      </c>
      <c r="CP65" s="37"/>
      <c r="CQ65" s="37"/>
      <c r="CR65" s="37"/>
      <c r="CS65" s="37"/>
      <c r="CT65" s="44"/>
      <c r="CU65" s="44">
        <v>44761</v>
      </c>
      <c r="CV65" s="44"/>
      <c r="CW65" s="44"/>
      <c r="CX65" s="37"/>
      <c r="CY65" s="37" t="s">
        <v>5</v>
      </c>
      <c r="CZ65" s="37"/>
      <c r="DA65" s="37"/>
      <c r="DB65" s="37"/>
      <c r="DC65" s="37" t="s">
        <v>5</v>
      </c>
      <c r="DD65" s="37"/>
      <c r="DE65" s="37"/>
      <c r="DF65" s="41"/>
      <c r="DG65" s="37" t="s">
        <v>1347</v>
      </c>
      <c r="DH65" s="37"/>
      <c r="DI65" s="37"/>
      <c r="DJ65" s="45" t="str">
        <f t="shared" si="0"/>
        <v/>
      </c>
      <c r="DK65" s="45">
        <f t="shared" si="1"/>
        <v>1</v>
      </c>
      <c r="DL65" s="45">
        <f t="shared" si="2"/>
        <v>0</v>
      </c>
      <c r="DM65" s="45">
        <f t="shared" si="3"/>
        <v>0</v>
      </c>
      <c r="DN65" s="45">
        <f t="shared" si="4"/>
        <v>0.25</v>
      </c>
      <c r="DO65" s="46"/>
      <c r="DP65" s="37"/>
      <c r="DQ65" s="43"/>
      <c r="DR65" s="37"/>
      <c r="DS65" s="43"/>
      <c r="DT65" s="43"/>
      <c r="DU65" s="43"/>
      <c r="DV65" s="43"/>
      <c r="DW65" s="43"/>
      <c r="DX65" s="43"/>
      <c r="DY65" s="40"/>
      <c r="DZ65" s="37"/>
      <c r="EA65" s="37"/>
      <c r="EB65" s="37"/>
      <c r="EC65" s="37"/>
      <c r="ED65" s="43"/>
      <c r="EE65" s="37"/>
      <c r="EF65" s="37"/>
      <c r="EG65" s="37"/>
      <c r="EH65" s="37"/>
      <c r="EI65" s="37"/>
      <c r="EJ65" s="37"/>
      <c r="EK65" s="37"/>
      <c r="EL65" s="37"/>
      <c r="EM65" s="37"/>
      <c r="EN65" s="37"/>
      <c r="EO65" s="37"/>
      <c r="EP65" s="37"/>
      <c r="EQ65" s="37"/>
      <c r="ER65" s="37"/>
      <c r="ES65" s="44"/>
      <c r="ET65" s="44">
        <v>44761</v>
      </c>
      <c r="EU65" s="44"/>
      <c r="EV65" s="44"/>
      <c r="EW65" s="37"/>
      <c r="EX65" s="37"/>
      <c r="EY65" s="37"/>
      <c r="EZ65" s="37"/>
      <c r="FA65" s="37"/>
      <c r="FB65" s="37"/>
      <c r="FC65" s="37"/>
      <c r="FD65" s="37"/>
      <c r="FE65" s="37"/>
      <c r="FF65" s="37"/>
      <c r="FG65" s="37"/>
      <c r="FH65" s="37"/>
      <c r="FI65" s="45" t="str">
        <f t="shared" si="5"/>
        <v/>
      </c>
      <c r="FJ65" s="45" t="str">
        <f t="shared" si="6"/>
        <v/>
      </c>
      <c r="FK65" s="45" t="str">
        <f t="shared" si="7"/>
        <v/>
      </c>
      <c r="FL65" s="45" t="str">
        <f t="shared" si="8"/>
        <v/>
      </c>
      <c r="FM65" s="45" t="str">
        <f t="shared" si="9"/>
        <v/>
      </c>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44"/>
      <c r="GS65" s="44">
        <v>44761</v>
      </c>
      <c r="GT65" s="44"/>
      <c r="GU65" s="44"/>
      <c r="GV65" s="37"/>
      <c r="GW65" s="37"/>
      <c r="GX65" s="37"/>
      <c r="GY65" s="37"/>
      <c r="GZ65" s="37"/>
      <c r="HA65" s="37"/>
      <c r="HB65" s="37"/>
      <c r="HC65" s="37"/>
      <c r="HD65" s="37"/>
      <c r="HE65" s="37"/>
      <c r="HF65" s="37"/>
      <c r="HG65" s="37"/>
      <c r="HH65" s="45"/>
      <c r="HI65" s="45"/>
      <c r="HJ65" s="45"/>
      <c r="HK65" s="45"/>
      <c r="HL65" s="45"/>
      <c r="HM65" s="37"/>
      <c r="HN65" s="37"/>
      <c r="HO65" s="37">
        <f t="shared" si="20"/>
        <v>1</v>
      </c>
      <c r="HP65" s="37" t="str">
        <f>'[7]BD Plan'!$B$3</f>
        <v>Casanare</v>
      </c>
      <c r="HQ65" s="20"/>
      <c r="HR65" s="20"/>
      <c r="HS65" s="20"/>
      <c r="HT65" s="20"/>
      <c r="HU65" s="20"/>
      <c r="HV65" s="20" t="s">
        <v>1348</v>
      </c>
      <c r="HW65" s="20"/>
      <c r="HX65" s="20"/>
      <c r="HY65" s="20"/>
      <c r="HZ65" s="20"/>
      <c r="IA65" s="20"/>
      <c r="IB65" s="20"/>
      <c r="IC65" s="20"/>
      <c r="ID65" s="20"/>
      <c r="IE65" s="20"/>
      <c r="IF65" s="20"/>
      <c r="IG65" t="s">
        <v>1052</v>
      </c>
      <c r="IH65" s="38" t="s">
        <v>1053</v>
      </c>
    </row>
    <row r="66" spans="1:242" ht="15" customHeight="1" x14ac:dyDescent="0.25">
      <c r="A66" t="s">
        <v>1061</v>
      </c>
      <c r="B66" t="s">
        <v>1053</v>
      </c>
      <c r="C66" s="37" t="s">
        <v>1062</v>
      </c>
      <c r="D66" s="37" t="s">
        <v>997</v>
      </c>
      <c r="E66" s="37" t="s">
        <v>951</v>
      </c>
      <c r="F66" s="37" t="s">
        <v>924</v>
      </c>
      <c r="G66" s="37" t="s">
        <v>925</v>
      </c>
      <c r="H66" s="39" t="s">
        <v>1063</v>
      </c>
      <c r="I66" s="37" t="s">
        <v>955</v>
      </c>
      <c r="J66" s="40">
        <v>0.8</v>
      </c>
      <c r="K66" s="40">
        <v>0.6</v>
      </c>
      <c r="L66" s="37" t="s">
        <v>956</v>
      </c>
      <c r="M66" s="40">
        <v>0.28999999999999998</v>
      </c>
      <c r="N66" s="40">
        <v>0.6</v>
      </c>
      <c r="O66" s="37" t="s">
        <v>928</v>
      </c>
      <c r="P66" s="37" t="s">
        <v>929</v>
      </c>
      <c r="Q66" s="42" t="s">
        <v>1064</v>
      </c>
      <c r="R66" s="37"/>
      <c r="S66" s="47" t="s">
        <v>931</v>
      </c>
      <c r="T66" s="37" t="s">
        <v>1065</v>
      </c>
      <c r="U66" s="43" t="s">
        <v>933</v>
      </c>
      <c r="V66" s="43" t="s">
        <v>934</v>
      </c>
      <c r="W66" s="43" t="s">
        <v>935</v>
      </c>
      <c r="X66" s="43"/>
      <c r="Y66" s="43" t="s">
        <v>936</v>
      </c>
      <c r="Z66" s="43" t="s">
        <v>937</v>
      </c>
      <c r="AA66" s="40">
        <v>0.4</v>
      </c>
      <c r="AB66" s="37"/>
      <c r="AC66" s="37"/>
      <c r="AD66" s="37"/>
      <c r="AE66" s="37"/>
      <c r="AF66" s="43" t="s">
        <v>96</v>
      </c>
      <c r="AG66" s="37" t="s">
        <v>938</v>
      </c>
      <c r="AH66" s="37">
        <f t="shared" si="134"/>
        <v>0</v>
      </c>
      <c r="AI66" s="43">
        <v>0</v>
      </c>
      <c r="AJ66" s="43">
        <v>0</v>
      </c>
      <c r="AK66" s="43">
        <v>0</v>
      </c>
      <c r="AL66" s="43">
        <v>0</v>
      </c>
      <c r="AM66" s="37">
        <v>0</v>
      </c>
      <c r="AN66" s="37" t="s">
        <v>1349</v>
      </c>
      <c r="AO66" s="37">
        <v>0</v>
      </c>
      <c r="AP66" s="37" t="s">
        <v>1350</v>
      </c>
      <c r="AQ66" s="37"/>
      <c r="AR66" s="37"/>
      <c r="AS66" s="37"/>
      <c r="AT66" s="37"/>
      <c r="AU66" s="44">
        <v>44664</v>
      </c>
      <c r="AV66" s="44">
        <v>44761</v>
      </c>
      <c r="AW66" s="44"/>
      <c r="AX66" s="44"/>
      <c r="AY66" s="37" t="s">
        <v>6</v>
      </c>
      <c r="AZ66" s="37" t="s">
        <v>4</v>
      </c>
      <c r="BA66" s="37"/>
      <c r="BB66" s="37"/>
      <c r="BC66" s="37" t="s">
        <v>6</v>
      </c>
      <c r="BD66" s="37" t="s">
        <v>6</v>
      </c>
      <c r="BE66" s="37"/>
      <c r="BF66" s="37"/>
      <c r="BG66" s="37" t="s">
        <v>1351</v>
      </c>
      <c r="BH66" s="37" t="s">
        <v>1244</v>
      </c>
      <c r="BI66" s="37"/>
      <c r="BJ66" s="37"/>
      <c r="BK66" s="45" t="str">
        <f t="shared" si="123"/>
        <v/>
      </c>
      <c r="BL66" s="45" t="str">
        <f t="shared" si="124"/>
        <v/>
      </c>
      <c r="BM66" s="45" t="str">
        <f t="shared" si="125"/>
        <v/>
      </c>
      <c r="BN66" s="45" t="str">
        <f t="shared" si="126"/>
        <v/>
      </c>
      <c r="BO66" s="45" t="str">
        <f t="shared" si="127"/>
        <v/>
      </c>
      <c r="BP66" s="42"/>
      <c r="BQ66" s="37"/>
      <c r="BR66" s="43"/>
      <c r="BS66" s="37"/>
      <c r="BT66" s="43"/>
      <c r="BU66" s="43"/>
      <c r="BV66" s="43"/>
      <c r="BW66" s="43"/>
      <c r="BX66" s="43"/>
      <c r="BY66" s="43"/>
      <c r="BZ66" s="40"/>
      <c r="CA66" s="37"/>
      <c r="CB66" s="37"/>
      <c r="CC66" s="37"/>
      <c r="CD66" s="37"/>
      <c r="CE66" s="43"/>
      <c r="CF66" s="37"/>
      <c r="CG66" s="37"/>
      <c r="CH66" s="37"/>
      <c r="CI66" s="37"/>
      <c r="CJ66" s="37"/>
      <c r="CK66" s="37"/>
      <c r="CL66" s="37"/>
      <c r="CM66" s="37"/>
      <c r="CN66" s="37"/>
      <c r="CO66" s="37"/>
      <c r="CP66" s="37"/>
      <c r="CQ66" s="37"/>
      <c r="CR66" s="37"/>
      <c r="CS66" s="37"/>
      <c r="CT66" s="44">
        <v>44664</v>
      </c>
      <c r="CU66" s="44">
        <v>44761</v>
      </c>
      <c r="CV66" s="44"/>
      <c r="CW66" s="44"/>
      <c r="CX66" s="37"/>
      <c r="CY66" s="37"/>
      <c r="CZ66" s="37"/>
      <c r="DA66" s="37"/>
      <c r="DB66" s="37"/>
      <c r="DC66" s="37"/>
      <c r="DD66" s="37"/>
      <c r="DE66" s="37"/>
      <c r="DF66" s="37"/>
      <c r="DG66" s="37"/>
      <c r="DH66" s="37"/>
      <c r="DI66" s="37"/>
      <c r="DJ66" s="45" t="str">
        <f t="shared" ref="DJ66:DJ129" si="142">IFERROR(IF(CH66=0,"",IF((CL66/CH66)&gt;1,1,(CL66/CH66))),"")</f>
        <v/>
      </c>
      <c r="DK66" s="45" t="str">
        <f t="shared" ref="DK66:DK129" si="143">IFERROR(IF(CI66=0,"",IF((CN66/CI66)&gt;1,1,(CN66/CI66))),"")</f>
        <v/>
      </c>
      <c r="DL66" s="45" t="str">
        <f t="shared" ref="DL66:DL129" si="144">IFERROR(IF(CJ66=0,"",IF((CP66/CJ66)&gt;1,1,(CP66/CJ66))),"")</f>
        <v/>
      </c>
      <c r="DM66" s="45" t="str">
        <f t="shared" ref="DM66:DM129" si="145">IFERROR(IF(CK66=0,"",IF((CR66/CK66)&gt;1,1,(CR66/CK66))),"")</f>
        <v/>
      </c>
      <c r="DN66" s="45" t="str">
        <f t="shared" ref="DN66:DN129" si="146">IFERROR(IF((CL66+CN66+CP66+CR66)/CG66&gt;1,1,(CL66+CN66+CP66+CR66)/CG66),"")</f>
        <v/>
      </c>
      <c r="DO66" s="46"/>
      <c r="DP66" s="37"/>
      <c r="DQ66" s="43"/>
      <c r="DR66" s="37"/>
      <c r="DS66" s="43"/>
      <c r="DT66" s="43"/>
      <c r="DU66" s="43"/>
      <c r="DV66" s="43"/>
      <c r="DW66" s="43"/>
      <c r="DX66" s="43"/>
      <c r="DY66" s="40"/>
      <c r="DZ66" s="37"/>
      <c r="EA66" s="37"/>
      <c r="EB66" s="37"/>
      <c r="EC66" s="37"/>
      <c r="ED66" s="43"/>
      <c r="EE66" s="37"/>
      <c r="EF66" s="37"/>
      <c r="EG66" s="37"/>
      <c r="EH66" s="37"/>
      <c r="EI66" s="37"/>
      <c r="EJ66" s="37"/>
      <c r="EK66" s="37"/>
      <c r="EL66" s="37"/>
      <c r="EM66" s="37"/>
      <c r="EN66" s="37"/>
      <c r="EO66" s="37"/>
      <c r="EP66" s="37"/>
      <c r="EQ66" s="37"/>
      <c r="ER66" s="37"/>
      <c r="ES66" s="44">
        <v>44664</v>
      </c>
      <c r="ET66" s="44">
        <v>44761</v>
      </c>
      <c r="EU66" s="44"/>
      <c r="EV66" s="44"/>
      <c r="EW66" s="37"/>
      <c r="EX66" s="37"/>
      <c r="EY66" s="37"/>
      <c r="EZ66" s="37"/>
      <c r="FA66" s="37"/>
      <c r="FB66" s="37"/>
      <c r="FC66" s="37"/>
      <c r="FD66" s="37"/>
      <c r="FE66" s="37"/>
      <c r="FF66" s="37"/>
      <c r="FG66" s="37"/>
      <c r="FH66" s="37"/>
      <c r="FI66" s="45" t="str">
        <f t="shared" ref="FI66:FI129" si="147">IFERROR(IF(EG66=0,"",IF((EK66/EG66)&gt;1,1,(EK66/EG66))),"")</f>
        <v/>
      </c>
      <c r="FJ66" s="45" t="str">
        <f t="shared" ref="FJ66:FJ129" si="148">IFERROR(IF(EH66=0,"",IF((EM66/EH66)&gt;1,1,(EM66/EH66))),"")</f>
        <v/>
      </c>
      <c r="FK66" s="45" t="str">
        <f t="shared" ref="FK66:FK129" si="149">IFERROR(IF(EI66=0,"",IF((EO66/EI66)&gt;1,1,(EO66/EI66))),"")</f>
        <v/>
      </c>
      <c r="FL66" s="45" t="str">
        <f t="shared" ref="FL66:FL129" si="150">IFERROR(IF(EJ66=0,"",IF((EQ66/EJ66)&gt;1,1,(EQ66/EJ66))),"")</f>
        <v/>
      </c>
      <c r="FM66" s="45" t="str">
        <f t="shared" ref="FM66:FM129" si="151">IFERROR(IF((EK66+EM66+EO66+EQ66)/EF66&gt;1,1,(EK66+EM66+EO66+EQ66)/EF66),"")</f>
        <v/>
      </c>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44">
        <v>44664</v>
      </c>
      <c r="GS66" s="44">
        <v>44761</v>
      </c>
      <c r="GT66" s="44"/>
      <c r="GU66" s="44"/>
      <c r="GV66" s="37"/>
      <c r="GW66" s="37"/>
      <c r="GX66" s="37"/>
      <c r="GY66" s="37"/>
      <c r="GZ66" s="37"/>
      <c r="HA66" s="37"/>
      <c r="HB66" s="37"/>
      <c r="HC66" s="37"/>
      <c r="HD66" s="37"/>
      <c r="HE66" s="37"/>
      <c r="HF66" s="37"/>
      <c r="HG66" s="37"/>
      <c r="HH66" s="45" t="str">
        <f t="shared" ref="HH66:HH67" si="152">IFERROR(IF(GF66=0,"",IF((GJ66/GF66)&gt;1,1,(GJ66/GF66))),"")</f>
        <v/>
      </c>
      <c r="HI66" s="45" t="str">
        <f t="shared" ref="HI66:HI67" si="153">IFERROR(IF(GG66=0,"",IF((GL66/GG66)&gt;1,1,(GL66/GG66))),"")</f>
        <v/>
      </c>
      <c r="HJ66" s="45" t="str">
        <f t="shared" ref="HJ66:HJ67" si="154">IFERROR(IF(GH66=0,"",IF((GN66/GH66)&gt;1,1,(GN66/GH66))),"")</f>
        <v/>
      </c>
      <c r="HK66" s="45" t="str">
        <f t="shared" ref="HK66:HK67" si="155">IFERROR(IF(GI66=0,"",IF((GP66/GI66)&gt;1,1,(GP66/GI66))),"")</f>
        <v/>
      </c>
      <c r="HL66" s="45" t="str">
        <f t="shared" ref="HL66:HL67" si="156">IFERROR(IF((GJ66+GL66+GN66+GP66)/GE66&gt;1,1,(GJ66+GL66+GN66+GP66)/GE66),"")</f>
        <v/>
      </c>
      <c r="HM66" s="37"/>
      <c r="HN66" s="37"/>
      <c r="HO66" s="37">
        <f t="shared" si="20"/>
        <v>1</v>
      </c>
      <c r="HP66" s="37" t="str">
        <f>'[7]BD Plan'!$B$3</f>
        <v>Casanare</v>
      </c>
      <c r="HQ66" s="20" t="s">
        <v>1352</v>
      </c>
      <c r="HR66" s="20" t="s">
        <v>1353</v>
      </c>
      <c r="HS66" s="20"/>
      <c r="HT66" s="20"/>
      <c r="HU66" s="20"/>
      <c r="HV66" s="20"/>
      <c r="HW66" s="20"/>
      <c r="HX66" s="20"/>
      <c r="HY66" s="20"/>
      <c r="HZ66" s="20"/>
      <c r="IA66" s="20"/>
      <c r="IB66" s="20"/>
      <c r="IC66" s="20"/>
      <c r="ID66" s="20"/>
      <c r="IE66" s="20"/>
      <c r="IF66" s="20"/>
      <c r="IG66" t="s">
        <v>1061</v>
      </c>
      <c r="IH66" s="38" t="s">
        <v>1053</v>
      </c>
    </row>
    <row r="67" spans="1:242" ht="15" customHeight="1" x14ac:dyDescent="0.25">
      <c r="A67" t="s">
        <v>1071</v>
      </c>
      <c r="B67" t="s">
        <v>1072</v>
      </c>
      <c r="C67" s="37" t="s">
        <v>1073</v>
      </c>
      <c r="D67" s="37" t="s">
        <v>950</v>
      </c>
      <c r="E67" s="37" t="s">
        <v>951</v>
      </c>
      <c r="F67" s="37" t="s">
        <v>924</v>
      </c>
      <c r="G67" s="37" t="s">
        <v>925</v>
      </c>
      <c r="H67" s="39" t="s">
        <v>1074</v>
      </c>
      <c r="I67" s="37" t="s">
        <v>927</v>
      </c>
      <c r="J67" s="40">
        <v>0.2</v>
      </c>
      <c r="K67" s="40">
        <v>0.4</v>
      </c>
      <c r="L67" s="37" t="s">
        <v>1011</v>
      </c>
      <c r="M67" s="40">
        <v>0.04</v>
      </c>
      <c r="N67" s="40">
        <v>0.4</v>
      </c>
      <c r="O67" s="37" t="s">
        <v>1011</v>
      </c>
      <c r="P67" s="37" t="s">
        <v>929</v>
      </c>
      <c r="Q67" s="42"/>
      <c r="R67" s="37"/>
      <c r="T67" s="37"/>
      <c r="U67" s="43"/>
      <c r="V67" s="43"/>
      <c r="W67" s="43"/>
      <c r="X67" s="43"/>
      <c r="Y67" s="43"/>
      <c r="Z67" s="43"/>
      <c r="AA67" s="40"/>
      <c r="AB67" s="37"/>
      <c r="AC67" s="37"/>
      <c r="AD67" s="37"/>
      <c r="AE67" s="37"/>
      <c r="AF67" s="43"/>
      <c r="AG67" s="37"/>
      <c r="AH67" s="37"/>
      <c r="AI67" s="43"/>
      <c r="AJ67" s="43"/>
      <c r="AK67" s="43"/>
      <c r="AL67" s="43"/>
      <c r="AM67" s="37"/>
      <c r="AN67" s="37"/>
      <c r="AO67" s="37"/>
      <c r="AP67" s="37"/>
      <c r="AQ67" s="37"/>
      <c r="AR67" s="37"/>
      <c r="AS67" s="37"/>
      <c r="AT67" s="37"/>
      <c r="AU67" s="44"/>
      <c r="AV67" s="44">
        <v>44761</v>
      </c>
      <c r="AW67" s="44"/>
      <c r="AX67" s="44"/>
      <c r="AY67" s="37"/>
      <c r="AZ67" s="37"/>
      <c r="BA67" s="37"/>
      <c r="BB67" s="37"/>
      <c r="BC67" s="37"/>
      <c r="BD67" s="37"/>
      <c r="BE67" s="37"/>
      <c r="BF67" s="37"/>
      <c r="BG67" s="37"/>
      <c r="BH67" s="37"/>
      <c r="BI67" s="37"/>
      <c r="BJ67" s="37"/>
      <c r="BK67" s="45" t="str">
        <f t="shared" si="123"/>
        <v/>
      </c>
      <c r="BL67" s="45" t="str">
        <f t="shared" si="124"/>
        <v/>
      </c>
      <c r="BM67" s="45" t="str">
        <f t="shared" si="125"/>
        <v/>
      </c>
      <c r="BN67" s="45" t="str">
        <f t="shared" si="126"/>
        <v/>
      </c>
      <c r="BO67" s="45" t="str">
        <f t="shared" si="127"/>
        <v/>
      </c>
      <c r="BP67" s="42" t="s">
        <v>1075</v>
      </c>
      <c r="BQ67" s="37"/>
      <c r="BR67" s="47" t="s">
        <v>931</v>
      </c>
      <c r="BS67" s="37" t="s">
        <v>1076</v>
      </c>
      <c r="BT67" s="43" t="s">
        <v>933</v>
      </c>
      <c r="BU67" s="43" t="s">
        <v>934</v>
      </c>
      <c r="BV67" s="43" t="s">
        <v>935</v>
      </c>
      <c r="BW67" s="43"/>
      <c r="BX67" s="43" t="s">
        <v>936</v>
      </c>
      <c r="BY67" s="43" t="s">
        <v>937</v>
      </c>
      <c r="BZ67" s="40">
        <v>0.4</v>
      </c>
      <c r="CA67" s="37"/>
      <c r="CB67" s="37"/>
      <c r="CC67" s="37"/>
      <c r="CD67" s="37"/>
      <c r="CE67" s="43" t="s">
        <v>96</v>
      </c>
      <c r="CF67" s="37" t="s">
        <v>938</v>
      </c>
      <c r="CG67" s="37">
        <f t="shared" ref="CG67" si="157">SUM(CH67:CK67)</f>
        <v>1</v>
      </c>
      <c r="CH67" s="37">
        <v>0</v>
      </c>
      <c r="CI67" s="37">
        <v>0</v>
      </c>
      <c r="CJ67" s="37">
        <v>0</v>
      </c>
      <c r="CK67" s="37">
        <v>1</v>
      </c>
      <c r="CL67" s="37">
        <v>0</v>
      </c>
      <c r="CM67" s="37" t="s">
        <v>6</v>
      </c>
      <c r="CN67" s="37">
        <v>0</v>
      </c>
      <c r="CO67" s="37" t="s">
        <v>1354</v>
      </c>
      <c r="CP67" s="37"/>
      <c r="CQ67" s="37"/>
      <c r="CR67" s="37"/>
      <c r="CS67" s="37"/>
      <c r="CT67" s="44"/>
      <c r="CU67" s="44">
        <v>44761</v>
      </c>
      <c r="CV67" s="44"/>
      <c r="CW67" s="44"/>
      <c r="CX67" s="37" t="s">
        <v>6</v>
      </c>
      <c r="CY67" s="37" t="s">
        <v>4</v>
      </c>
      <c r="CZ67" s="37"/>
      <c r="DA67" s="37"/>
      <c r="DB67" s="37" t="s">
        <v>6</v>
      </c>
      <c r="DC67" s="37" t="s">
        <v>6</v>
      </c>
      <c r="DD67" s="37"/>
      <c r="DE67" s="37"/>
      <c r="DF67" s="37" t="s">
        <v>6</v>
      </c>
      <c r="DG67" s="37" t="s">
        <v>1244</v>
      </c>
      <c r="DH67" s="37"/>
      <c r="DI67" s="37"/>
      <c r="DJ67" s="45" t="str">
        <f t="shared" si="142"/>
        <v/>
      </c>
      <c r="DK67" s="45" t="str">
        <f t="shared" si="143"/>
        <v/>
      </c>
      <c r="DL67" s="45" t="str">
        <f t="shared" si="144"/>
        <v/>
      </c>
      <c r="DM67" s="45">
        <f t="shared" si="145"/>
        <v>0</v>
      </c>
      <c r="DN67" s="45">
        <f t="shared" si="146"/>
        <v>0</v>
      </c>
      <c r="DO67" s="42" t="s">
        <v>1081</v>
      </c>
      <c r="DP67" s="37"/>
      <c r="DQ67" s="47" t="s">
        <v>931</v>
      </c>
      <c r="DR67" s="37" t="s">
        <v>1082</v>
      </c>
      <c r="DS67" s="43" t="s">
        <v>933</v>
      </c>
      <c r="DT67" s="43" t="s">
        <v>934</v>
      </c>
      <c r="DU67" s="43" t="s">
        <v>935</v>
      </c>
      <c r="DV67" s="43"/>
      <c r="DW67" s="43" t="s">
        <v>936</v>
      </c>
      <c r="DX67" s="43" t="s">
        <v>937</v>
      </c>
      <c r="DY67" s="40">
        <v>0.4</v>
      </c>
      <c r="DZ67" s="37"/>
      <c r="EA67" s="37"/>
      <c r="EB67" s="37"/>
      <c r="EC67" s="37"/>
      <c r="ED67" s="43" t="s">
        <v>96</v>
      </c>
      <c r="EE67" s="37" t="s">
        <v>938</v>
      </c>
      <c r="EF67" s="37">
        <f>SUM(EG67:EJ67)</f>
        <v>0</v>
      </c>
      <c r="EG67" s="37">
        <v>0</v>
      </c>
      <c r="EH67" s="37">
        <v>0</v>
      </c>
      <c r="EI67" s="37">
        <v>0</v>
      </c>
      <c r="EJ67" s="37">
        <v>0</v>
      </c>
      <c r="EK67" s="37"/>
      <c r="EL67" s="37"/>
      <c r="EM67" s="37">
        <v>0</v>
      </c>
      <c r="EN67" s="37" t="s">
        <v>1355</v>
      </c>
      <c r="EO67" s="37"/>
      <c r="EP67" s="37"/>
      <c r="EQ67" s="37"/>
      <c r="ER67" s="37"/>
      <c r="ES67" s="44"/>
      <c r="ET67" s="44">
        <v>44761</v>
      </c>
      <c r="EU67" s="44"/>
      <c r="EV67" s="44"/>
      <c r="EW67" s="37"/>
      <c r="EX67" s="37" t="s">
        <v>4</v>
      </c>
      <c r="EY67" s="37"/>
      <c r="EZ67" s="37"/>
      <c r="FA67" s="37"/>
      <c r="FB67" s="37" t="s">
        <v>6</v>
      </c>
      <c r="FC67" s="37"/>
      <c r="FD67" s="37"/>
      <c r="FE67" s="37"/>
      <c r="FF67" s="37" t="s">
        <v>1244</v>
      </c>
      <c r="FG67" s="37"/>
      <c r="FH67" s="37"/>
      <c r="FI67" s="45" t="str">
        <f t="shared" si="147"/>
        <v/>
      </c>
      <c r="FJ67" s="45" t="str">
        <f t="shared" si="148"/>
        <v/>
      </c>
      <c r="FK67" s="45" t="str">
        <f t="shared" si="149"/>
        <v/>
      </c>
      <c r="FL67" s="45" t="str">
        <f t="shared" si="150"/>
        <v/>
      </c>
      <c r="FM67" s="45" t="str">
        <f t="shared" si="151"/>
        <v/>
      </c>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44"/>
      <c r="GS67" s="44">
        <v>44761</v>
      </c>
      <c r="GT67" s="44"/>
      <c r="GU67" s="44"/>
      <c r="GV67" s="37"/>
      <c r="GW67" s="37"/>
      <c r="GX67" s="37"/>
      <c r="GY67" s="37"/>
      <c r="GZ67" s="37"/>
      <c r="HA67" s="37"/>
      <c r="HB67" s="37"/>
      <c r="HC67" s="37"/>
      <c r="HD67" s="37"/>
      <c r="HE67" s="37"/>
      <c r="HF67" s="37"/>
      <c r="HG67" s="37"/>
      <c r="HH67" s="45" t="str">
        <f t="shared" si="152"/>
        <v/>
      </c>
      <c r="HI67" s="45" t="str">
        <f t="shared" si="153"/>
        <v/>
      </c>
      <c r="HJ67" s="45" t="str">
        <f t="shared" si="154"/>
        <v/>
      </c>
      <c r="HK67" s="45" t="str">
        <f t="shared" si="155"/>
        <v/>
      </c>
      <c r="HL67" s="45" t="str">
        <f t="shared" si="156"/>
        <v/>
      </c>
      <c r="HM67" s="37"/>
      <c r="HN67" s="37"/>
      <c r="HO67" s="37">
        <f t="shared" ref="HO67:HO130" si="158">IF(Q67&lt;&gt;"",1,0)+IF(BP67&lt;&gt;"",1,0)+IF(DO67&lt;&gt;"",1,0)+IF(FN67&lt;&gt;"",1,0)</f>
        <v>2</v>
      </c>
      <c r="HP67" s="37" t="str">
        <f>'[7]BD Plan'!$B$3</f>
        <v>Casanare</v>
      </c>
      <c r="HQ67" s="20"/>
      <c r="HR67" s="20"/>
      <c r="HS67" s="20"/>
      <c r="HT67" s="20"/>
      <c r="HU67" s="20" t="s">
        <v>1356</v>
      </c>
      <c r="HV67" s="20" t="s">
        <v>1357</v>
      </c>
      <c r="HW67" s="20"/>
      <c r="HX67" s="20"/>
      <c r="HY67" s="20"/>
      <c r="HZ67" s="20" t="s">
        <v>1357</v>
      </c>
      <c r="IA67" s="20"/>
      <c r="IB67" s="20"/>
      <c r="IC67" s="20"/>
      <c r="ID67" s="20"/>
      <c r="IE67" s="20"/>
      <c r="IF67" s="20"/>
      <c r="IG67" t="s">
        <v>1088</v>
      </c>
      <c r="IH67" s="38" t="s">
        <v>1089</v>
      </c>
    </row>
    <row r="68" spans="1:242" ht="15" customHeight="1" x14ac:dyDescent="0.25">
      <c r="A68" s="37" t="s">
        <v>919</v>
      </c>
      <c r="B68" s="37" t="s">
        <v>920</v>
      </c>
      <c r="C68" s="37" t="s">
        <v>921</v>
      </c>
      <c r="D68" s="37" t="s">
        <v>922</v>
      </c>
      <c r="E68" s="37" t="s">
        <v>923</v>
      </c>
      <c r="F68" s="37" t="s">
        <v>924</v>
      </c>
      <c r="G68" s="37" t="s">
        <v>925</v>
      </c>
      <c r="H68" s="39" t="s">
        <v>926</v>
      </c>
      <c r="I68" s="37" t="s">
        <v>927</v>
      </c>
      <c r="J68" s="40">
        <v>0.4</v>
      </c>
      <c r="K68" s="40">
        <v>0.6</v>
      </c>
      <c r="L68" s="37" t="s">
        <v>928</v>
      </c>
      <c r="M68" s="40">
        <v>0.09</v>
      </c>
      <c r="N68" s="40">
        <v>0.6</v>
      </c>
      <c r="O68" s="37" t="s">
        <v>928</v>
      </c>
      <c r="P68" s="41" t="s">
        <v>929</v>
      </c>
      <c r="Q68" s="42"/>
      <c r="R68" s="37"/>
      <c r="S68" s="41"/>
      <c r="T68" s="37"/>
      <c r="U68" s="43"/>
      <c r="V68" s="43"/>
      <c r="W68" s="43"/>
      <c r="X68" s="43"/>
      <c r="Y68" s="43"/>
      <c r="Z68" s="43"/>
      <c r="AA68" s="40"/>
      <c r="AB68" s="37"/>
      <c r="AC68" s="37"/>
      <c r="AD68" s="37"/>
      <c r="AE68" s="37"/>
      <c r="AF68" s="43"/>
      <c r="AG68" s="37"/>
      <c r="AH68" s="37"/>
      <c r="AI68" s="37"/>
      <c r="AJ68" s="37"/>
      <c r="AK68" s="37"/>
      <c r="AL68" s="37"/>
      <c r="AM68" s="37"/>
      <c r="AN68" s="37"/>
      <c r="AO68" s="37"/>
      <c r="AP68" s="37"/>
      <c r="AQ68" s="37"/>
      <c r="AR68" s="37"/>
      <c r="AS68" s="37"/>
      <c r="AT68" s="37"/>
      <c r="AU68" s="44">
        <v>44670</v>
      </c>
      <c r="AV68" s="44">
        <v>44760</v>
      </c>
      <c r="AW68" s="44"/>
      <c r="AX68" s="44"/>
      <c r="AY68" s="37"/>
      <c r="AZ68" s="37"/>
      <c r="BA68" s="37"/>
      <c r="BB68" s="37"/>
      <c r="BC68" s="37"/>
      <c r="BD68" s="37"/>
      <c r="BE68" s="37"/>
      <c r="BF68" s="37"/>
      <c r="BG68" s="37"/>
      <c r="BH68" s="37"/>
      <c r="BI68" s="37"/>
      <c r="BJ68" s="37"/>
      <c r="BK68" s="45" t="str">
        <f>IFERROR(IF(AI68=0,"",IF((AM68/AI68)&gt;1,1,(AM68/AI68))),"")</f>
        <v/>
      </c>
      <c r="BL68" s="45" t="str">
        <f>IFERROR(IF(AJ68=0,"",IF((AO68/AJ68)&gt;1,1,(AO68/AJ68))),"")</f>
        <v/>
      </c>
      <c r="BM68" s="45" t="str">
        <f>IFERROR(IF(AK68=0,"",IF((AQ68/AK68)&gt;1,1,(AQ68/AK68))),"")</f>
        <v/>
      </c>
      <c r="BN68" s="45" t="str">
        <f>IFERROR(IF(AL68=0,"",IF((AS68/AL68)&gt;1,1,(AS68/AL68))),"")</f>
        <v/>
      </c>
      <c r="BO68" s="45" t="str">
        <f>IFERROR(IF((AM68+AO68+AQ68+AS68)/AH68&gt;1,1,(AM68+AO68+AQ68+AS68)/AH68),"")</f>
        <v/>
      </c>
      <c r="BP68" s="42"/>
      <c r="BQ68" s="37"/>
      <c r="BR68" s="37"/>
      <c r="BS68" s="37"/>
      <c r="BT68" s="43"/>
      <c r="BU68" s="43"/>
      <c r="BV68" s="43"/>
      <c r="BW68" s="43"/>
      <c r="BX68" s="43"/>
      <c r="BY68" s="43"/>
      <c r="BZ68" s="40"/>
      <c r="CA68" s="37"/>
      <c r="CB68" s="37"/>
      <c r="CC68" s="37"/>
      <c r="CD68" s="37"/>
      <c r="CE68" s="43"/>
      <c r="CF68" s="37"/>
      <c r="CG68" s="37"/>
      <c r="CH68" s="37"/>
      <c r="CI68" s="37"/>
      <c r="CJ68" s="37"/>
      <c r="CK68" s="37"/>
      <c r="CL68" s="37"/>
      <c r="CM68" s="37"/>
      <c r="CN68" s="37"/>
      <c r="CO68" s="37"/>
      <c r="CP68" s="37"/>
      <c r="CQ68" s="37"/>
      <c r="CR68" s="37"/>
      <c r="CS68" s="37"/>
      <c r="CT68" s="44">
        <v>44670</v>
      </c>
      <c r="CU68" s="44">
        <v>44760</v>
      </c>
      <c r="CV68" s="44"/>
      <c r="CW68" s="44"/>
      <c r="CX68" s="37"/>
      <c r="CY68" s="37"/>
      <c r="CZ68" s="37"/>
      <c r="DA68" s="37"/>
      <c r="DB68" s="37"/>
      <c r="DC68" s="37"/>
      <c r="DD68" s="37"/>
      <c r="DE68" s="37"/>
      <c r="DF68" s="37"/>
      <c r="DG68" s="37"/>
      <c r="DH68" s="37"/>
      <c r="DI68" s="37"/>
      <c r="DJ68" s="45" t="str">
        <f t="shared" si="142"/>
        <v/>
      </c>
      <c r="DK68" s="45" t="str">
        <f t="shared" si="143"/>
        <v/>
      </c>
      <c r="DL68" s="45" t="str">
        <f t="shared" si="144"/>
        <v/>
      </c>
      <c r="DM68" s="45" t="str">
        <f t="shared" si="145"/>
        <v/>
      </c>
      <c r="DN68" s="45" t="str">
        <f t="shared" si="146"/>
        <v/>
      </c>
      <c r="DO68" s="42" t="s">
        <v>930</v>
      </c>
      <c r="DP68" s="37"/>
      <c r="DQ68" s="47" t="s">
        <v>931</v>
      </c>
      <c r="DR68" s="37" t="s">
        <v>932</v>
      </c>
      <c r="DS68" s="43" t="s">
        <v>933</v>
      </c>
      <c r="DT68" s="43" t="s">
        <v>934</v>
      </c>
      <c r="DU68" s="43" t="s">
        <v>935</v>
      </c>
      <c r="DV68" s="43"/>
      <c r="DW68" s="43" t="s">
        <v>936</v>
      </c>
      <c r="DX68" s="43" t="s">
        <v>937</v>
      </c>
      <c r="DY68" s="40">
        <v>0.4</v>
      </c>
      <c r="DZ68" s="37"/>
      <c r="EA68" s="37"/>
      <c r="EB68" s="37"/>
      <c r="EC68" s="37"/>
      <c r="ED68" s="43" t="s">
        <v>96</v>
      </c>
      <c r="EE68" s="37" t="s">
        <v>938</v>
      </c>
      <c r="EF68" s="37">
        <f>SUM(EG68:EJ68)</f>
        <v>4</v>
      </c>
      <c r="EG68" s="37">
        <v>1</v>
      </c>
      <c r="EH68" s="37">
        <v>1</v>
      </c>
      <c r="EI68" s="37">
        <v>1</v>
      </c>
      <c r="EJ68" s="37">
        <v>1</v>
      </c>
      <c r="EK68" s="37">
        <v>1</v>
      </c>
      <c r="EL68" s="37" t="s">
        <v>1358</v>
      </c>
      <c r="EM68" s="37">
        <v>1</v>
      </c>
      <c r="EN68" s="37" t="s">
        <v>1359</v>
      </c>
      <c r="EO68" s="37"/>
      <c r="EP68" s="37"/>
      <c r="EQ68" s="37"/>
      <c r="ER68" s="37"/>
      <c r="ES68" s="44">
        <v>44670</v>
      </c>
      <c r="ET68" s="44">
        <v>44760</v>
      </c>
      <c r="EU68" s="44"/>
      <c r="EV68" s="44"/>
      <c r="EW68" s="37" t="s">
        <v>4</v>
      </c>
      <c r="EX68" s="37" t="s">
        <v>4</v>
      </c>
      <c r="EY68" s="37"/>
      <c r="EZ68" s="37"/>
      <c r="FA68" s="37" t="s">
        <v>4</v>
      </c>
      <c r="FB68" s="37" t="s">
        <v>4</v>
      </c>
      <c r="FC68" s="37"/>
      <c r="FD68" s="37"/>
      <c r="FE68" s="37" t="s">
        <v>1360</v>
      </c>
      <c r="FF68" s="41" t="s">
        <v>1361</v>
      </c>
      <c r="FG68" s="37"/>
      <c r="FH68" s="37"/>
      <c r="FI68" s="45">
        <f t="shared" si="147"/>
        <v>1</v>
      </c>
      <c r="FJ68" s="45">
        <f t="shared" si="148"/>
        <v>1</v>
      </c>
      <c r="FK68" s="45">
        <f t="shared" si="149"/>
        <v>0</v>
      </c>
      <c r="FL68" s="45">
        <f t="shared" si="150"/>
        <v>0</v>
      </c>
      <c r="FM68" s="45">
        <f t="shared" si="151"/>
        <v>0.5</v>
      </c>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44">
        <v>44670</v>
      </c>
      <c r="GS68" s="44">
        <v>44760</v>
      </c>
      <c r="GT68" s="44"/>
      <c r="GU68" s="44"/>
      <c r="GV68" s="37"/>
      <c r="GW68" s="37"/>
      <c r="GX68" s="37"/>
      <c r="GY68" s="37"/>
      <c r="GZ68" s="37"/>
      <c r="HA68" s="37"/>
      <c r="HB68" s="37"/>
      <c r="HC68" s="37"/>
      <c r="HD68" s="37"/>
      <c r="HE68" s="37"/>
      <c r="HF68" s="37"/>
      <c r="HG68" s="37"/>
      <c r="HH68" s="45" t="str">
        <f>IFERROR(IF(GF68=0,"",IF((GJ68/GF68)&gt;1,1,(GJ68/GF68))),"")</f>
        <v/>
      </c>
      <c r="HI68" s="45" t="str">
        <f>IFERROR(IF(GG68=0,"",IF((GL68/GG68)&gt;1,1,(GL68/GG68))),"")</f>
        <v/>
      </c>
      <c r="HJ68" s="45" t="str">
        <f>IFERROR(IF(GH68=0,"",IF((GN68/GH68)&gt;1,1,(GN68/GH68))),"")</f>
        <v/>
      </c>
      <c r="HK68" s="45" t="str">
        <f>IFERROR(IF(GI68=0,"",IF((GP68/GI68)&gt;1,1,(GP68/GI68))),"")</f>
        <v/>
      </c>
      <c r="HL68" s="45" t="str">
        <f>IFERROR(IF((GJ68+GL68+GN68+GP68)/GE68&gt;1,1,(GJ68+GL68+GN68+GP68)/GE68),"")</f>
        <v/>
      </c>
      <c r="HM68" s="37"/>
      <c r="HN68" s="37"/>
      <c r="HO68" s="37">
        <f t="shared" si="158"/>
        <v>1</v>
      </c>
      <c r="HP68" s="37" t="str">
        <f>'[8]BD Plan'!$B$3</f>
        <v>Cauca</v>
      </c>
      <c r="HQ68" s="41"/>
      <c r="HR68" s="41"/>
      <c r="HS68" s="41"/>
      <c r="HT68" s="41"/>
      <c r="HU68" s="41"/>
      <c r="HV68" s="41"/>
      <c r="HW68" s="41"/>
      <c r="HX68" s="41"/>
      <c r="HY68" s="41" t="s">
        <v>1362</v>
      </c>
      <c r="HZ68" s="41" t="s">
        <v>1363</v>
      </c>
      <c r="IA68" s="41"/>
      <c r="IB68" s="41"/>
      <c r="IC68" s="41"/>
      <c r="ID68" s="41"/>
      <c r="IE68" s="41"/>
      <c r="IF68" s="41"/>
      <c r="IG68" s="37" t="s">
        <v>945</v>
      </c>
      <c r="IH68" s="46" t="s">
        <v>946</v>
      </c>
    </row>
    <row r="69" spans="1:242" ht="15" customHeight="1" x14ac:dyDescent="0.25">
      <c r="A69" t="s">
        <v>947</v>
      </c>
      <c r="B69" t="s">
        <v>948</v>
      </c>
      <c r="C69" s="37" t="s">
        <v>949</v>
      </c>
      <c r="D69" s="37" t="s">
        <v>950</v>
      </c>
      <c r="E69" s="37" t="s">
        <v>951</v>
      </c>
      <c r="F69" s="37" t="s">
        <v>952</v>
      </c>
      <c r="G69" s="37" t="s">
        <v>953</v>
      </c>
      <c r="H69" s="39" t="s">
        <v>954</v>
      </c>
      <c r="I69" s="37" t="s">
        <v>955</v>
      </c>
      <c r="J69" s="40">
        <v>1</v>
      </c>
      <c r="K69" s="40">
        <v>0.8</v>
      </c>
      <c r="L69" s="37" t="s">
        <v>956</v>
      </c>
      <c r="M69" s="40">
        <v>0.36</v>
      </c>
      <c r="N69" s="40">
        <v>0.8</v>
      </c>
      <c r="O69" s="37" t="s">
        <v>956</v>
      </c>
      <c r="P69" s="41" t="s">
        <v>929</v>
      </c>
      <c r="Q69" s="42"/>
      <c r="R69" s="37"/>
      <c r="S69" s="41"/>
      <c r="T69" s="37"/>
      <c r="U69" s="43"/>
      <c r="V69" s="43"/>
      <c r="W69" s="43"/>
      <c r="X69" s="43"/>
      <c r="Y69" s="43"/>
      <c r="Z69" s="43"/>
      <c r="AA69" s="40"/>
      <c r="AB69" s="37"/>
      <c r="AC69" s="37"/>
      <c r="AD69" s="37"/>
      <c r="AE69" s="37"/>
      <c r="AF69" s="43"/>
      <c r="AG69" s="37"/>
      <c r="AH69" s="37"/>
      <c r="AI69" s="43"/>
      <c r="AJ69" s="43"/>
      <c r="AK69" s="43"/>
      <c r="AL69" s="43"/>
      <c r="AM69" s="37"/>
      <c r="AN69" s="37"/>
      <c r="AO69" s="37"/>
      <c r="AP69" s="37"/>
      <c r="AQ69" s="37"/>
      <c r="AR69" s="37"/>
      <c r="AS69" s="37"/>
      <c r="AT69" s="37"/>
      <c r="AU69" s="44"/>
      <c r="AV69" s="44">
        <v>44761</v>
      </c>
      <c r="AW69" s="44"/>
      <c r="AX69" s="44"/>
      <c r="AY69" s="37"/>
      <c r="AZ69" s="37"/>
      <c r="BA69" s="37"/>
      <c r="BB69" s="37"/>
      <c r="BC69" s="37"/>
      <c r="BD69" s="37"/>
      <c r="BE69" s="37"/>
      <c r="BF69" s="37"/>
      <c r="BG69" s="37"/>
      <c r="BH69" s="37"/>
      <c r="BI69" s="37"/>
      <c r="BJ69" s="37"/>
      <c r="BK69" s="45" t="str">
        <f t="shared" ref="BK69:BK78" si="159">IFERROR(IF(AI69=0,"",IF((AM69/AI69)&gt;1,1,(AM69/AI69))),"")</f>
        <v/>
      </c>
      <c r="BL69" s="45" t="str">
        <f t="shared" ref="BL69:BL78" si="160">IFERROR(IF(AJ69=0,"",IF((AO69/AJ69)&gt;1,1,(AO69/AJ69))),"")</f>
        <v/>
      </c>
      <c r="BM69" s="45" t="str">
        <f t="shared" ref="BM69:BM78" si="161">IFERROR(IF(AK69=0,"",IF((AQ69/AK69)&gt;1,1,(AQ69/AK69))),"")</f>
        <v/>
      </c>
      <c r="BN69" s="45" t="str">
        <f t="shared" ref="BN69:BN78" si="162">IFERROR(IF(AL69=0,"",IF((AS69/AL69)&gt;1,1,(AS69/AL69))),"")</f>
        <v/>
      </c>
      <c r="BO69" s="45" t="str">
        <f t="shared" ref="BO69:BO78" si="163">IFERROR(IF((AM69+AO69+AQ69+AS69)/AH69&gt;1,1,(AM69+AO69+AQ69+AS69)/AH69),"")</f>
        <v/>
      </c>
      <c r="BP69" s="46" t="s">
        <v>957</v>
      </c>
      <c r="BQ69" s="37"/>
      <c r="BR69" s="47" t="s">
        <v>931</v>
      </c>
      <c r="BS69" s="37" t="s">
        <v>958</v>
      </c>
      <c r="BT69" s="43" t="s">
        <v>933</v>
      </c>
      <c r="BU69" s="43" t="s">
        <v>934</v>
      </c>
      <c r="BV69" s="43" t="s">
        <v>935</v>
      </c>
      <c r="BW69" s="43"/>
      <c r="BX69" s="43" t="s">
        <v>936</v>
      </c>
      <c r="BY69" s="43" t="s">
        <v>937</v>
      </c>
      <c r="BZ69" s="40">
        <v>0.4</v>
      </c>
      <c r="CA69" s="37"/>
      <c r="CB69" s="37"/>
      <c r="CC69" s="37"/>
      <c r="CD69" s="37"/>
      <c r="CE69" s="43" t="s">
        <v>96</v>
      </c>
      <c r="CF69" s="37" t="s">
        <v>938</v>
      </c>
      <c r="CG69" s="37">
        <f t="shared" ref="CG69" si="164">SUM(CH69:CK69)</f>
        <v>4</v>
      </c>
      <c r="CH69" s="37">
        <v>0</v>
      </c>
      <c r="CI69" s="37">
        <v>1</v>
      </c>
      <c r="CJ69" s="37">
        <v>0</v>
      </c>
      <c r="CK69" s="37">
        <v>3</v>
      </c>
      <c r="CL69" s="37"/>
      <c r="CM69" s="37"/>
      <c r="CN69" s="37">
        <v>1</v>
      </c>
      <c r="CO69" s="37" t="s">
        <v>1364</v>
      </c>
      <c r="CP69" s="37"/>
      <c r="CQ69" s="37"/>
      <c r="CR69" s="37"/>
      <c r="CS69" s="37"/>
      <c r="CT69" s="44">
        <v>44671</v>
      </c>
      <c r="CU69" s="44">
        <v>44761</v>
      </c>
      <c r="CV69" s="44"/>
      <c r="CW69" s="44"/>
      <c r="CX69" s="37"/>
      <c r="CY69" s="37" t="s">
        <v>5</v>
      </c>
      <c r="CZ69" s="37"/>
      <c r="DA69" s="37"/>
      <c r="DB69" s="37"/>
      <c r="DC69" s="37" t="s">
        <v>5</v>
      </c>
      <c r="DD69" s="37"/>
      <c r="DE69" s="37"/>
      <c r="DF69" s="37"/>
      <c r="DG69" s="37" t="s">
        <v>1365</v>
      </c>
      <c r="DH69" s="37"/>
      <c r="DI69" s="37"/>
      <c r="DJ69" s="45" t="str">
        <f t="shared" si="142"/>
        <v/>
      </c>
      <c r="DK69" s="45">
        <f t="shared" si="143"/>
        <v>1</v>
      </c>
      <c r="DL69" s="45" t="str">
        <f t="shared" si="144"/>
        <v/>
      </c>
      <c r="DM69" s="45">
        <f t="shared" si="145"/>
        <v>0</v>
      </c>
      <c r="DN69" s="45">
        <f t="shared" si="146"/>
        <v>0.25</v>
      </c>
      <c r="DO69" s="46"/>
      <c r="DP69" s="37"/>
      <c r="DQ69" s="43"/>
      <c r="DR69" s="37"/>
      <c r="DS69" s="43"/>
      <c r="DT69" s="43"/>
      <c r="DU69" s="43"/>
      <c r="DV69" s="43"/>
      <c r="DW69" s="43"/>
      <c r="DX69" s="43"/>
      <c r="DY69" s="40"/>
      <c r="DZ69" s="37"/>
      <c r="EA69" s="37"/>
      <c r="EB69" s="37"/>
      <c r="EC69" s="37"/>
      <c r="ED69" s="43"/>
      <c r="EE69" s="37"/>
      <c r="EF69" s="37"/>
      <c r="EG69" s="37"/>
      <c r="EH69" s="37"/>
      <c r="EI69" s="37"/>
      <c r="EJ69" s="37"/>
      <c r="EK69" s="37"/>
      <c r="EL69" s="37"/>
      <c r="EM69" s="37"/>
      <c r="EN69" s="37"/>
      <c r="EO69" s="37"/>
      <c r="EP69" s="37"/>
      <c r="EQ69" s="37"/>
      <c r="ER69" s="37"/>
      <c r="ES69" s="44">
        <v>44671</v>
      </c>
      <c r="ET69" s="44">
        <v>44761</v>
      </c>
      <c r="EU69" s="44"/>
      <c r="EV69" s="44"/>
      <c r="EW69" s="37"/>
      <c r="EX69" s="37"/>
      <c r="EY69" s="37"/>
      <c r="EZ69" s="37"/>
      <c r="FA69" s="37"/>
      <c r="FB69" s="37"/>
      <c r="FC69" s="37"/>
      <c r="FD69" s="37"/>
      <c r="FE69" s="37"/>
      <c r="FF69" s="37"/>
      <c r="FG69" s="37"/>
      <c r="FH69" s="37"/>
      <c r="FI69" s="45" t="str">
        <f t="shared" si="147"/>
        <v/>
      </c>
      <c r="FJ69" s="45" t="str">
        <f t="shared" si="148"/>
        <v/>
      </c>
      <c r="FK69" s="45" t="str">
        <f t="shared" si="149"/>
        <v/>
      </c>
      <c r="FL69" s="45" t="str">
        <f t="shared" si="150"/>
        <v/>
      </c>
      <c r="FM69" s="45" t="str">
        <f t="shared" si="151"/>
        <v/>
      </c>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44">
        <v>44671</v>
      </c>
      <c r="GS69" s="44">
        <v>44761</v>
      </c>
      <c r="GT69" s="44"/>
      <c r="GU69" s="44"/>
      <c r="GV69" s="37"/>
      <c r="GW69" s="37"/>
      <c r="GX69" s="37"/>
      <c r="GY69" s="37"/>
      <c r="GZ69" s="37"/>
      <c r="HA69" s="37"/>
      <c r="HB69" s="37"/>
      <c r="HC69" s="37"/>
      <c r="HD69" s="37"/>
      <c r="HE69" s="37"/>
      <c r="HF69" s="37"/>
      <c r="HG69" s="37"/>
      <c r="HH69" s="45" t="str">
        <f t="shared" ref="HH69:HH72" si="165">IFERROR(IF(GF69=0,"",IF((GJ69/GF69)&gt;1,1,(GJ69/GF69))),"")</f>
        <v/>
      </c>
      <c r="HI69" s="45" t="str">
        <f t="shared" ref="HI69:HI72" si="166">IFERROR(IF(GG69=0,"",IF((GL69/GG69)&gt;1,1,(GL69/GG69))),"")</f>
        <v/>
      </c>
      <c r="HJ69" s="45" t="str">
        <f t="shared" ref="HJ69:HJ72" si="167">IFERROR(IF(GH69=0,"",IF((GN69/GH69)&gt;1,1,(GN69/GH69))),"")</f>
        <v/>
      </c>
      <c r="HK69" s="45" t="str">
        <f t="shared" ref="HK69:HK72" si="168">IFERROR(IF(GI69=0,"",IF((GP69/GI69)&gt;1,1,(GP69/GI69))),"")</f>
        <v/>
      </c>
      <c r="HL69" s="45" t="str">
        <f t="shared" ref="HL69:HL72" si="169">IFERROR(IF((GJ69+GL69+GN69+GP69)/GE69&gt;1,1,(GJ69+GL69+GN69+GP69)/GE69),"")</f>
        <v/>
      </c>
      <c r="HM69" s="37"/>
      <c r="HN69" s="37"/>
      <c r="HO69" s="37">
        <f t="shared" si="158"/>
        <v>1</v>
      </c>
      <c r="HP69" s="37" t="str">
        <f>'[8]BD Plan'!$B$3</f>
        <v>Cauca</v>
      </c>
      <c r="HQ69" s="41" t="s">
        <v>1366</v>
      </c>
      <c r="HR69" s="41"/>
      <c r="HS69" s="41"/>
      <c r="HT69" s="41"/>
      <c r="HU69" s="41"/>
      <c r="HV69" s="41" t="s">
        <v>1367</v>
      </c>
      <c r="HW69" s="41"/>
      <c r="HX69" s="41"/>
      <c r="HY69" s="41"/>
      <c r="HZ69" s="41"/>
      <c r="IA69" s="41"/>
      <c r="IB69" s="41"/>
      <c r="IC69" s="41"/>
      <c r="ID69" s="41"/>
      <c r="IE69" s="41"/>
      <c r="IF69" s="41"/>
      <c r="IG69" t="s">
        <v>963</v>
      </c>
      <c r="IH69" s="38" t="s">
        <v>964</v>
      </c>
    </row>
    <row r="70" spans="1:242" ht="15" customHeight="1" x14ac:dyDescent="0.25">
      <c r="A70" t="s">
        <v>965</v>
      </c>
      <c r="B70" t="s">
        <v>966</v>
      </c>
      <c r="C70" s="37" t="s">
        <v>967</v>
      </c>
      <c r="D70" s="37" t="s">
        <v>968</v>
      </c>
      <c r="E70" s="37" t="s">
        <v>951</v>
      </c>
      <c r="F70" s="37" t="s">
        <v>969</v>
      </c>
      <c r="G70" s="37" t="s">
        <v>925</v>
      </c>
      <c r="H70" s="39" t="s">
        <v>970</v>
      </c>
      <c r="I70" s="37" t="s">
        <v>955</v>
      </c>
      <c r="J70" s="40">
        <v>1</v>
      </c>
      <c r="K70" s="40">
        <v>0.6</v>
      </c>
      <c r="L70" s="37" t="s">
        <v>956</v>
      </c>
      <c r="M70" s="40">
        <v>0.6</v>
      </c>
      <c r="N70" s="40">
        <v>0.6</v>
      </c>
      <c r="O70" s="37" t="s">
        <v>928</v>
      </c>
      <c r="P70" s="41" t="s">
        <v>929</v>
      </c>
      <c r="Q70" s="42" t="s">
        <v>971</v>
      </c>
      <c r="R70" s="37"/>
      <c r="S70" s="47" t="s">
        <v>931</v>
      </c>
      <c r="T70" s="37" t="s">
        <v>972</v>
      </c>
      <c r="U70" s="43" t="s">
        <v>933</v>
      </c>
      <c r="V70" s="43" t="s">
        <v>934</v>
      </c>
      <c r="W70" s="43" t="s">
        <v>935</v>
      </c>
      <c r="X70" s="43"/>
      <c r="Y70" s="43" t="s">
        <v>973</v>
      </c>
      <c r="Z70" s="43" t="s">
        <v>937</v>
      </c>
      <c r="AA70" s="40">
        <v>0.4</v>
      </c>
      <c r="AB70" s="37"/>
      <c r="AC70" s="37"/>
      <c r="AD70" s="37"/>
      <c r="AE70" s="37"/>
      <c r="AF70" s="43" t="s">
        <v>96</v>
      </c>
      <c r="AG70" s="37" t="s">
        <v>938</v>
      </c>
      <c r="AH70" s="37">
        <f t="shared" ref="AH70:AH77" si="170">SUM(AI70:AL70)</f>
        <v>12</v>
      </c>
      <c r="AI70" s="43">
        <v>3</v>
      </c>
      <c r="AJ70" s="43">
        <v>3</v>
      </c>
      <c r="AK70" s="43">
        <v>3</v>
      </c>
      <c r="AL70" s="43">
        <v>3</v>
      </c>
      <c r="AM70" s="37">
        <v>3</v>
      </c>
      <c r="AN70" s="37" t="s">
        <v>1368</v>
      </c>
      <c r="AO70" s="37">
        <v>3</v>
      </c>
      <c r="AP70" s="37" t="s">
        <v>1369</v>
      </c>
      <c r="AQ70" s="37"/>
      <c r="AR70" s="37"/>
      <c r="AS70" s="37"/>
      <c r="AT70" s="37"/>
      <c r="AU70" s="44">
        <v>44671</v>
      </c>
      <c r="AV70" s="44">
        <v>44761</v>
      </c>
      <c r="AW70" s="44"/>
      <c r="AX70" s="44"/>
      <c r="AY70" s="37" t="s">
        <v>4</v>
      </c>
      <c r="AZ70" s="37" t="s">
        <v>5</v>
      </c>
      <c r="BA70" s="37"/>
      <c r="BB70" s="37"/>
      <c r="BC70" s="37" t="s">
        <v>4</v>
      </c>
      <c r="BD70" s="37" t="s">
        <v>4</v>
      </c>
      <c r="BE70" s="37"/>
      <c r="BF70" s="37"/>
      <c r="BG70" s="37" t="s">
        <v>1370</v>
      </c>
      <c r="BH70" s="37" t="s">
        <v>1371</v>
      </c>
      <c r="BI70" s="37"/>
      <c r="BJ70" s="37"/>
      <c r="BK70" s="45">
        <f t="shared" si="159"/>
        <v>1</v>
      </c>
      <c r="BL70" s="45">
        <f t="shared" si="160"/>
        <v>1</v>
      </c>
      <c r="BM70" s="45">
        <f t="shared" si="161"/>
        <v>0</v>
      </c>
      <c r="BN70" s="45">
        <f t="shared" si="162"/>
        <v>0</v>
      </c>
      <c r="BO70" s="45">
        <f t="shared" si="163"/>
        <v>0.5</v>
      </c>
      <c r="BP70" s="46"/>
      <c r="BQ70" s="37"/>
      <c r="BR70" s="37"/>
      <c r="BS70" s="37"/>
      <c r="BT70" s="43"/>
      <c r="BU70" s="43"/>
      <c r="BV70" s="43"/>
      <c r="BW70" s="43"/>
      <c r="BX70" s="43"/>
      <c r="BY70" s="43"/>
      <c r="BZ70" s="40"/>
      <c r="CA70" s="37"/>
      <c r="CB70" s="37"/>
      <c r="CC70" s="37"/>
      <c r="CD70" s="37"/>
      <c r="CE70" s="43"/>
      <c r="CF70" s="37"/>
      <c r="CG70" s="37"/>
      <c r="CH70" s="37"/>
      <c r="CI70" s="37"/>
      <c r="CJ70" s="37"/>
      <c r="CK70" s="37"/>
      <c r="CL70" s="37"/>
      <c r="CM70" s="37"/>
      <c r="CN70" s="37"/>
      <c r="CO70" s="37"/>
      <c r="CP70" s="37"/>
      <c r="CQ70" s="37"/>
      <c r="CR70" s="37"/>
      <c r="CS70" s="37"/>
      <c r="CT70" s="44">
        <v>44671</v>
      </c>
      <c r="CU70" s="44">
        <v>44761</v>
      </c>
      <c r="CV70" s="44"/>
      <c r="CW70" s="44"/>
      <c r="CX70" s="37"/>
      <c r="CY70" s="37"/>
      <c r="CZ70" s="37"/>
      <c r="DA70" s="37"/>
      <c r="DB70" s="37"/>
      <c r="DC70" s="37"/>
      <c r="DD70" s="37"/>
      <c r="DE70" s="37"/>
      <c r="DF70" s="37"/>
      <c r="DG70" s="37"/>
      <c r="DH70" s="37"/>
      <c r="DI70" s="37"/>
      <c r="DJ70" s="45" t="str">
        <f t="shared" si="142"/>
        <v/>
      </c>
      <c r="DK70" s="45" t="str">
        <f t="shared" si="143"/>
        <v/>
      </c>
      <c r="DL70" s="45" t="str">
        <f t="shared" si="144"/>
        <v/>
      </c>
      <c r="DM70" s="45" t="str">
        <f t="shared" si="145"/>
        <v/>
      </c>
      <c r="DN70" s="45" t="str">
        <f t="shared" si="146"/>
        <v/>
      </c>
      <c r="DO70" s="46"/>
      <c r="DP70" s="37"/>
      <c r="DQ70" s="43"/>
      <c r="DR70" s="37"/>
      <c r="DS70" s="43"/>
      <c r="DT70" s="43"/>
      <c r="DU70" s="43"/>
      <c r="DV70" s="43"/>
      <c r="DW70" s="43"/>
      <c r="DX70" s="43"/>
      <c r="DY70" s="40"/>
      <c r="DZ70" s="37"/>
      <c r="EA70" s="37"/>
      <c r="EB70" s="37"/>
      <c r="EC70" s="37"/>
      <c r="ED70" s="43"/>
      <c r="EE70" s="37"/>
      <c r="EF70" s="37"/>
      <c r="EG70" s="37"/>
      <c r="EH70" s="37"/>
      <c r="EI70" s="37"/>
      <c r="EJ70" s="37"/>
      <c r="EK70" s="37"/>
      <c r="EL70" s="37"/>
      <c r="EM70" s="37"/>
      <c r="EN70" s="37"/>
      <c r="EO70" s="37"/>
      <c r="EP70" s="37"/>
      <c r="EQ70" s="37"/>
      <c r="ER70" s="37"/>
      <c r="ES70" s="44">
        <v>44671</v>
      </c>
      <c r="ET70" s="44">
        <v>44761</v>
      </c>
      <c r="EU70" s="44"/>
      <c r="EV70" s="44"/>
      <c r="EW70" s="37"/>
      <c r="EX70" s="37"/>
      <c r="EY70" s="37"/>
      <c r="EZ70" s="37"/>
      <c r="FA70" s="37"/>
      <c r="FB70" s="37"/>
      <c r="FC70" s="37"/>
      <c r="FD70" s="37"/>
      <c r="FE70" s="37"/>
      <c r="FF70" s="37"/>
      <c r="FG70" s="37"/>
      <c r="FH70" s="37"/>
      <c r="FI70" s="45" t="str">
        <f t="shared" si="147"/>
        <v/>
      </c>
      <c r="FJ70" s="45" t="str">
        <f t="shared" si="148"/>
        <v/>
      </c>
      <c r="FK70" s="45" t="str">
        <f t="shared" si="149"/>
        <v/>
      </c>
      <c r="FL70" s="45" t="str">
        <f t="shared" si="150"/>
        <v/>
      </c>
      <c r="FM70" s="45" t="str">
        <f t="shared" si="151"/>
        <v/>
      </c>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44">
        <v>44671</v>
      </c>
      <c r="GS70" s="44">
        <v>44761</v>
      </c>
      <c r="GT70" s="44"/>
      <c r="GU70" s="44"/>
      <c r="GV70" s="37"/>
      <c r="GW70" s="37"/>
      <c r="GX70" s="37"/>
      <c r="GY70" s="37"/>
      <c r="GZ70" s="37"/>
      <c r="HA70" s="37"/>
      <c r="HB70" s="37"/>
      <c r="HC70" s="37"/>
      <c r="HD70" s="37"/>
      <c r="HE70" s="37"/>
      <c r="HF70" s="37"/>
      <c r="HG70" s="37"/>
      <c r="HH70" s="45" t="str">
        <f t="shared" si="165"/>
        <v/>
      </c>
      <c r="HI70" s="45" t="str">
        <f t="shared" si="166"/>
        <v/>
      </c>
      <c r="HJ70" s="45" t="str">
        <f t="shared" si="167"/>
        <v/>
      </c>
      <c r="HK70" s="45" t="str">
        <f t="shared" si="168"/>
        <v/>
      </c>
      <c r="HL70" s="45" t="str">
        <f t="shared" si="169"/>
        <v/>
      </c>
      <c r="HM70" s="37"/>
      <c r="HN70" s="37"/>
      <c r="HO70" s="37">
        <f t="shared" si="158"/>
        <v>1</v>
      </c>
      <c r="HP70" s="37" t="str">
        <f>'[8]BD Plan'!$B$3</f>
        <v>Cauca</v>
      </c>
      <c r="HQ70" s="41" t="s">
        <v>1372</v>
      </c>
      <c r="HR70" s="41" t="s">
        <v>1373</v>
      </c>
      <c r="HS70" s="41"/>
      <c r="HT70" s="41"/>
      <c r="HU70" s="41"/>
      <c r="HV70" s="41"/>
      <c r="HW70" s="41"/>
      <c r="HX70" s="41"/>
      <c r="HY70" s="41"/>
      <c r="HZ70" s="41"/>
      <c r="IA70" s="41"/>
      <c r="IB70" s="41"/>
      <c r="IC70" s="41"/>
      <c r="ID70" s="41"/>
      <c r="IE70" s="41"/>
      <c r="IF70" s="41"/>
      <c r="IG70" t="s">
        <v>980</v>
      </c>
      <c r="IH70" s="38" t="s">
        <v>981</v>
      </c>
    </row>
    <row r="71" spans="1:242" ht="15" customHeight="1" x14ac:dyDescent="0.25">
      <c r="A71" t="s">
        <v>982</v>
      </c>
      <c r="B71" t="s">
        <v>966</v>
      </c>
      <c r="C71" s="37" t="s">
        <v>983</v>
      </c>
      <c r="D71" s="37" t="s">
        <v>950</v>
      </c>
      <c r="E71" s="37" t="s">
        <v>951</v>
      </c>
      <c r="F71" s="37" t="s">
        <v>984</v>
      </c>
      <c r="G71" s="37" t="s">
        <v>925</v>
      </c>
      <c r="H71" s="39" t="s">
        <v>985</v>
      </c>
      <c r="I71" s="37" t="s">
        <v>955</v>
      </c>
      <c r="J71" s="40">
        <v>0.8</v>
      </c>
      <c r="K71" s="40">
        <v>0.6</v>
      </c>
      <c r="L71" s="37" t="s">
        <v>956</v>
      </c>
      <c r="M71" s="40">
        <v>0.48</v>
      </c>
      <c r="N71" s="40">
        <v>0.6</v>
      </c>
      <c r="O71" s="37" t="s">
        <v>928</v>
      </c>
      <c r="P71" s="41" t="s">
        <v>929</v>
      </c>
      <c r="Q71" s="42" t="s">
        <v>986</v>
      </c>
      <c r="R71" s="37"/>
      <c r="S71" s="47" t="s">
        <v>931</v>
      </c>
      <c r="T71" s="41" t="s">
        <v>987</v>
      </c>
      <c r="U71" s="43" t="s">
        <v>933</v>
      </c>
      <c r="V71" s="43" t="s">
        <v>934</v>
      </c>
      <c r="W71" s="43" t="s">
        <v>935</v>
      </c>
      <c r="X71" s="43"/>
      <c r="Y71" s="43" t="s">
        <v>973</v>
      </c>
      <c r="Z71" s="43" t="s">
        <v>937</v>
      </c>
      <c r="AA71" s="40">
        <v>0.4</v>
      </c>
      <c r="AB71" s="37"/>
      <c r="AC71" s="37"/>
      <c r="AD71" s="37"/>
      <c r="AE71" s="37"/>
      <c r="AF71" s="43" t="s">
        <v>96</v>
      </c>
      <c r="AG71" s="37" t="s">
        <v>938</v>
      </c>
      <c r="AH71" s="37">
        <f t="shared" si="170"/>
        <v>42</v>
      </c>
      <c r="AI71" s="43">
        <v>6</v>
      </c>
      <c r="AJ71" s="43">
        <v>12</v>
      </c>
      <c r="AK71" s="43">
        <v>12</v>
      </c>
      <c r="AL71" s="43">
        <v>12</v>
      </c>
      <c r="AM71" s="37">
        <v>6</v>
      </c>
      <c r="AN71" s="37" t="s">
        <v>1374</v>
      </c>
      <c r="AO71" s="37">
        <v>12</v>
      </c>
      <c r="AP71" s="37" t="s">
        <v>1375</v>
      </c>
      <c r="AQ71" s="37"/>
      <c r="AR71" s="37"/>
      <c r="AS71" s="37"/>
      <c r="AT71" s="37"/>
      <c r="AU71" s="44">
        <v>44671</v>
      </c>
      <c r="AV71" s="44">
        <v>44761</v>
      </c>
      <c r="AW71" s="44"/>
      <c r="AX71" s="44"/>
      <c r="AY71" s="37" t="s">
        <v>4</v>
      </c>
      <c r="AZ71" s="37" t="s">
        <v>4</v>
      </c>
      <c r="BA71" s="37"/>
      <c r="BB71" s="37"/>
      <c r="BC71" s="37" t="s">
        <v>4</v>
      </c>
      <c r="BD71" s="37" t="s">
        <v>5</v>
      </c>
      <c r="BE71" s="37"/>
      <c r="BF71" s="37"/>
      <c r="BG71" s="37" t="s">
        <v>1376</v>
      </c>
      <c r="BH71" s="37" t="s">
        <v>1377</v>
      </c>
      <c r="BI71" s="37"/>
      <c r="BJ71" s="37"/>
      <c r="BK71" s="45">
        <f t="shared" si="159"/>
        <v>1</v>
      </c>
      <c r="BL71" s="45">
        <f t="shared" si="160"/>
        <v>1</v>
      </c>
      <c r="BM71" s="45">
        <f t="shared" si="161"/>
        <v>0</v>
      </c>
      <c r="BN71" s="45">
        <f t="shared" si="162"/>
        <v>0</v>
      </c>
      <c r="BO71" s="45">
        <f t="shared" si="163"/>
        <v>0.42857142857142855</v>
      </c>
      <c r="BP71" s="46"/>
      <c r="BQ71" s="37"/>
      <c r="BS71" s="37"/>
      <c r="BT71" s="43"/>
      <c r="BU71" s="43"/>
      <c r="BV71" s="43"/>
      <c r="BW71" s="43"/>
      <c r="BX71" s="43"/>
      <c r="BY71" s="43"/>
      <c r="BZ71" s="40"/>
      <c r="CA71" s="37"/>
      <c r="CB71" s="37"/>
      <c r="CC71" s="37"/>
      <c r="CD71" s="37"/>
      <c r="CE71" s="43"/>
      <c r="CF71" s="37"/>
      <c r="CG71" s="37"/>
      <c r="CH71" s="37"/>
      <c r="CI71" s="37"/>
      <c r="CJ71" s="37"/>
      <c r="CK71" s="37"/>
      <c r="CL71" s="37"/>
      <c r="CM71" s="37"/>
      <c r="CN71" s="37"/>
      <c r="CO71" s="37"/>
      <c r="CP71" s="37"/>
      <c r="CQ71" s="37"/>
      <c r="CR71" s="37"/>
      <c r="CS71" s="37"/>
      <c r="CT71" s="44">
        <v>44671</v>
      </c>
      <c r="CU71" s="44">
        <v>44761</v>
      </c>
      <c r="CV71" s="44"/>
      <c r="CW71" s="44"/>
      <c r="CX71" s="37"/>
      <c r="CY71" s="37"/>
      <c r="CZ71" s="37"/>
      <c r="DA71" s="37"/>
      <c r="DB71" s="37"/>
      <c r="DC71" s="37"/>
      <c r="DD71" s="37"/>
      <c r="DE71" s="37"/>
      <c r="DF71" s="37"/>
      <c r="DG71" s="37"/>
      <c r="DH71" s="37"/>
      <c r="DI71" s="37"/>
      <c r="DJ71" s="45" t="str">
        <f t="shared" si="142"/>
        <v/>
      </c>
      <c r="DK71" s="45" t="str">
        <f t="shared" si="143"/>
        <v/>
      </c>
      <c r="DL71" s="45" t="str">
        <f t="shared" si="144"/>
        <v/>
      </c>
      <c r="DM71" s="45" t="str">
        <f t="shared" si="145"/>
        <v/>
      </c>
      <c r="DN71" s="45" t="str">
        <f t="shared" si="146"/>
        <v/>
      </c>
      <c r="DO71" s="46"/>
      <c r="DP71" s="37"/>
      <c r="DQ71" s="43"/>
      <c r="DR71" s="37"/>
      <c r="DS71" s="43"/>
      <c r="DT71" s="43"/>
      <c r="DU71" s="43"/>
      <c r="DV71" s="43"/>
      <c r="DW71" s="43"/>
      <c r="DX71" s="43"/>
      <c r="DY71" s="40"/>
      <c r="DZ71" s="37"/>
      <c r="EA71" s="37"/>
      <c r="EB71" s="37"/>
      <c r="EC71" s="37"/>
      <c r="ED71" s="43"/>
      <c r="EE71" s="37"/>
      <c r="EF71" s="37"/>
      <c r="EG71" s="37"/>
      <c r="EH71" s="37"/>
      <c r="EI71" s="37"/>
      <c r="EJ71" s="37"/>
      <c r="EK71" s="37"/>
      <c r="EL71" s="37"/>
      <c r="EM71" s="37"/>
      <c r="EN71" s="37"/>
      <c r="EO71" s="37"/>
      <c r="EP71" s="37"/>
      <c r="EQ71" s="37"/>
      <c r="ER71" s="37"/>
      <c r="ES71" s="44">
        <v>44671</v>
      </c>
      <c r="ET71" s="44">
        <v>44761</v>
      </c>
      <c r="EU71" s="44"/>
      <c r="EV71" s="44"/>
      <c r="EW71" s="37"/>
      <c r="EX71" s="37"/>
      <c r="EY71" s="37"/>
      <c r="EZ71" s="37"/>
      <c r="FA71" s="37"/>
      <c r="FB71" s="37"/>
      <c r="FC71" s="37"/>
      <c r="FD71" s="37"/>
      <c r="FE71" s="37"/>
      <c r="FF71" s="37"/>
      <c r="FG71" s="37"/>
      <c r="FH71" s="37"/>
      <c r="FI71" s="45" t="str">
        <f t="shared" si="147"/>
        <v/>
      </c>
      <c r="FJ71" s="45" t="str">
        <f t="shared" si="148"/>
        <v/>
      </c>
      <c r="FK71" s="45" t="str">
        <f t="shared" si="149"/>
        <v/>
      </c>
      <c r="FL71" s="45" t="str">
        <f t="shared" si="150"/>
        <v/>
      </c>
      <c r="FM71" s="45" t="str">
        <f t="shared" si="151"/>
        <v/>
      </c>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44">
        <v>44671</v>
      </c>
      <c r="GS71" s="44">
        <v>44761</v>
      </c>
      <c r="GT71" s="44"/>
      <c r="GU71" s="44"/>
      <c r="GV71" s="37"/>
      <c r="GW71" s="37"/>
      <c r="GX71" s="37"/>
      <c r="GY71" s="37"/>
      <c r="GZ71" s="37"/>
      <c r="HA71" s="37"/>
      <c r="HB71" s="37"/>
      <c r="HC71" s="37"/>
      <c r="HD71" s="37"/>
      <c r="HE71" s="37"/>
      <c r="HF71" s="37"/>
      <c r="HG71" s="37"/>
      <c r="HH71" s="45" t="str">
        <f t="shared" si="165"/>
        <v/>
      </c>
      <c r="HI71" s="45" t="str">
        <f t="shared" si="166"/>
        <v/>
      </c>
      <c r="HJ71" s="45" t="str">
        <f t="shared" si="167"/>
        <v/>
      </c>
      <c r="HK71" s="45" t="str">
        <f t="shared" si="168"/>
        <v/>
      </c>
      <c r="HL71" s="45" t="str">
        <f t="shared" si="169"/>
        <v/>
      </c>
      <c r="HM71" s="37"/>
      <c r="HN71" s="37"/>
      <c r="HO71" s="37">
        <f t="shared" si="158"/>
        <v>1</v>
      </c>
      <c r="HP71" s="37" t="str">
        <f>'[8]BD Plan'!$B$3</f>
        <v>Cauca</v>
      </c>
      <c r="HQ71" s="41" t="s">
        <v>1378</v>
      </c>
      <c r="HR71" s="41" t="s">
        <v>1379</v>
      </c>
      <c r="HS71" s="41"/>
      <c r="HT71" s="41"/>
      <c r="HU71" s="41"/>
      <c r="HV71" s="41"/>
      <c r="HW71" s="41"/>
      <c r="HX71" s="41"/>
      <c r="HY71" s="41"/>
      <c r="HZ71" s="41"/>
      <c r="IA71" s="41"/>
      <c r="IB71" s="41"/>
      <c r="IC71" s="41"/>
      <c r="ID71" s="41"/>
      <c r="IE71" s="41"/>
      <c r="IF71" s="41"/>
      <c r="IG71" t="s">
        <v>993</v>
      </c>
      <c r="IH71" s="38" t="s">
        <v>994</v>
      </c>
    </row>
    <row r="72" spans="1:242" ht="15" customHeight="1" x14ac:dyDescent="0.25">
      <c r="A72" t="s">
        <v>995</v>
      </c>
      <c r="B72" t="s">
        <v>966</v>
      </c>
      <c r="C72" s="37" t="s">
        <v>996</v>
      </c>
      <c r="D72" s="37" t="s">
        <v>997</v>
      </c>
      <c r="E72" s="37" t="s">
        <v>951</v>
      </c>
      <c r="F72" s="37" t="s">
        <v>984</v>
      </c>
      <c r="G72" s="37" t="s">
        <v>953</v>
      </c>
      <c r="H72" s="39" t="s">
        <v>998</v>
      </c>
      <c r="I72" s="37" t="s">
        <v>955</v>
      </c>
      <c r="J72" s="40">
        <v>1</v>
      </c>
      <c r="K72" s="40">
        <v>0.8</v>
      </c>
      <c r="L72" s="37" t="s">
        <v>956</v>
      </c>
      <c r="M72" s="40">
        <v>0.6</v>
      </c>
      <c r="N72" s="40">
        <v>0.8</v>
      </c>
      <c r="O72" s="37" t="s">
        <v>956</v>
      </c>
      <c r="P72" s="41" t="s">
        <v>929</v>
      </c>
      <c r="Q72" s="42" t="s">
        <v>999</v>
      </c>
      <c r="R72" s="37"/>
      <c r="S72" s="47" t="s">
        <v>931</v>
      </c>
      <c r="T72" s="37" t="s">
        <v>1000</v>
      </c>
      <c r="U72" s="43" t="s">
        <v>933</v>
      </c>
      <c r="V72" s="43" t="s">
        <v>934</v>
      </c>
      <c r="W72" s="43" t="s">
        <v>935</v>
      </c>
      <c r="X72" s="43"/>
      <c r="Y72" s="43" t="s">
        <v>936</v>
      </c>
      <c r="Z72" s="43" t="s">
        <v>937</v>
      </c>
      <c r="AA72" s="40">
        <v>0.4</v>
      </c>
      <c r="AB72" s="37"/>
      <c r="AC72" s="37"/>
      <c r="AD72" s="37"/>
      <c r="AE72" s="37"/>
      <c r="AF72" s="43" t="s">
        <v>96</v>
      </c>
      <c r="AG72" s="37" t="s">
        <v>938</v>
      </c>
      <c r="AH72" s="37">
        <f t="shared" si="170"/>
        <v>12</v>
      </c>
      <c r="AI72" s="43">
        <v>3</v>
      </c>
      <c r="AJ72" s="43">
        <v>3</v>
      </c>
      <c r="AK72" s="43">
        <v>3</v>
      </c>
      <c r="AL72" s="43">
        <v>3</v>
      </c>
      <c r="AM72" s="37">
        <v>3</v>
      </c>
      <c r="AN72" s="37" t="s">
        <v>1380</v>
      </c>
      <c r="AO72" s="37">
        <v>3</v>
      </c>
      <c r="AP72" s="37" t="s">
        <v>1381</v>
      </c>
      <c r="AQ72" s="37"/>
      <c r="AR72" s="37"/>
      <c r="AS72" s="37"/>
      <c r="AT72" s="37"/>
      <c r="AU72" s="44">
        <v>44671</v>
      </c>
      <c r="AV72" s="44">
        <v>44761</v>
      </c>
      <c r="AW72" s="44"/>
      <c r="AX72" s="44"/>
      <c r="AY72" s="37" t="s">
        <v>4</v>
      </c>
      <c r="AZ72" s="37" t="s">
        <v>5</v>
      </c>
      <c r="BA72" s="37"/>
      <c r="BB72" s="37"/>
      <c r="BC72" s="37" t="s">
        <v>4</v>
      </c>
      <c r="BD72" s="37" t="s">
        <v>4</v>
      </c>
      <c r="BE72" s="37"/>
      <c r="BF72" s="37"/>
      <c r="BG72" s="37" t="s">
        <v>1370</v>
      </c>
      <c r="BH72" s="37" t="s">
        <v>1382</v>
      </c>
      <c r="BI72" s="37"/>
      <c r="BJ72" s="37"/>
      <c r="BK72" s="45">
        <f t="shared" si="159"/>
        <v>1</v>
      </c>
      <c r="BL72" s="45">
        <f t="shared" si="160"/>
        <v>1</v>
      </c>
      <c r="BM72" s="45">
        <f t="shared" si="161"/>
        <v>0</v>
      </c>
      <c r="BN72" s="45">
        <f t="shared" si="162"/>
        <v>0</v>
      </c>
      <c r="BO72" s="45">
        <f t="shared" si="163"/>
        <v>0.5</v>
      </c>
      <c r="BP72" s="46"/>
      <c r="BQ72" s="37"/>
      <c r="BR72" s="37"/>
      <c r="BS72" s="37"/>
      <c r="BT72" s="43"/>
      <c r="BU72" s="43"/>
      <c r="BV72" s="43"/>
      <c r="BW72" s="43"/>
      <c r="BX72" s="43"/>
      <c r="BY72" s="43"/>
      <c r="BZ72" s="40"/>
      <c r="CA72" s="37"/>
      <c r="CB72" s="37"/>
      <c r="CC72" s="37"/>
      <c r="CD72" s="37"/>
      <c r="CE72" s="43"/>
      <c r="CF72" s="37"/>
      <c r="CG72" s="37"/>
      <c r="CH72" s="37"/>
      <c r="CI72" s="37"/>
      <c r="CJ72" s="37"/>
      <c r="CK72" s="37"/>
      <c r="CL72" s="37"/>
      <c r="CM72" s="37"/>
      <c r="CN72" s="37"/>
      <c r="CO72" s="37"/>
      <c r="CP72" s="37"/>
      <c r="CQ72" s="37"/>
      <c r="CR72" s="37"/>
      <c r="CS72" s="37"/>
      <c r="CT72" s="44">
        <v>44671</v>
      </c>
      <c r="CU72" s="44">
        <v>44761</v>
      </c>
      <c r="CV72" s="44"/>
      <c r="CW72" s="44"/>
      <c r="CX72" s="37"/>
      <c r="CY72" s="37"/>
      <c r="CZ72" s="37"/>
      <c r="DA72" s="37"/>
      <c r="DB72" s="37"/>
      <c r="DC72" s="37"/>
      <c r="DD72" s="37"/>
      <c r="DE72" s="37"/>
      <c r="DF72" s="37"/>
      <c r="DG72" s="37"/>
      <c r="DH72" s="37"/>
      <c r="DI72" s="37"/>
      <c r="DJ72" s="45" t="str">
        <f t="shared" si="142"/>
        <v/>
      </c>
      <c r="DK72" s="45" t="str">
        <f t="shared" si="143"/>
        <v/>
      </c>
      <c r="DL72" s="45" t="str">
        <f t="shared" si="144"/>
        <v/>
      </c>
      <c r="DM72" s="45" t="str">
        <f t="shared" si="145"/>
        <v/>
      </c>
      <c r="DN72" s="45" t="str">
        <f t="shared" si="146"/>
        <v/>
      </c>
      <c r="DO72" s="46"/>
      <c r="DP72" s="37"/>
      <c r="DQ72" s="43"/>
      <c r="DR72" s="37"/>
      <c r="DS72" s="43"/>
      <c r="DT72" s="43"/>
      <c r="DU72" s="43"/>
      <c r="DV72" s="43"/>
      <c r="DW72" s="43"/>
      <c r="DX72" s="43"/>
      <c r="DY72" s="40"/>
      <c r="DZ72" s="37"/>
      <c r="EA72" s="37"/>
      <c r="EB72" s="37"/>
      <c r="EC72" s="37"/>
      <c r="ED72" s="43"/>
      <c r="EE72" s="37"/>
      <c r="EF72" s="37"/>
      <c r="EG72" s="37"/>
      <c r="EH72" s="37"/>
      <c r="EI72" s="37"/>
      <c r="EJ72" s="37"/>
      <c r="EK72" s="37"/>
      <c r="EL72" s="37"/>
      <c r="EM72" s="37"/>
      <c r="EN72" s="37"/>
      <c r="EO72" s="37"/>
      <c r="EP72" s="37"/>
      <c r="EQ72" s="37"/>
      <c r="ER72" s="37"/>
      <c r="ES72" s="44">
        <v>44671</v>
      </c>
      <c r="ET72" s="44">
        <v>44761</v>
      </c>
      <c r="EU72" s="44"/>
      <c r="EV72" s="44"/>
      <c r="EW72" s="37"/>
      <c r="EX72" s="37"/>
      <c r="EY72" s="37"/>
      <c r="EZ72" s="37"/>
      <c r="FA72" s="37"/>
      <c r="FB72" s="37"/>
      <c r="FC72" s="37"/>
      <c r="FD72" s="37"/>
      <c r="FE72" s="37"/>
      <c r="FF72" s="37"/>
      <c r="FG72" s="37"/>
      <c r="FH72" s="37"/>
      <c r="FI72" s="45" t="str">
        <f t="shared" si="147"/>
        <v/>
      </c>
      <c r="FJ72" s="45" t="str">
        <f t="shared" si="148"/>
        <v/>
      </c>
      <c r="FK72" s="45" t="str">
        <f t="shared" si="149"/>
        <v/>
      </c>
      <c r="FL72" s="45" t="str">
        <f t="shared" si="150"/>
        <v/>
      </c>
      <c r="FM72" s="45" t="str">
        <f t="shared" si="151"/>
        <v/>
      </c>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44">
        <v>44671</v>
      </c>
      <c r="GS72" s="44">
        <v>44761</v>
      </c>
      <c r="GT72" s="44"/>
      <c r="GU72" s="44"/>
      <c r="GV72" s="37"/>
      <c r="GW72" s="37"/>
      <c r="GX72" s="37"/>
      <c r="GY72" s="37"/>
      <c r="GZ72" s="37"/>
      <c r="HA72" s="37"/>
      <c r="HB72" s="37"/>
      <c r="HC72" s="37"/>
      <c r="HD72" s="37"/>
      <c r="HE72" s="37"/>
      <c r="HF72" s="37"/>
      <c r="HG72" s="37"/>
      <c r="HH72" s="45" t="str">
        <f t="shared" si="165"/>
        <v/>
      </c>
      <c r="HI72" s="45" t="str">
        <f t="shared" si="166"/>
        <v/>
      </c>
      <c r="HJ72" s="45" t="str">
        <f t="shared" si="167"/>
        <v/>
      </c>
      <c r="HK72" s="45" t="str">
        <f t="shared" si="168"/>
        <v/>
      </c>
      <c r="HL72" s="45" t="str">
        <f t="shared" si="169"/>
        <v/>
      </c>
      <c r="HM72" s="37"/>
      <c r="HN72" s="37"/>
      <c r="HO72" s="37">
        <f t="shared" si="158"/>
        <v>1</v>
      </c>
      <c r="HP72" s="37" t="str">
        <f>'[8]BD Plan'!$B$3</f>
        <v>Cauca</v>
      </c>
      <c r="HQ72" s="20" t="s">
        <v>1383</v>
      </c>
      <c r="HR72" s="20" t="s">
        <v>1384</v>
      </c>
      <c r="HS72" s="20"/>
      <c r="HT72" s="20"/>
      <c r="HU72" s="20"/>
      <c r="HV72" s="20"/>
      <c r="HW72" s="20"/>
      <c r="HX72" s="20"/>
      <c r="HY72" s="20"/>
      <c r="HZ72" s="20"/>
      <c r="IA72" s="20"/>
      <c r="IB72" s="20"/>
      <c r="IC72" s="20"/>
      <c r="ID72" s="20"/>
      <c r="IE72" s="20"/>
      <c r="IF72" s="20"/>
      <c r="IG72" t="s">
        <v>1005</v>
      </c>
      <c r="IH72" s="38" t="s">
        <v>981</v>
      </c>
    </row>
    <row r="73" spans="1:242" ht="15" customHeight="1" x14ac:dyDescent="0.25">
      <c r="A73" t="s">
        <v>1006</v>
      </c>
      <c r="B73" t="s">
        <v>1007</v>
      </c>
      <c r="C73" s="37" t="s">
        <v>1008</v>
      </c>
      <c r="D73" s="37" t="s">
        <v>968</v>
      </c>
      <c r="E73" s="37" t="s">
        <v>951</v>
      </c>
      <c r="F73" s="37" t="s">
        <v>924</v>
      </c>
      <c r="G73" s="37" t="s">
        <v>1009</v>
      </c>
      <c r="H73" s="39" t="s">
        <v>1010</v>
      </c>
      <c r="I73" s="37" t="s">
        <v>927</v>
      </c>
      <c r="J73" s="40">
        <v>0.8</v>
      </c>
      <c r="K73" s="40">
        <v>0.2</v>
      </c>
      <c r="L73" s="37" t="s">
        <v>928</v>
      </c>
      <c r="M73" s="40">
        <v>0.28999999999999998</v>
      </c>
      <c r="N73" s="40">
        <v>0.2</v>
      </c>
      <c r="O73" s="37" t="s">
        <v>1011</v>
      </c>
      <c r="P73" s="41" t="s">
        <v>929</v>
      </c>
      <c r="Q73" s="42" t="s">
        <v>1012</v>
      </c>
      <c r="R73" s="37"/>
      <c r="S73" s="47" t="s">
        <v>931</v>
      </c>
      <c r="T73" s="37" t="s">
        <v>1013</v>
      </c>
      <c r="U73" s="43" t="s">
        <v>933</v>
      </c>
      <c r="V73" s="43" t="s">
        <v>934</v>
      </c>
      <c r="W73" s="43" t="s">
        <v>935</v>
      </c>
      <c r="X73" s="43"/>
      <c r="Y73" s="43" t="s">
        <v>936</v>
      </c>
      <c r="Z73" s="43" t="s">
        <v>937</v>
      </c>
      <c r="AA73" s="40">
        <v>0.4</v>
      </c>
      <c r="AB73" s="37"/>
      <c r="AC73" s="37"/>
      <c r="AD73" s="37"/>
      <c r="AE73" s="37"/>
      <c r="AF73" s="43" t="s">
        <v>96</v>
      </c>
      <c r="AG73" s="37" t="s">
        <v>938</v>
      </c>
      <c r="AH73" s="37">
        <f t="shared" si="170"/>
        <v>3</v>
      </c>
      <c r="AI73" s="43">
        <v>0</v>
      </c>
      <c r="AJ73" s="43">
        <v>3</v>
      </c>
      <c r="AK73" s="43">
        <v>0</v>
      </c>
      <c r="AL73" s="43">
        <v>0</v>
      </c>
      <c r="AM73" s="37"/>
      <c r="AN73" s="37"/>
      <c r="AO73" s="37">
        <v>3</v>
      </c>
      <c r="AP73" s="37" t="s">
        <v>1385</v>
      </c>
      <c r="AQ73" s="37"/>
      <c r="AR73" s="37"/>
      <c r="AS73" s="37"/>
      <c r="AT73" s="37"/>
      <c r="AU73" s="44"/>
      <c r="AV73" s="44">
        <v>44761</v>
      </c>
      <c r="AW73" s="44"/>
      <c r="AX73" s="44"/>
      <c r="AY73" s="37"/>
      <c r="AZ73" s="37" t="s">
        <v>5</v>
      </c>
      <c r="BA73" s="37"/>
      <c r="BB73" s="37"/>
      <c r="BC73" s="37"/>
      <c r="BD73" s="37" t="s">
        <v>4</v>
      </c>
      <c r="BE73" s="37"/>
      <c r="BF73" s="37"/>
      <c r="BG73" s="37"/>
      <c r="BH73" s="37" t="s">
        <v>1386</v>
      </c>
      <c r="BI73" s="37"/>
      <c r="BJ73" s="37"/>
      <c r="BK73" s="45" t="str">
        <f t="shared" si="159"/>
        <v/>
      </c>
      <c r="BL73" s="45">
        <f t="shared" si="160"/>
        <v>1</v>
      </c>
      <c r="BM73" s="45" t="str">
        <f t="shared" si="161"/>
        <v/>
      </c>
      <c r="BN73" s="45" t="str">
        <f t="shared" si="162"/>
        <v/>
      </c>
      <c r="BO73" s="45">
        <f t="shared" si="163"/>
        <v>1</v>
      </c>
      <c r="BP73" s="46" t="s">
        <v>1016</v>
      </c>
      <c r="BQ73" s="37"/>
      <c r="BR73" s="47" t="s">
        <v>931</v>
      </c>
      <c r="BS73" s="37" t="s">
        <v>1017</v>
      </c>
      <c r="BT73" s="43" t="s">
        <v>933</v>
      </c>
      <c r="BU73" s="43" t="s">
        <v>934</v>
      </c>
      <c r="BV73" s="43" t="s">
        <v>935</v>
      </c>
      <c r="BW73" s="43"/>
      <c r="BX73" s="43" t="s">
        <v>936</v>
      </c>
      <c r="BY73" s="43" t="s">
        <v>937</v>
      </c>
      <c r="BZ73" s="40">
        <v>0.4</v>
      </c>
      <c r="CA73" s="37"/>
      <c r="CB73" s="37"/>
      <c r="CC73" s="37"/>
      <c r="CD73" s="37"/>
      <c r="CE73" s="43" t="s">
        <v>96</v>
      </c>
      <c r="CF73" s="37" t="s">
        <v>938</v>
      </c>
      <c r="CG73" s="37">
        <f t="shared" ref="CG73" si="171">SUM(CH73:CK73)</f>
        <v>5</v>
      </c>
      <c r="CH73" s="37">
        <v>0</v>
      </c>
      <c r="CI73" s="37">
        <v>3</v>
      </c>
      <c r="CJ73" s="37">
        <v>1</v>
      </c>
      <c r="CK73" s="37">
        <v>1</v>
      </c>
      <c r="CL73" s="37"/>
      <c r="CM73" s="37"/>
      <c r="CN73" s="37">
        <v>3</v>
      </c>
      <c r="CO73" s="37" t="s">
        <v>1387</v>
      </c>
      <c r="CP73" s="37"/>
      <c r="CQ73" s="37"/>
      <c r="CR73" s="37"/>
      <c r="CS73" s="37"/>
      <c r="CT73" s="44"/>
      <c r="CU73" s="44">
        <v>44761</v>
      </c>
      <c r="CV73" s="44"/>
      <c r="CW73" s="44"/>
      <c r="CX73" s="37"/>
      <c r="CY73" s="37" t="s">
        <v>4</v>
      </c>
      <c r="CZ73" s="37"/>
      <c r="DA73" s="37"/>
      <c r="DB73" s="37"/>
      <c r="DC73" s="37" t="s">
        <v>4</v>
      </c>
      <c r="DD73" s="37"/>
      <c r="DE73" s="37"/>
      <c r="DF73" s="37"/>
      <c r="DG73" s="37" t="s">
        <v>1388</v>
      </c>
      <c r="DH73" s="37"/>
      <c r="DI73" s="37"/>
      <c r="DJ73" s="45" t="str">
        <f t="shared" si="142"/>
        <v/>
      </c>
      <c r="DK73" s="45">
        <f t="shared" si="143"/>
        <v>1</v>
      </c>
      <c r="DL73" s="45">
        <f t="shared" si="144"/>
        <v>0</v>
      </c>
      <c r="DM73" s="45">
        <f t="shared" si="145"/>
        <v>0</v>
      </c>
      <c r="DN73" s="45">
        <f t="shared" si="146"/>
        <v>0.6</v>
      </c>
      <c r="DO73" s="46"/>
      <c r="DP73" s="37"/>
      <c r="DQ73" s="43"/>
      <c r="DR73" s="37"/>
      <c r="DS73" s="43"/>
      <c r="DT73" s="43"/>
      <c r="DU73" s="43"/>
      <c r="DV73" s="43"/>
      <c r="DW73" s="43"/>
      <c r="DX73" s="43"/>
      <c r="DY73" s="40"/>
      <c r="DZ73" s="37"/>
      <c r="EA73" s="37"/>
      <c r="EB73" s="37"/>
      <c r="EC73" s="37"/>
      <c r="ED73" s="43"/>
      <c r="EE73" s="37"/>
      <c r="EF73" s="37"/>
      <c r="EG73" s="37"/>
      <c r="EH73" s="37"/>
      <c r="EI73" s="37"/>
      <c r="EJ73" s="37"/>
      <c r="EK73" s="37"/>
      <c r="EL73" s="37"/>
      <c r="EM73" s="37"/>
      <c r="EN73" s="37"/>
      <c r="EO73" s="37"/>
      <c r="EP73" s="37"/>
      <c r="EQ73" s="37"/>
      <c r="ER73" s="37"/>
      <c r="ES73" s="44"/>
      <c r="ET73" s="44">
        <v>44761</v>
      </c>
      <c r="EU73" s="44"/>
      <c r="EV73" s="44"/>
      <c r="EW73" s="37"/>
      <c r="EX73" s="37"/>
      <c r="EY73" s="37"/>
      <c r="EZ73" s="37"/>
      <c r="FA73" s="37"/>
      <c r="FB73" s="37"/>
      <c r="FC73" s="37"/>
      <c r="FD73" s="37"/>
      <c r="FE73" s="37"/>
      <c r="FF73" s="37"/>
      <c r="FG73" s="37"/>
      <c r="FH73" s="37"/>
      <c r="FI73" s="45" t="str">
        <f t="shared" si="147"/>
        <v/>
      </c>
      <c r="FJ73" s="45" t="str">
        <f t="shared" si="148"/>
        <v/>
      </c>
      <c r="FK73" s="45" t="str">
        <f t="shared" si="149"/>
        <v/>
      </c>
      <c r="FL73" s="45" t="str">
        <f t="shared" si="150"/>
        <v/>
      </c>
      <c r="FM73" s="45" t="str">
        <f t="shared" si="151"/>
        <v/>
      </c>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44"/>
      <c r="GS73" s="44">
        <v>44761</v>
      </c>
      <c r="GT73" s="44"/>
      <c r="GU73" s="44"/>
      <c r="GV73" s="37"/>
      <c r="GW73" s="37"/>
      <c r="GX73" s="37"/>
      <c r="GY73" s="37"/>
      <c r="GZ73" s="37"/>
      <c r="HA73" s="37"/>
      <c r="HB73" s="37"/>
      <c r="HC73" s="37"/>
      <c r="HD73" s="37"/>
      <c r="HE73" s="37"/>
      <c r="HF73" s="37"/>
      <c r="HG73" s="37"/>
      <c r="HH73" s="45"/>
      <c r="HI73" s="45"/>
      <c r="HJ73" s="45"/>
      <c r="HK73" s="45"/>
      <c r="HL73" s="45"/>
      <c r="HM73" s="37"/>
      <c r="HN73" s="37"/>
      <c r="HO73" s="37">
        <f t="shared" si="158"/>
        <v>2</v>
      </c>
      <c r="HP73" s="37" t="str">
        <f>'[8]BD Plan'!$B$3</f>
        <v>Cauca</v>
      </c>
      <c r="HQ73" s="20"/>
      <c r="HR73" s="20" t="s">
        <v>1389</v>
      </c>
      <c r="HS73" s="20"/>
      <c r="HT73" s="20"/>
      <c r="HU73" s="20"/>
      <c r="HV73" s="20" t="s">
        <v>1390</v>
      </c>
      <c r="HW73" s="20"/>
      <c r="HX73" s="20"/>
      <c r="HY73" s="20"/>
      <c r="HZ73" s="20"/>
      <c r="IA73" s="20"/>
      <c r="IB73" s="20"/>
      <c r="IC73" s="20"/>
      <c r="ID73" s="20"/>
      <c r="IE73" s="20"/>
      <c r="IF73" s="20"/>
      <c r="IG73" t="s">
        <v>1022</v>
      </c>
      <c r="IH73" s="38" t="s">
        <v>1023</v>
      </c>
    </row>
    <row r="74" spans="1:242" ht="15" customHeight="1" x14ac:dyDescent="0.25">
      <c r="A74" t="s">
        <v>1024</v>
      </c>
      <c r="B74" t="s">
        <v>1007</v>
      </c>
      <c r="C74" s="37" t="s">
        <v>1025</v>
      </c>
      <c r="D74" s="37" t="s">
        <v>997</v>
      </c>
      <c r="E74" s="37" t="s">
        <v>1026</v>
      </c>
      <c r="F74" s="37" t="s">
        <v>924</v>
      </c>
      <c r="G74" s="37" t="s">
        <v>925</v>
      </c>
      <c r="H74" s="48" t="s">
        <v>1027</v>
      </c>
      <c r="I74" s="37" t="s">
        <v>1028</v>
      </c>
      <c r="J74" s="40">
        <v>0.8</v>
      </c>
      <c r="K74" s="40">
        <v>0.8</v>
      </c>
      <c r="L74" s="37" t="s">
        <v>956</v>
      </c>
      <c r="M74" s="40">
        <v>0.48</v>
      </c>
      <c r="N74" s="40">
        <v>0.8</v>
      </c>
      <c r="O74" s="37" t="s">
        <v>956</v>
      </c>
      <c r="P74" s="41" t="s">
        <v>929</v>
      </c>
      <c r="Q74" s="42" t="s">
        <v>1029</v>
      </c>
      <c r="R74" s="37"/>
      <c r="S74" s="47" t="s">
        <v>931</v>
      </c>
      <c r="T74" s="37" t="s">
        <v>1030</v>
      </c>
      <c r="U74" s="43" t="s">
        <v>933</v>
      </c>
      <c r="V74" s="43" t="s">
        <v>934</v>
      </c>
      <c r="W74" s="43" t="s">
        <v>935</v>
      </c>
      <c r="X74" s="43"/>
      <c r="Y74" s="43" t="s">
        <v>936</v>
      </c>
      <c r="Z74" s="43" t="s">
        <v>937</v>
      </c>
      <c r="AA74" s="40">
        <v>0.4</v>
      </c>
      <c r="AB74" s="37"/>
      <c r="AC74" s="37"/>
      <c r="AD74" s="37"/>
      <c r="AE74" s="37"/>
      <c r="AF74" s="43" t="s">
        <v>96</v>
      </c>
      <c r="AG74" s="37" t="s">
        <v>938</v>
      </c>
      <c r="AH74" s="37">
        <f t="shared" si="170"/>
        <v>12</v>
      </c>
      <c r="AI74" s="43">
        <v>3</v>
      </c>
      <c r="AJ74" s="43">
        <v>3</v>
      </c>
      <c r="AK74" s="43">
        <v>3</v>
      </c>
      <c r="AL74" s="43">
        <v>3</v>
      </c>
      <c r="AM74" s="37"/>
      <c r="AN74" s="37"/>
      <c r="AO74" s="37">
        <v>3</v>
      </c>
      <c r="AP74" s="37" t="s">
        <v>1391</v>
      </c>
      <c r="AQ74" s="37"/>
      <c r="AR74" s="37"/>
      <c r="AS74" s="37"/>
      <c r="AT74" s="37"/>
      <c r="AU74" s="44">
        <v>44671</v>
      </c>
      <c r="AV74" s="44">
        <v>44761</v>
      </c>
      <c r="AW74" s="44"/>
      <c r="AX74" s="44"/>
      <c r="AY74" s="37"/>
      <c r="AZ74" s="37" t="s">
        <v>4</v>
      </c>
      <c r="BA74" s="37"/>
      <c r="BB74" s="37"/>
      <c r="BC74" s="37"/>
      <c r="BD74" s="37" t="s">
        <v>4</v>
      </c>
      <c r="BE74" s="37"/>
      <c r="BF74" s="37"/>
      <c r="BG74" s="37"/>
      <c r="BH74" s="37" t="s">
        <v>1392</v>
      </c>
      <c r="BI74" s="37"/>
      <c r="BJ74" s="37"/>
      <c r="BK74" s="45">
        <f t="shared" si="159"/>
        <v>0</v>
      </c>
      <c r="BL74" s="45">
        <f t="shared" si="160"/>
        <v>1</v>
      </c>
      <c r="BM74" s="45">
        <f t="shared" si="161"/>
        <v>0</v>
      </c>
      <c r="BN74" s="45">
        <f t="shared" si="162"/>
        <v>0</v>
      </c>
      <c r="BO74" s="45">
        <f t="shared" si="163"/>
        <v>0.25</v>
      </c>
      <c r="BP74" s="42"/>
      <c r="BQ74" s="37"/>
      <c r="BR74" s="37"/>
      <c r="BS74" s="37"/>
      <c r="BT74" s="43"/>
      <c r="BU74" s="43"/>
      <c r="BV74" s="43"/>
      <c r="BW74" s="43"/>
      <c r="BX74" s="43"/>
      <c r="BY74" s="43"/>
      <c r="BZ74" s="40"/>
      <c r="CA74" s="37"/>
      <c r="CB74" s="37"/>
      <c r="CC74" s="37"/>
      <c r="CD74" s="37"/>
      <c r="CE74" s="43"/>
      <c r="CF74" s="37"/>
      <c r="CG74" s="37"/>
      <c r="CH74" s="37"/>
      <c r="CI74" s="37"/>
      <c r="CJ74" s="37"/>
      <c r="CK74" s="37"/>
      <c r="CL74" s="37"/>
      <c r="CM74" s="37"/>
      <c r="CN74" s="37"/>
      <c r="CO74" s="37"/>
      <c r="CP74" s="37"/>
      <c r="CQ74" s="37"/>
      <c r="CR74" s="37"/>
      <c r="CS74" s="37"/>
      <c r="CT74" s="44">
        <v>44671</v>
      </c>
      <c r="CU74" s="44">
        <v>44761</v>
      </c>
      <c r="CV74" s="44"/>
      <c r="CW74" s="44"/>
      <c r="CX74" s="37"/>
      <c r="CY74" s="37"/>
      <c r="CZ74" s="37"/>
      <c r="DA74" s="37"/>
      <c r="DB74" s="37"/>
      <c r="DC74" s="37"/>
      <c r="DD74" s="37"/>
      <c r="DE74" s="37"/>
      <c r="DF74" s="37"/>
      <c r="DG74" s="37"/>
      <c r="DH74" s="37"/>
      <c r="DI74" s="37"/>
      <c r="DJ74" s="45" t="str">
        <f t="shared" si="142"/>
        <v/>
      </c>
      <c r="DK74" s="45" t="str">
        <f t="shared" si="143"/>
        <v/>
      </c>
      <c r="DL74" s="45" t="str">
        <f t="shared" si="144"/>
        <v/>
      </c>
      <c r="DM74" s="45" t="str">
        <f t="shared" si="145"/>
        <v/>
      </c>
      <c r="DN74" s="45" t="str">
        <f t="shared" si="146"/>
        <v/>
      </c>
      <c r="DO74" s="42"/>
      <c r="DP74" s="37"/>
      <c r="DQ74" s="43"/>
      <c r="DR74" s="37"/>
      <c r="DS74" s="43"/>
      <c r="DT74" s="43"/>
      <c r="DU74" s="43"/>
      <c r="DV74" s="43"/>
      <c r="DW74" s="43"/>
      <c r="DX74" s="43"/>
      <c r="DY74" s="40"/>
      <c r="DZ74" s="37"/>
      <c r="EA74" s="37"/>
      <c r="EB74" s="37"/>
      <c r="EC74" s="37"/>
      <c r="ED74" s="43"/>
      <c r="EE74" s="37"/>
      <c r="EF74" s="37"/>
      <c r="EG74" s="37"/>
      <c r="EH74" s="37"/>
      <c r="EI74" s="37"/>
      <c r="EJ74" s="37"/>
      <c r="EK74" s="37"/>
      <c r="EL74" s="37"/>
      <c r="EM74" s="37"/>
      <c r="EN74" s="37"/>
      <c r="EO74" s="37"/>
      <c r="EP74" s="37"/>
      <c r="EQ74" s="37"/>
      <c r="ER74" s="37"/>
      <c r="ES74" s="44"/>
      <c r="ET74" s="44">
        <v>44761</v>
      </c>
      <c r="EU74" s="44"/>
      <c r="EV74" s="44"/>
      <c r="EW74" s="37"/>
      <c r="EX74" s="37"/>
      <c r="EY74" s="37"/>
      <c r="EZ74" s="37"/>
      <c r="FA74" s="37"/>
      <c r="FB74" s="37"/>
      <c r="FC74" s="37"/>
      <c r="FD74" s="37"/>
      <c r="FE74" s="37"/>
      <c r="FF74" s="37"/>
      <c r="FG74" s="37"/>
      <c r="FH74" s="37"/>
      <c r="FI74" s="45" t="str">
        <f t="shared" si="147"/>
        <v/>
      </c>
      <c r="FJ74" s="45" t="str">
        <f t="shared" si="148"/>
        <v/>
      </c>
      <c r="FK74" s="45" t="str">
        <f t="shared" si="149"/>
        <v/>
      </c>
      <c r="FL74" s="45" t="str">
        <f t="shared" si="150"/>
        <v/>
      </c>
      <c r="FM74" s="45" t="str">
        <f t="shared" si="151"/>
        <v/>
      </c>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44">
        <v>44671</v>
      </c>
      <c r="GS74" s="44">
        <v>44761</v>
      </c>
      <c r="GT74" s="44"/>
      <c r="GU74" s="44"/>
      <c r="GV74" s="37"/>
      <c r="GW74" s="37"/>
      <c r="GX74" s="37"/>
      <c r="GY74" s="37"/>
      <c r="GZ74" s="37"/>
      <c r="HA74" s="37"/>
      <c r="HB74" s="37"/>
      <c r="HC74" s="37"/>
      <c r="HD74" s="37"/>
      <c r="HE74" s="37"/>
      <c r="HF74" s="37"/>
      <c r="HG74" s="37"/>
      <c r="HH74" s="45" t="str">
        <f t="shared" ref="HH74:HH75" si="172">IFERROR(IF(GF74=0,"",IF((GJ74/GF74)&gt;1,1,(GJ74/GF74))),"")</f>
        <v/>
      </c>
      <c r="HI74" s="45" t="str">
        <f t="shared" ref="HI74:HI75" si="173">IFERROR(IF(GG74=0,"",IF((GL74/GG74)&gt;1,1,(GL74/GG74))),"")</f>
        <v/>
      </c>
      <c r="HJ74" s="45" t="str">
        <f t="shared" ref="HJ74:HJ75" si="174">IFERROR(IF(GH74=0,"",IF((GN74/GH74)&gt;1,1,(GN74/GH74))),"")</f>
        <v/>
      </c>
      <c r="HK74" s="45" t="str">
        <f t="shared" ref="HK74:HK75" si="175">IFERROR(IF(GI74=0,"",IF((GP74/GI74)&gt;1,1,(GP74/GI74))),"")</f>
        <v/>
      </c>
      <c r="HL74" s="45" t="str">
        <f t="shared" ref="HL74:HL75" si="176">IFERROR(IF((GJ74+GL74+GN74+GP74)/GE74&gt;1,1,(GJ74+GL74+GN74+GP74)/GE74),"")</f>
        <v/>
      </c>
      <c r="HM74" s="37"/>
      <c r="HN74" s="37"/>
      <c r="HO74" s="37">
        <f t="shared" si="158"/>
        <v>1</v>
      </c>
      <c r="HP74" s="37" t="str">
        <f>'[8]BD Plan'!$B$3</f>
        <v>Cauca</v>
      </c>
      <c r="HQ74" s="20"/>
      <c r="HR74" s="20" t="s">
        <v>1393</v>
      </c>
      <c r="HS74" s="20"/>
      <c r="HT74" s="20"/>
      <c r="HU74" s="20"/>
      <c r="HV74" s="20"/>
      <c r="HW74" s="20"/>
      <c r="HX74" s="20"/>
      <c r="HY74" s="20" t="s">
        <v>1394</v>
      </c>
      <c r="HZ74" s="20"/>
      <c r="IA74" s="20"/>
      <c r="IB74" s="20"/>
      <c r="IC74" s="20"/>
      <c r="ID74" s="20"/>
      <c r="IE74" s="20"/>
      <c r="IF74" s="20"/>
      <c r="IG74" t="s">
        <v>1035</v>
      </c>
      <c r="IH74" s="38" t="s">
        <v>1036</v>
      </c>
    </row>
    <row r="75" spans="1:242" ht="15" customHeight="1" x14ac:dyDescent="0.25">
      <c r="A75" t="s">
        <v>1037</v>
      </c>
      <c r="B75" t="s">
        <v>1038</v>
      </c>
      <c r="C75" s="37" t="s">
        <v>1039</v>
      </c>
      <c r="D75" s="38" t="s">
        <v>968</v>
      </c>
      <c r="E75" s="37" t="s">
        <v>951</v>
      </c>
      <c r="F75" s="37" t="s">
        <v>984</v>
      </c>
      <c r="G75" s="37" t="s">
        <v>1040</v>
      </c>
      <c r="H75" s="39" t="s">
        <v>1041</v>
      </c>
      <c r="I75" s="37" t="s">
        <v>927</v>
      </c>
      <c r="J75" s="40">
        <v>0.6</v>
      </c>
      <c r="K75" s="40">
        <v>0.8</v>
      </c>
      <c r="L75" s="37" t="s">
        <v>956</v>
      </c>
      <c r="M75" s="40">
        <v>0.36</v>
      </c>
      <c r="N75" s="40">
        <v>0.8</v>
      </c>
      <c r="O75" s="37" t="s">
        <v>956</v>
      </c>
      <c r="P75" s="41" t="s">
        <v>929</v>
      </c>
      <c r="Q75" s="42" t="s">
        <v>1042</v>
      </c>
      <c r="R75" s="37"/>
      <c r="S75" s="47" t="s">
        <v>931</v>
      </c>
      <c r="T75" s="41" t="s">
        <v>1043</v>
      </c>
      <c r="U75" s="43" t="s">
        <v>933</v>
      </c>
      <c r="V75" s="43" t="s">
        <v>934</v>
      </c>
      <c r="W75" s="43" t="s">
        <v>935</v>
      </c>
      <c r="X75" s="43"/>
      <c r="Y75" s="43" t="s">
        <v>936</v>
      </c>
      <c r="Z75" s="43" t="s">
        <v>937</v>
      </c>
      <c r="AA75" s="40">
        <v>0.4</v>
      </c>
      <c r="AB75" s="37"/>
      <c r="AC75" s="37"/>
      <c r="AD75" s="37"/>
      <c r="AE75" s="37"/>
      <c r="AF75" s="43" t="s">
        <v>96</v>
      </c>
      <c r="AG75" s="37" t="s">
        <v>938</v>
      </c>
      <c r="AH75" s="37">
        <f t="shared" si="170"/>
        <v>50</v>
      </c>
      <c r="AI75" s="43">
        <v>24</v>
      </c>
      <c r="AJ75" s="43">
        <v>24</v>
      </c>
      <c r="AK75" s="43">
        <v>1</v>
      </c>
      <c r="AL75" s="43">
        <v>1</v>
      </c>
      <c r="AM75" s="37">
        <v>24</v>
      </c>
      <c r="AN75" s="37" t="s">
        <v>1395</v>
      </c>
      <c r="AO75" s="37">
        <v>24</v>
      </c>
      <c r="AP75" s="37" t="s">
        <v>1396</v>
      </c>
      <c r="AQ75" s="37"/>
      <c r="AR75" s="37"/>
      <c r="AS75" s="37"/>
      <c r="AT75" s="37"/>
      <c r="AU75" s="44">
        <v>44671</v>
      </c>
      <c r="AV75" s="44">
        <v>44761</v>
      </c>
      <c r="AW75" s="44"/>
      <c r="AX75" s="44"/>
      <c r="AY75" s="37" t="s">
        <v>4</v>
      </c>
      <c r="AZ75" s="37" t="s">
        <v>4</v>
      </c>
      <c r="BA75" s="37"/>
      <c r="BB75" s="37"/>
      <c r="BC75" s="37" t="s">
        <v>4</v>
      </c>
      <c r="BD75" s="37" t="s">
        <v>4</v>
      </c>
      <c r="BE75" s="37"/>
      <c r="BF75" s="37"/>
      <c r="BG75" s="37" t="s">
        <v>1397</v>
      </c>
      <c r="BH75" s="37" t="s">
        <v>1398</v>
      </c>
      <c r="BI75" s="37"/>
      <c r="BJ75" s="37"/>
      <c r="BK75" s="45">
        <f t="shared" si="159"/>
        <v>1</v>
      </c>
      <c r="BL75" s="45">
        <f t="shared" si="160"/>
        <v>1</v>
      </c>
      <c r="BM75" s="45">
        <f t="shared" si="161"/>
        <v>0</v>
      </c>
      <c r="BN75" s="45">
        <f t="shared" si="162"/>
        <v>0</v>
      </c>
      <c r="BO75" s="45">
        <f t="shared" si="163"/>
        <v>0.96</v>
      </c>
      <c r="BP75" s="42"/>
      <c r="BQ75" s="37"/>
      <c r="BR75" s="37"/>
      <c r="BS75" s="37"/>
      <c r="BT75" s="43"/>
      <c r="BU75" s="43"/>
      <c r="BV75" s="43"/>
      <c r="BW75" s="43"/>
      <c r="BX75" s="43"/>
      <c r="BY75" s="43"/>
      <c r="BZ75" s="40"/>
      <c r="CA75" s="37"/>
      <c r="CB75" s="37"/>
      <c r="CC75" s="37"/>
      <c r="CD75" s="37"/>
      <c r="CE75" s="43"/>
      <c r="CF75" s="37"/>
      <c r="CG75" s="37"/>
      <c r="CH75" s="37"/>
      <c r="CI75" s="37"/>
      <c r="CJ75" s="37"/>
      <c r="CK75" s="37"/>
      <c r="CL75" s="37"/>
      <c r="CM75" s="37"/>
      <c r="CN75" s="37"/>
      <c r="CO75" s="37"/>
      <c r="CP75" s="37"/>
      <c r="CQ75" s="37"/>
      <c r="CR75" s="37"/>
      <c r="CS75" s="37"/>
      <c r="CT75" s="44"/>
      <c r="CU75" s="44">
        <v>44761</v>
      </c>
      <c r="CV75" s="44"/>
      <c r="CW75" s="44"/>
      <c r="CX75" s="37"/>
      <c r="CY75" s="37"/>
      <c r="CZ75" s="37"/>
      <c r="DA75" s="37"/>
      <c r="DB75" s="37"/>
      <c r="DC75" s="37"/>
      <c r="DD75" s="37"/>
      <c r="DE75" s="37"/>
      <c r="DF75" s="37"/>
      <c r="DG75" s="37"/>
      <c r="DH75" s="37"/>
      <c r="DI75" s="37"/>
      <c r="DJ75" s="45" t="str">
        <f t="shared" si="142"/>
        <v/>
      </c>
      <c r="DK75" s="45" t="str">
        <f t="shared" si="143"/>
        <v/>
      </c>
      <c r="DL75" s="45" t="str">
        <f t="shared" si="144"/>
        <v/>
      </c>
      <c r="DM75" s="45" t="str">
        <f t="shared" si="145"/>
        <v/>
      </c>
      <c r="DN75" s="45" t="str">
        <f t="shared" si="146"/>
        <v/>
      </c>
      <c r="DO75" s="46"/>
      <c r="DP75" s="37"/>
      <c r="DQ75" s="43"/>
      <c r="DR75" s="37"/>
      <c r="DS75" s="43"/>
      <c r="DT75" s="43"/>
      <c r="DU75" s="43"/>
      <c r="DV75" s="43"/>
      <c r="DW75" s="43"/>
      <c r="DX75" s="43"/>
      <c r="DY75" s="40"/>
      <c r="DZ75" s="37"/>
      <c r="EA75" s="37"/>
      <c r="EB75" s="37"/>
      <c r="EC75" s="37"/>
      <c r="ED75" s="43"/>
      <c r="EE75" s="37"/>
      <c r="EF75" s="37"/>
      <c r="EG75" s="37"/>
      <c r="EH75" s="37"/>
      <c r="EI75" s="37"/>
      <c r="EJ75" s="37"/>
      <c r="EK75" s="37"/>
      <c r="EL75" s="37"/>
      <c r="EM75" s="37"/>
      <c r="EN75" s="37"/>
      <c r="EO75" s="37"/>
      <c r="EP75" s="37"/>
      <c r="EQ75" s="37"/>
      <c r="ER75" s="37"/>
      <c r="ES75" s="44">
        <v>44671</v>
      </c>
      <c r="ET75" s="44">
        <v>44761</v>
      </c>
      <c r="EU75" s="44"/>
      <c r="EV75" s="44"/>
      <c r="EW75" s="37"/>
      <c r="EX75" s="37"/>
      <c r="EY75" s="37"/>
      <c r="EZ75" s="37"/>
      <c r="FA75" s="37"/>
      <c r="FB75" s="37"/>
      <c r="FC75" s="37"/>
      <c r="FD75" s="37"/>
      <c r="FE75" s="37"/>
      <c r="FF75" s="37"/>
      <c r="FG75" s="37"/>
      <c r="FH75" s="37"/>
      <c r="FI75" s="45" t="str">
        <f t="shared" si="147"/>
        <v/>
      </c>
      <c r="FJ75" s="45" t="str">
        <f t="shared" si="148"/>
        <v/>
      </c>
      <c r="FK75" s="45" t="str">
        <f t="shared" si="149"/>
        <v/>
      </c>
      <c r="FL75" s="45" t="str">
        <f t="shared" si="150"/>
        <v/>
      </c>
      <c r="FM75" s="45" t="str">
        <f t="shared" si="151"/>
        <v/>
      </c>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44">
        <v>44671</v>
      </c>
      <c r="GS75" s="44">
        <v>44761</v>
      </c>
      <c r="GT75" s="44"/>
      <c r="GU75" s="44"/>
      <c r="GV75" s="37"/>
      <c r="GW75" s="37"/>
      <c r="GX75" s="37"/>
      <c r="GY75" s="37"/>
      <c r="GZ75" s="37"/>
      <c r="HA75" s="37"/>
      <c r="HB75" s="37"/>
      <c r="HC75" s="37"/>
      <c r="HD75" s="37"/>
      <c r="HE75" s="37"/>
      <c r="HF75" s="37"/>
      <c r="HG75" s="37"/>
      <c r="HH75" s="45" t="str">
        <f t="shared" si="172"/>
        <v/>
      </c>
      <c r="HI75" s="45" t="str">
        <f t="shared" si="173"/>
        <v/>
      </c>
      <c r="HJ75" s="45" t="str">
        <f t="shared" si="174"/>
        <v/>
      </c>
      <c r="HK75" s="45" t="str">
        <f t="shared" si="175"/>
        <v/>
      </c>
      <c r="HL75" s="45" t="str">
        <f t="shared" si="176"/>
        <v/>
      </c>
      <c r="HM75" s="37"/>
      <c r="HN75" s="37"/>
      <c r="HO75" s="37">
        <f t="shared" si="158"/>
        <v>1</v>
      </c>
      <c r="HP75" s="37" t="str">
        <f>'[8]BD Plan'!$B$3</f>
        <v>Cauca</v>
      </c>
      <c r="HQ75" s="20" t="s">
        <v>1399</v>
      </c>
      <c r="HR75" s="20" t="s">
        <v>1400</v>
      </c>
      <c r="HS75" s="20"/>
      <c r="HT75" s="20"/>
      <c r="HU75" s="20" t="s">
        <v>1401</v>
      </c>
      <c r="HV75" s="20"/>
      <c r="HW75" s="20"/>
      <c r="HX75" s="20"/>
      <c r="HY75" s="20"/>
      <c r="HZ75" s="20"/>
      <c r="IA75" s="20"/>
      <c r="IB75" s="20"/>
      <c r="IC75" s="20"/>
      <c r="ID75" s="20"/>
      <c r="IE75" s="20"/>
      <c r="IF75" s="20"/>
      <c r="IG75" t="s">
        <v>1050</v>
      </c>
      <c r="IH75" s="38" t="s">
        <v>1051</v>
      </c>
    </row>
    <row r="76" spans="1:242" ht="15" customHeight="1" x14ac:dyDescent="0.25">
      <c r="A76" t="s">
        <v>1052</v>
      </c>
      <c r="B76" t="s">
        <v>1053</v>
      </c>
      <c r="C76" s="37" t="s">
        <v>1054</v>
      </c>
      <c r="D76" s="38" t="s">
        <v>950</v>
      </c>
      <c r="E76" s="37" t="s">
        <v>951</v>
      </c>
      <c r="F76" s="37" t="s">
        <v>924</v>
      </c>
      <c r="G76" s="37" t="s">
        <v>925</v>
      </c>
      <c r="H76" s="39" t="s">
        <v>1055</v>
      </c>
      <c r="I76" s="37" t="s">
        <v>1028</v>
      </c>
      <c r="J76" s="40">
        <v>0.8</v>
      </c>
      <c r="K76" s="40">
        <v>0.6</v>
      </c>
      <c r="L76" s="37" t="s">
        <v>956</v>
      </c>
      <c r="M76" s="40">
        <v>0.28999999999999998</v>
      </c>
      <c r="N76" s="40">
        <v>0.6</v>
      </c>
      <c r="O76" s="37" t="s">
        <v>928</v>
      </c>
      <c r="P76" s="41" t="s">
        <v>929</v>
      </c>
      <c r="Q76" s="42"/>
      <c r="R76" s="37"/>
      <c r="S76" s="41"/>
      <c r="T76" s="41"/>
      <c r="U76" s="43"/>
      <c r="V76" s="43"/>
      <c r="W76" s="43"/>
      <c r="X76" s="43"/>
      <c r="Y76" s="43"/>
      <c r="Z76" s="43"/>
      <c r="AA76" s="40"/>
      <c r="AB76" s="37"/>
      <c r="AC76" s="37"/>
      <c r="AD76" s="37"/>
      <c r="AE76" s="37"/>
      <c r="AF76" s="43"/>
      <c r="AG76" s="37"/>
      <c r="AH76" s="37"/>
      <c r="AI76" s="43"/>
      <c r="AJ76" s="43"/>
      <c r="AK76" s="43"/>
      <c r="AL76" s="43"/>
      <c r="AM76" s="37"/>
      <c r="AN76" s="37"/>
      <c r="AO76" s="37"/>
      <c r="AP76" s="37"/>
      <c r="AQ76" s="37"/>
      <c r="AR76" s="37"/>
      <c r="AS76" s="37"/>
      <c r="AT76" s="37"/>
      <c r="AU76" s="44"/>
      <c r="AV76" s="44">
        <v>44761</v>
      </c>
      <c r="AW76" s="44"/>
      <c r="AX76" s="44"/>
      <c r="AY76" s="37"/>
      <c r="AZ76" s="37"/>
      <c r="BA76" s="37"/>
      <c r="BB76" s="37"/>
      <c r="BC76" s="37"/>
      <c r="BD76" s="37"/>
      <c r="BE76" s="37"/>
      <c r="BF76" s="37"/>
      <c r="BG76" s="37"/>
      <c r="BH76" s="37"/>
      <c r="BI76" s="37"/>
      <c r="BJ76" s="37"/>
      <c r="BK76" s="45" t="str">
        <f t="shared" si="159"/>
        <v/>
      </c>
      <c r="BL76" s="45" t="str">
        <f t="shared" si="160"/>
        <v/>
      </c>
      <c r="BM76" s="45" t="str">
        <f t="shared" si="161"/>
        <v/>
      </c>
      <c r="BN76" s="45" t="str">
        <f t="shared" si="162"/>
        <v/>
      </c>
      <c r="BO76" s="45" t="str">
        <f t="shared" si="163"/>
        <v/>
      </c>
      <c r="BP76" s="42" t="s">
        <v>1056</v>
      </c>
      <c r="BQ76" s="37"/>
      <c r="BR76" s="47" t="s">
        <v>931</v>
      </c>
      <c r="BS76" s="37" t="s">
        <v>1057</v>
      </c>
      <c r="BT76" s="43" t="s">
        <v>933</v>
      </c>
      <c r="BU76" s="43" t="s">
        <v>934</v>
      </c>
      <c r="BV76" s="43" t="s">
        <v>935</v>
      </c>
      <c r="BW76" s="43"/>
      <c r="BX76" s="43" t="s">
        <v>936</v>
      </c>
      <c r="BY76" s="43" t="s">
        <v>937</v>
      </c>
      <c r="BZ76" s="40">
        <v>0.4</v>
      </c>
      <c r="CA76" s="37"/>
      <c r="CB76" s="37"/>
      <c r="CC76" s="37"/>
      <c r="CD76" s="37"/>
      <c r="CE76" s="43" t="s">
        <v>96</v>
      </c>
      <c r="CF76" s="37" t="s">
        <v>938</v>
      </c>
      <c r="CG76" s="37">
        <f t="shared" ref="CG76" si="177">SUM(CH76:CK76)</f>
        <v>9</v>
      </c>
      <c r="CH76" s="37">
        <v>0</v>
      </c>
      <c r="CI76" s="37">
        <v>3</v>
      </c>
      <c r="CJ76" s="37">
        <v>3</v>
      </c>
      <c r="CK76" s="37">
        <v>3</v>
      </c>
      <c r="CL76" s="37"/>
      <c r="CM76" s="37"/>
      <c r="CN76" s="37">
        <v>3</v>
      </c>
      <c r="CO76" s="37" t="s">
        <v>1402</v>
      </c>
      <c r="CP76" s="37"/>
      <c r="CQ76" s="37"/>
      <c r="CR76" s="37"/>
      <c r="CS76" s="37"/>
      <c r="CT76" s="44"/>
      <c r="CU76" s="44">
        <v>44761</v>
      </c>
      <c r="CV76" s="44"/>
      <c r="CW76" s="44"/>
      <c r="CX76" s="37"/>
      <c r="CY76" s="37" t="s">
        <v>4</v>
      </c>
      <c r="CZ76" s="37"/>
      <c r="DA76" s="37"/>
      <c r="DB76" s="37"/>
      <c r="DC76" s="37" t="s">
        <v>4</v>
      </c>
      <c r="DD76" s="37"/>
      <c r="DE76" s="37"/>
      <c r="DF76" s="37"/>
      <c r="DG76" s="37" t="s">
        <v>1403</v>
      </c>
      <c r="DH76" s="37"/>
      <c r="DI76" s="37"/>
      <c r="DJ76" s="45" t="str">
        <f t="shared" si="142"/>
        <v/>
      </c>
      <c r="DK76" s="45">
        <f t="shared" si="143"/>
        <v>1</v>
      </c>
      <c r="DL76" s="45">
        <f t="shared" si="144"/>
        <v>0</v>
      </c>
      <c r="DM76" s="45">
        <f t="shared" si="145"/>
        <v>0</v>
      </c>
      <c r="DN76" s="45">
        <f t="shared" si="146"/>
        <v>0.33333333333333331</v>
      </c>
      <c r="DO76" s="46"/>
      <c r="DP76" s="37"/>
      <c r="DQ76" s="43"/>
      <c r="DR76" s="37"/>
      <c r="DS76" s="43"/>
      <c r="DT76" s="43"/>
      <c r="DU76" s="43"/>
      <c r="DV76" s="43"/>
      <c r="DW76" s="43"/>
      <c r="DX76" s="43"/>
      <c r="DY76" s="40"/>
      <c r="DZ76" s="37"/>
      <c r="EA76" s="37"/>
      <c r="EB76" s="37"/>
      <c r="EC76" s="37"/>
      <c r="ED76" s="43"/>
      <c r="EE76" s="37"/>
      <c r="EF76" s="37"/>
      <c r="EG76" s="37"/>
      <c r="EH76" s="37"/>
      <c r="EI76" s="37"/>
      <c r="EJ76" s="37"/>
      <c r="EK76" s="37"/>
      <c r="EL76" s="37"/>
      <c r="EM76" s="37"/>
      <c r="EN76" s="37"/>
      <c r="EO76" s="37"/>
      <c r="EP76" s="37"/>
      <c r="EQ76" s="37"/>
      <c r="ER76" s="37"/>
      <c r="ES76" s="44"/>
      <c r="ET76" s="44">
        <v>44761</v>
      </c>
      <c r="EU76" s="44"/>
      <c r="EV76" s="44"/>
      <c r="EW76" s="37"/>
      <c r="EX76" s="37"/>
      <c r="EY76" s="37"/>
      <c r="EZ76" s="37"/>
      <c r="FA76" s="37"/>
      <c r="FB76" s="37"/>
      <c r="FC76" s="37"/>
      <c r="FD76" s="37"/>
      <c r="FE76" s="37"/>
      <c r="FF76" s="37"/>
      <c r="FG76" s="37"/>
      <c r="FH76" s="37"/>
      <c r="FI76" s="45" t="str">
        <f t="shared" si="147"/>
        <v/>
      </c>
      <c r="FJ76" s="45" t="str">
        <f t="shared" si="148"/>
        <v/>
      </c>
      <c r="FK76" s="45" t="str">
        <f t="shared" si="149"/>
        <v/>
      </c>
      <c r="FL76" s="45" t="str">
        <f t="shared" si="150"/>
        <v/>
      </c>
      <c r="FM76" s="45" t="str">
        <f t="shared" si="151"/>
        <v/>
      </c>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44"/>
      <c r="GS76" s="44">
        <v>44761</v>
      </c>
      <c r="GT76" s="44"/>
      <c r="GU76" s="44"/>
      <c r="GV76" s="37"/>
      <c r="GW76" s="37"/>
      <c r="GX76" s="37"/>
      <c r="GY76" s="37"/>
      <c r="GZ76" s="37"/>
      <c r="HA76" s="37"/>
      <c r="HB76" s="37"/>
      <c r="HC76" s="37"/>
      <c r="HD76" s="37"/>
      <c r="HE76" s="37"/>
      <c r="HF76" s="37"/>
      <c r="HG76" s="37"/>
      <c r="HH76" s="45"/>
      <c r="HI76" s="45"/>
      <c r="HJ76" s="45"/>
      <c r="HK76" s="45"/>
      <c r="HL76" s="45"/>
      <c r="HM76" s="37"/>
      <c r="HN76" s="37"/>
      <c r="HO76" s="37">
        <f t="shared" si="158"/>
        <v>1</v>
      </c>
      <c r="HP76" s="37" t="str">
        <f>'[8]BD Plan'!$B$3</f>
        <v>Cauca</v>
      </c>
      <c r="HQ76" s="20"/>
      <c r="HR76" s="20"/>
      <c r="HS76" s="20"/>
      <c r="HT76" s="20"/>
      <c r="HU76" s="20"/>
      <c r="HV76" s="20" t="s">
        <v>1404</v>
      </c>
      <c r="HW76" s="20"/>
      <c r="HX76" s="20"/>
      <c r="HY76" s="20"/>
      <c r="HZ76" s="20"/>
      <c r="IA76" s="20"/>
      <c r="IB76" s="20"/>
      <c r="IC76" s="20"/>
      <c r="ID76" s="20"/>
      <c r="IE76" s="20"/>
      <c r="IF76" s="20"/>
      <c r="IG76" t="s">
        <v>1052</v>
      </c>
      <c r="IH76" s="38" t="s">
        <v>1053</v>
      </c>
    </row>
    <row r="77" spans="1:242" ht="15" customHeight="1" x14ac:dyDescent="0.25">
      <c r="A77" t="s">
        <v>1061</v>
      </c>
      <c r="B77" t="s">
        <v>1053</v>
      </c>
      <c r="C77" s="37" t="s">
        <v>1062</v>
      </c>
      <c r="D77" s="37" t="s">
        <v>997</v>
      </c>
      <c r="E77" s="37" t="s">
        <v>951</v>
      </c>
      <c r="F77" s="37" t="s">
        <v>924</v>
      </c>
      <c r="G77" s="37" t="s">
        <v>925</v>
      </c>
      <c r="H77" s="39" t="s">
        <v>1063</v>
      </c>
      <c r="I77" s="37" t="s">
        <v>955</v>
      </c>
      <c r="J77" s="40">
        <v>0.8</v>
      </c>
      <c r="K77" s="40">
        <v>0.6</v>
      </c>
      <c r="L77" s="37" t="s">
        <v>956</v>
      </c>
      <c r="M77" s="40">
        <v>0.28999999999999998</v>
      </c>
      <c r="N77" s="40">
        <v>0.6</v>
      </c>
      <c r="O77" s="37" t="s">
        <v>928</v>
      </c>
      <c r="P77" s="41" t="s">
        <v>929</v>
      </c>
      <c r="Q77" s="42" t="s">
        <v>1064</v>
      </c>
      <c r="R77" s="37"/>
      <c r="S77" s="47" t="s">
        <v>931</v>
      </c>
      <c r="T77" s="37" t="s">
        <v>1065</v>
      </c>
      <c r="U77" s="43" t="s">
        <v>933</v>
      </c>
      <c r="V77" s="43" t="s">
        <v>934</v>
      </c>
      <c r="W77" s="43" t="s">
        <v>935</v>
      </c>
      <c r="X77" s="43"/>
      <c r="Y77" s="43" t="s">
        <v>936</v>
      </c>
      <c r="Z77" s="43" t="s">
        <v>937</v>
      </c>
      <c r="AA77" s="40">
        <v>0.4</v>
      </c>
      <c r="AB77" s="37"/>
      <c r="AC77" s="37"/>
      <c r="AD77" s="37"/>
      <c r="AE77" s="37"/>
      <c r="AF77" s="43" t="s">
        <v>96</v>
      </c>
      <c r="AG77" s="37" t="s">
        <v>938</v>
      </c>
      <c r="AH77" s="37">
        <f t="shared" si="170"/>
        <v>0</v>
      </c>
      <c r="AI77" s="43">
        <v>0</v>
      </c>
      <c r="AJ77" s="43">
        <v>0</v>
      </c>
      <c r="AK77" s="43">
        <v>0</v>
      </c>
      <c r="AL77" s="43">
        <v>0</v>
      </c>
      <c r="AM77" s="37">
        <v>0</v>
      </c>
      <c r="AN77" s="37" t="s">
        <v>1405</v>
      </c>
      <c r="AO77" s="37">
        <v>0</v>
      </c>
      <c r="AP77" s="37" t="s">
        <v>1406</v>
      </c>
      <c r="AQ77" s="37"/>
      <c r="AR77" s="37"/>
      <c r="AS77" s="37"/>
      <c r="AT77" s="37"/>
      <c r="AU77" s="44">
        <v>44671</v>
      </c>
      <c r="AV77" s="44">
        <v>44761</v>
      </c>
      <c r="AW77" s="44"/>
      <c r="AX77" s="44"/>
      <c r="AY77" s="37" t="s">
        <v>5</v>
      </c>
      <c r="AZ77" s="37" t="s">
        <v>6</v>
      </c>
      <c r="BA77" s="37"/>
      <c r="BB77" s="37"/>
      <c r="BC77" s="37" t="s">
        <v>5</v>
      </c>
      <c r="BD77" s="37" t="s">
        <v>6</v>
      </c>
      <c r="BE77" s="37"/>
      <c r="BF77" s="37"/>
      <c r="BG77" s="37" t="s">
        <v>1407</v>
      </c>
      <c r="BH77" s="37" t="s">
        <v>1408</v>
      </c>
      <c r="BI77" s="37"/>
      <c r="BJ77" s="37"/>
      <c r="BK77" s="45" t="str">
        <f t="shared" si="159"/>
        <v/>
      </c>
      <c r="BL77" s="45" t="str">
        <f t="shared" si="160"/>
        <v/>
      </c>
      <c r="BM77" s="45" t="str">
        <f t="shared" si="161"/>
        <v/>
      </c>
      <c r="BN77" s="45" t="str">
        <f t="shared" si="162"/>
        <v/>
      </c>
      <c r="BO77" s="45" t="str">
        <f t="shared" si="163"/>
        <v/>
      </c>
      <c r="BP77" s="42"/>
      <c r="BQ77" s="37"/>
      <c r="BR77" s="43"/>
      <c r="BS77" s="37"/>
      <c r="BT77" s="43"/>
      <c r="BU77" s="43"/>
      <c r="BV77" s="43"/>
      <c r="BW77" s="43"/>
      <c r="BX77" s="43"/>
      <c r="BY77" s="43"/>
      <c r="BZ77" s="40"/>
      <c r="CA77" s="37"/>
      <c r="CB77" s="37"/>
      <c r="CC77" s="37"/>
      <c r="CD77" s="37"/>
      <c r="CE77" s="43"/>
      <c r="CF77" s="37"/>
      <c r="CG77" s="37"/>
      <c r="CH77" s="37"/>
      <c r="CI77" s="37"/>
      <c r="CJ77" s="37"/>
      <c r="CK77" s="37"/>
      <c r="CL77" s="37"/>
      <c r="CM77" s="37"/>
      <c r="CN77" s="37"/>
      <c r="CO77" s="37"/>
      <c r="CP77" s="37"/>
      <c r="CQ77" s="37"/>
      <c r="CR77" s="37"/>
      <c r="CS77" s="37"/>
      <c r="CT77" s="44">
        <v>44671</v>
      </c>
      <c r="CU77" s="44">
        <v>44761</v>
      </c>
      <c r="CV77" s="44"/>
      <c r="CW77" s="44"/>
      <c r="CX77" s="37"/>
      <c r="CY77" s="37"/>
      <c r="CZ77" s="37"/>
      <c r="DA77" s="37"/>
      <c r="DB77" s="37"/>
      <c r="DC77" s="37"/>
      <c r="DD77" s="37"/>
      <c r="DE77" s="37"/>
      <c r="DF77" s="37"/>
      <c r="DG77" s="37"/>
      <c r="DH77" s="37"/>
      <c r="DI77" s="37"/>
      <c r="DJ77" s="45" t="str">
        <f t="shared" si="142"/>
        <v/>
      </c>
      <c r="DK77" s="45" t="str">
        <f t="shared" si="143"/>
        <v/>
      </c>
      <c r="DL77" s="45" t="str">
        <f t="shared" si="144"/>
        <v/>
      </c>
      <c r="DM77" s="45" t="str">
        <f t="shared" si="145"/>
        <v/>
      </c>
      <c r="DN77" s="45" t="str">
        <f t="shared" si="146"/>
        <v/>
      </c>
      <c r="DO77" s="46"/>
      <c r="DP77" s="37"/>
      <c r="DQ77" s="43"/>
      <c r="DR77" s="37"/>
      <c r="DS77" s="43"/>
      <c r="DT77" s="43"/>
      <c r="DU77" s="43"/>
      <c r="DV77" s="43"/>
      <c r="DW77" s="43"/>
      <c r="DX77" s="43"/>
      <c r="DY77" s="40"/>
      <c r="DZ77" s="37"/>
      <c r="EA77" s="37"/>
      <c r="EB77" s="37"/>
      <c r="EC77" s="37"/>
      <c r="ED77" s="43"/>
      <c r="EE77" s="37"/>
      <c r="EF77" s="37"/>
      <c r="EG77" s="37"/>
      <c r="EH77" s="37"/>
      <c r="EI77" s="37"/>
      <c r="EJ77" s="37"/>
      <c r="EK77" s="37"/>
      <c r="EL77" s="37"/>
      <c r="EM77" s="37"/>
      <c r="EN77" s="37"/>
      <c r="EO77" s="37"/>
      <c r="EP77" s="37"/>
      <c r="EQ77" s="37"/>
      <c r="ER77" s="37"/>
      <c r="ES77" s="44">
        <v>44671</v>
      </c>
      <c r="ET77" s="44">
        <v>44761</v>
      </c>
      <c r="EU77" s="44"/>
      <c r="EV77" s="44"/>
      <c r="EW77" s="37"/>
      <c r="EX77" s="37"/>
      <c r="EY77" s="37"/>
      <c r="EZ77" s="37"/>
      <c r="FA77" s="37"/>
      <c r="FB77" s="37"/>
      <c r="FC77" s="37"/>
      <c r="FD77" s="37"/>
      <c r="FE77" s="37"/>
      <c r="FF77" s="37"/>
      <c r="FG77" s="37"/>
      <c r="FH77" s="37"/>
      <c r="FI77" s="45" t="str">
        <f t="shared" si="147"/>
        <v/>
      </c>
      <c r="FJ77" s="45" t="str">
        <f t="shared" si="148"/>
        <v/>
      </c>
      <c r="FK77" s="45" t="str">
        <f t="shared" si="149"/>
        <v/>
      </c>
      <c r="FL77" s="45" t="str">
        <f t="shared" si="150"/>
        <v/>
      </c>
      <c r="FM77" s="45" t="str">
        <f t="shared" si="151"/>
        <v/>
      </c>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44">
        <v>44671</v>
      </c>
      <c r="GS77" s="44">
        <v>44761</v>
      </c>
      <c r="GT77" s="44"/>
      <c r="GU77" s="44"/>
      <c r="GV77" s="37"/>
      <c r="GW77" s="37"/>
      <c r="GX77" s="37"/>
      <c r="GY77" s="37"/>
      <c r="GZ77" s="37"/>
      <c r="HA77" s="37"/>
      <c r="HB77" s="37"/>
      <c r="HC77" s="37"/>
      <c r="HD77" s="37"/>
      <c r="HE77" s="37"/>
      <c r="HF77" s="37"/>
      <c r="HG77" s="37"/>
      <c r="HH77" s="45" t="str">
        <f t="shared" ref="HH77:HH78" si="178">IFERROR(IF(GF77=0,"",IF((GJ77/GF77)&gt;1,1,(GJ77/GF77))),"")</f>
        <v/>
      </c>
      <c r="HI77" s="45" t="str">
        <f t="shared" ref="HI77:HI78" si="179">IFERROR(IF(GG77=0,"",IF((GL77/GG77)&gt;1,1,(GL77/GG77))),"")</f>
        <v/>
      </c>
      <c r="HJ77" s="45" t="str">
        <f t="shared" ref="HJ77:HJ78" si="180">IFERROR(IF(GH77=0,"",IF((GN77/GH77)&gt;1,1,(GN77/GH77))),"")</f>
        <v/>
      </c>
      <c r="HK77" s="45" t="str">
        <f t="shared" ref="HK77:HK78" si="181">IFERROR(IF(GI77=0,"",IF((GP77/GI77)&gt;1,1,(GP77/GI77))),"")</f>
        <v/>
      </c>
      <c r="HL77" s="45" t="str">
        <f t="shared" ref="HL77:HL78" si="182">IFERROR(IF((GJ77+GL77+GN77+GP77)/GE77&gt;1,1,(GJ77+GL77+GN77+GP77)/GE77),"")</f>
        <v/>
      </c>
      <c r="HM77" s="37"/>
      <c r="HN77" s="37"/>
      <c r="HO77" s="37">
        <f t="shared" si="158"/>
        <v>1</v>
      </c>
      <c r="HP77" s="37" t="str">
        <f>'[8]BD Plan'!$B$3</f>
        <v>Cauca</v>
      </c>
      <c r="HQ77" s="20" t="s">
        <v>1409</v>
      </c>
      <c r="HR77" s="20" t="s">
        <v>1410</v>
      </c>
      <c r="HS77" s="20"/>
      <c r="HT77" s="20"/>
      <c r="HU77" s="20"/>
      <c r="HV77" s="20"/>
      <c r="HW77" s="20"/>
      <c r="HX77" s="20"/>
      <c r="HY77" s="20"/>
      <c r="HZ77" s="20"/>
      <c r="IA77" s="20"/>
      <c r="IB77" s="20"/>
      <c r="IC77" s="20"/>
      <c r="ID77" s="20"/>
      <c r="IE77" s="20"/>
      <c r="IF77" s="20"/>
      <c r="IG77" t="s">
        <v>1061</v>
      </c>
      <c r="IH77" s="38" t="s">
        <v>1053</v>
      </c>
    </row>
    <row r="78" spans="1:242" ht="15" customHeight="1" x14ac:dyDescent="0.25">
      <c r="A78" t="s">
        <v>1071</v>
      </c>
      <c r="B78" t="s">
        <v>1072</v>
      </c>
      <c r="C78" s="37" t="s">
        <v>1073</v>
      </c>
      <c r="D78" s="37" t="s">
        <v>950</v>
      </c>
      <c r="E78" s="37" t="s">
        <v>951</v>
      </c>
      <c r="F78" s="37" t="s">
        <v>924</v>
      </c>
      <c r="G78" s="37" t="s">
        <v>925</v>
      </c>
      <c r="H78" s="39" t="s">
        <v>1074</v>
      </c>
      <c r="I78" s="37" t="s">
        <v>927</v>
      </c>
      <c r="J78" s="40">
        <v>0.2</v>
      </c>
      <c r="K78" s="40">
        <v>0.4</v>
      </c>
      <c r="L78" s="37" t="s">
        <v>1011</v>
      </c>
      <c r="M78" s="40">
        <v>0.04</v>
      </c>
      <c r="N78" s="40">
        <v>0.4</v>
      </c>
      <c r="O78" s="37" t="s">
        <v>1011</v>
      </c>
      <c r="P78" s="41" t="s">
        <v>929</v>
      </c>
      <c r="Q78" s="42"/>
      <c r="R78" s="37"/>
      <c r="S78" s="43"/>
      <c r="T78" s="37"/>
      <c r="U78" s="43"/>
      <c r="V78" s="43"/>
      <c r="W78" s="43"/>
      <c r="X78" s="43"/>
      <c r="Y78" s="43"/>
      <c r="Z78" s="43"/>
      <c r="AA78" s="40"/>
      <c r="AB78" s="37"/>
      <c r="AC78" s="37"/>
      <c r="AD78" s="37"/>
      <c r="AE78" s="37"/>
      <c r="AF78" s="43"/>
      <c r="AG78" s="37"/>
      <c r="AH78" s="37"/>
      <c r="AI78" s="43"/>
      <c r="AJ78" s="43"/>
      <c r="AK78" s="43"/>
      <c r="AL78" s="43"/>
      <c r="AM78" s="37"/>
      <c r="AN78" s="37"/>
      <c r="AO78" s="37"/>
      <c r="AP78" s="37"/>
      <c r="AQ78" s="37"/>
      <c r="AR78" s="37"/>
      <c r="AS78" s="37"/>
      <c r="AT78" s="37"/>
      <c r="AU78" s="44">
        <v>44671</v>
      </c>
      <c r="AV78" s="44">
        <v>44761</v>
      </c>
      <c r="AW78" s="44"/>
      <c r="AX78" s="44"/>
      <c r="AY78" s="37"/>
      <c r="AZ78" s="37"/>
      <c r="BA78" s="37"/>
      <c r="BB78" s="37"/>
      <c r="BC78" s="37"/>
      <c r="BD78" s="37"/>
      <c r="BE78" s="37"/>
      <c r="BF78" s="37"/>
      <c r="BG78" s="37"/>
      <c r="BH78" s="37"/>
      <c r="BI78" s="37"/>
      <c r="BJ78" s="37"/>
      <c r="BK78" s="45" t="str">
        <f t="shared" si="159"/>
        <v/>
      </c>
      <c r="BL78" s="45" t="str">
        <f t="shared" si="160"/>
        <v/>
      </c>
      <c r="BM78" s="45" t="str">
        <f t="shared" si="161"/>
        <v/>
      </c>
      <c r="BN78" s="45" t="str">
        <f t="shared" si="162"/>
        <v/>
      </c>
      <c r="BO78" s="45" t="str">
        <f t="shared" si="163"/>
        <v/>
      </c>
      <c r="BP78" s="42" t="s">
        <v>1075</v>
      </c>
      <c r="BQ78" s="37"/>
      <c r="BR78" s="47" t="s">
        <v>931</v>
      </c>
      <c r="BS78" s="37" t="s">
        <v>1076</v>
      </c>
      <c r="BT78" s="43" t="s">
        <v>933</v>
      </c>
      <c r="BU78" s="43" t="s">
        <v>934</v>
      </c>
      <c r="BV78" s="43" t="s">
        <v>935</v>
      </c>
      <c r="BW78" s="43"/>
      <c r="BX78" s="43" t="s">
        <v>936</v>
      </c>
      <c r="BY78" s="43" t="s">
        <v>937</v>
      </c>
      <c r="BZ78" s="40">
        <v>0.4</v>
      </c>
      <c r="CA78" s="37"/>
      <c r="CB78" s="37"/>
      <c r="CC78" s="37"/>
      <c r="CD78" s="37"/>
      <c r="CE78" s="43" t="s">
        <v>96</v>
      </c>
      <c r="CF78" s="37" t="s">
        <v>938</v>
      </c>
      <c r="CG78" s="37">
        <f t="shared" ref="CG78" si="183">SUM(CH78:CK78)</f>
        <v>2</v>
      </c>
      <c r="CH78" s="37">
        <v>0</v>
      </c>
      <c r="CI78" s="37">
        <v>1</v>
      </c>
      <c r="CJ78" s="37">
        <v>0</v>
      </c>
      <c r="CK78" s="37">
        <v>1</v>
      </c>
      <c r="CL78" s="37">
        <v>0</v>
      </c>
      <c r="CM78" s="37" t="s">
        <v>1411</v>
      </c>
      <c r="CN78" s="37">
        <v>1</v>
      </c>
      <c r="CO78" s="37" t="s">
        <v>1412</v>
      </c>
      <c r="CP78" s="37"/>
      <c r="CQ78" s="37"/>
      <c r="CR78" s="37"/>
      <c r="CS78" s="37"/>
      <c r="CT78" s="44">
        <v>44671</v>
      </c>
      <c r="CU78" s="44">
        <v>44761</v>
      </c>
      <c r="CV78" s="44"/>
      <c r="CW78" s="44"/>
      <c r="CX78" s="37" t="s">
        <v>5</v>
      </c>
      <c r="CY78" s="37" t="s">
        <v>4</v>
      </c>
      <c r="CZ78" s="37"/>
      <c r="DA78" s="37"/>
      <c r="DB78" s="37" t="s">
        <v>4</v>
      </c>
      <c r="DC78" s="37" t="s">
        <v>4</v>
      </c>
      <c r="DD78" s="37"/>
      <c r="DE78" s="37"/>
      <c r="DF78" s="37" t="s">
        <v>1413</v>
      </c>
      <c r="DG78" s="37" t="s">
        <v>1414</v>
      </c>
      <c r="DH78" s="37"/>
      <c r="DI78" s="37"/>
      <c r="DJ78" s="45" t="str">
        <f t="shared" si="142"/>
        <v/>
      </c>
      <c r="DK78" s="45">
        <f t="shared" si="143"/>
        <v>1</v>
      </c>
      <c r="DL78" s="45" t="str">
        <f t="shared" si="144"/>
        <v/>
      </c>
      <c r="DM78" s="45">
        <f t="shared" si="145"/>
        <v>0</v>
      </c>
      <c r="DN78" s="45">
        <f t="shared" si="146"/>
        <v>0.5</v>
      </c>
      <c r="DO78" s="42" t="s">
        <v>1081</v>
      </c>
      <c r="DP78" s="37"/>
      <c r="DQ78" s="47" t="s">
        <v>931</v>
      </c>
      <c r="DR78" s="37" t="s">
        <v>1082</v>
      </c>
      <c r="DS78" s="43" t="s">
        <v>933</v>
      </c>
      <c r="DT78" s="43" t="s">
        <v>934</v>
      </c>
      <c r="DU78" s="43" t="s">
        <v>935</v>
      </c>
      <c r="DV78" s="43"/>
      <c r="DW78" s="43" t="s">
        <v>936</v>
      </c>
      <c r="DX78" s="43" t="s">
        <v>937</v>
      </c>
      <c r="DY78" s="40">
        <v>0.4</v>
      </c>
      <c r="DZ78" s="37"/>
      <c r="EA78" s="37"/>
      <c r="EB78" s="37"/>
      <c r="EC78" s="37"/>
      <c r="ED78" s="43" t="s">
        <v>96</v>
      </c>
      <c r="EE78" s="37" t="s">
        <v>938</v>
      </c>
      <c r="EF78" s="37">
        <f>SUM(EG78:EJ78)</f>
        <v>1</v>
      </c>
      <c r="EG78" s="37">
        <v>0</v>
      </c>
      <c r="EH78" s="37">
        <v>1</v>
      </c>
      <c r="EI78" s="37">
        <v>0</v>
      </c>
      <c r="EJ78" s="37">
        <v>0</v>
      </c>
      <c r="EK78" s="37"/>
      <c r="EL78" s="37"/>
      <c r="EM78" s="37">
        <v>1</v>
      </c>
      <c r="EN78" s="37" t="s">
        <v>1415</v>
      </c>
      <c r="EO78" s="37"/>
      <c r="EP78" s="37"/>
      <c r="EQ78" s="37"/>
      <c r="ER78" s="37"/>
      <c r="ES78" s="44">
        <v>44671</v>
      </c>
      <c r="ET78" s="44">
        <v>44761</v>
      </c>
      <c r="EU78" s="44"/>
      <c r="EV78" s="44"/>
      <c r="EW78" s="37"/>
      <c r="EX78" s="37" t="s">
        <v>5</v>
      </c>
      <c r="EY78" s="37"/>
      <c r="EZ78" s="37"/>
      <c r="FA78" s="37"/>
      <c r="FB78" s="37" t="s">
        <v>4</v>
      </c>
      <c r="FC78" s="37"/>
      <c r="FD78" s="37"/>
      <c r="FE78" s="37"/>
      <c r="FF78" s="37" t="s">
        <v>1416</v>
      </c>
      <c r="FG78" s="37"/>
      <c r="FH78" s="37"/>
      <c r="FI78" s="45" t="str">
        <f t="shared" si="147"/>
        <v/>
      </c>
      <c r="FJ78" s="45">
        <f t="shared" si="148"/>
        <v>1</v>
      </c>
      <c r="FK78" s="45" t="str">
        <f t="shared" si="149"/>
        <v/>
      </c>
      <c r="FL78" s="45" t="str">
        <f t="shared" si="150"/>
        <v/>
      </c>
      <c r="FM78" s="45">
        <f t="shared" si="151"/>
        <v>1</v>
      </c>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44">
        <v>44671</v>
      </c>
      <c r="GS78" s="44">
        <v>44761</v>
      </c>
      <c r="GT78" s="44"/>
      <c r="GU78" s="44"/>
      <c r="GV78" s="37"/>
      <c r="GW78" s="37"/>
      <c r="GX78" s="37"/>
      <c r="GY78" s="37"/>
      <c r="GZ78" s="37"/>
      <c r="HA78" s="37"/>
      <c r="HB78" s="37"/>
      <c r="HC78" s="37"/>
      <c r="HD78" s="37"/>
      <c r="HE78" s="37"/>
      <c r="HF78" s="37"/>
      <c r="HG78" s="37"/>
      <c r="HH78" s="45" t="str">
        <f t="shared" si="178"/>
        <v/>
      </c>
      <c r="HI78" s="45" t="str">
        <f t="shared" si="179"/>
        <v/>
      </c>
      <c r="HJ78" s="45" t="str">
        <f t="shared" si="180"/>
        <v/>
      </c>
      <c r="HK78" s="45" t="str">
        <f t="shared" si="181"/>
        <v/>
      </c>
      <c r="HL78" s="45" t="str">
        <f t="shared" si="182"/>
        <v/>
      </c>
      <c r="HM78" s="37"/>
      <c r="HN78" s="37"/>
      <c r="HO78" s="37">
        <f t="shared" si="158"/>
        <v>2</v>
      </c>
      <c r="HP78" s="37" t="str">
        <f>'[8]BD Plan'!$B$3</f>
        <v>Cauca</v>
      </c>
      <c r="HQ78" s="20"/>
      <c r="HR78" s="20"/>
      <c r="HS78" s="20"/>
      <c r="HT78" s="20"/>
      <c r="HU78" s="20" t="s">
        <v>1417</v>
      </c>
      <c r="HV78" s="20" t="s">
        <v>1418</v>
      </c>
      <c r="HW78" s="20"/>
      <c r="HX78" s="20"/>
      <c r="HY78" s="20"/>
      <c r="HZ78" s="20" t="s">
        <v>1419</v>
      </c>
      <c r="IA78" s="20"/>
      <c r="IB78" s="20"/>
      <c r="IC78" s="20"/>
      <c r="ID78" s="20"/>
      <c r="IE78" s="20"/>
      <c r="IF78" s="20"/>
      <c r="IG78" t="s">
        <v>1088</v>
      </c>
      <c r="IH78" s="38" t="s">
        <v>1089</v>
      </c>
    </row>
    <row r="79" spans="1:242" ht="15" customHeight="1" x14ac:dyDescent="0.25">
      <c r="A79" s="37" t="s">
        <v>919</v>
      </c>
      <c r="B79" s="37" t="s">
        <v>920</v>
      </c>
      <c r="C79" s="37" t="s">
        <v>921</v>
      </c>
      <c r="D79" s="37" t="s">
        <v>922</v>
      </c>
      <c r="E79" s="37" t="s">
        <v>923</v>
      </c>
      <c r="F79" s="37" t="s">
        <v>924</v>
      </c>
      <c r="G79" s="37" t="s">
        <v>925</v>
      </c>
      <c r="H79" s="39" t="s">
        <v>926</v>
      </c>
      <c r="I79" s="37" t="s">
        <v>927</v>
      </c>
      <c r="J79" s="40">
        <v>0.4</v>
      </c>
      <c r="K79" s="40">
        <v>0.6</v>
      </c>
      <c r="L79" s="37" t="s">
        <v>928</v>
      </c>
      <c r="M79" s="40">
        <v>0.09</v>
      </c>
      <c r="N79" s="40">
        <v>0.6</v>
      </c>
      <c r="O79" s="37" t="s">
        <v>928</v>
      </c>
      <c r="P79" s="41" t="s">
        <v>929</v>
      </c>
      <c r="Q79" s="42"/>
      <c r="R79" s="37"/>
      <c r="S79" s="41"/>
      <c r="T79" s="37"/>
      <c r="U79" s="43"/>
      <c r="V79" s="43"/>
      <c r="W79" s="43"/>
      <c r="X79" s="43"/>
      <c r="Y79" s="43"/>
      <c r="Z79" s="43"/>
      <c r="AA79" s="40"/>
      <c r="AB79" s="37"/>
      <c r="AC79" s="37"/>
      <c r="AD79" s="37"/>
      <c r="AE79" s="37"/>
      <c r="AF79" s="43"/>
      <c r="AG79" s="37"/>
      <c r="AH79" s="37"/>
      <c r="AI79" s="37"/>
      <c r="AJ79" s="37"/>
      <c r="AK79" s="37"/>
      <c r="AL79" s="37"/>
      <c r="AM79" s="37"/>
      <c r="AN79" s="37"/>
      <c r="AO79" s="37"/>
      <c r="AP79" s="37"/>
      <c r="AQ79" s="37"/>
      <c r="AR79" s="37"/>
      <c r="AS79" s="37"/>
      <c r="AT79" s="37"/>
      <c r="AU79" s="44">
        <v>44664</v>
      </c>
      <c r="AV79" s="44">
        <v>44754</v>
      </c>
      <c r="AW79" s="44"/>
      <c r="AX79" s="44"/>
      <c r="AY79" s="37"/>
      <c r="AZ79" s="37"/>
      <c r="BA79" s="37"/>
      <c r="BB79" s="37"/>
      <c r="BC79" s="37"/>
      <c r="BD79" s="37"/>
      <c r="BE79" s="37"/>
      <c r="BF79" s="37"/>
      <c r="BG79" s="37"/>
      <c r="BH79" s="37"/>
      <c r="BI79" s="37"/>
      <c r="BJ79" s="37"/>
      <c r="BK79" s="45" t="str">
        <f>IFERROR(IF(AI79=0,"",IF((AM79/AI79)&gt;1,1,(AM79/AI79))),"")</f>
        <v/>
      </c>
      <c r="BL79" s="45" t="str">
        <f>IFERROR(IF(AJ79=0,"",IF((AO79/AJ79)&gt;1,1,(AO79/AJ79))),"")</f>
        <v/>
      </c>
      <c r="BM79" s="45" t="str">
        <f>IFERROR(IF(AK79=0,"",IF((AQ79/AK79)&gt;1,1,(AQ79/AK79))),"")</f>
        <v/>
      </c>
      <c r="BN79" s="45" t="str">
        <f>IFERROR(IF(AL79=0,"",IF((AS79/AL79)&gt;1,1,(AS79/AL79))),"")</f>
        <v/>
      </c>
      <c r="BO79" s="45" t="str">
        <f>IFERROR(IF((AM79+AO79+AQ79+AS79)/AH79&gt;1,1,(AM79+AO79+AQ79+AS79)/AH79),"")</f>
        <v/>
      </c>
      <c r="BP79" s="42"/>
      <c r="BQ79" s="37"/>
      <c r="BR79" s="37"/>
      <c r="BS79" s="37"/>
      <c r="BT79" s="43"/>
      <c r="BU79" s="43"/>
      <c r="BV79" s="43"/>
      <c r="BW79" s="43"/>
      <c r="BX79" s="43"/>
      <c r="BY79" s="43"/>
      <c r="BZ79" s="40"/>
      <c r="CA79" s="37"/>
      <c r="CB79" s="37"/>
      <c r="CC79" s="37"/>
      <c r="CD79" s="37"/>
      <c r="CE79" s="43"/>
      <c r="CF79" s="37"/>
      <c r="CG79" s="37"/>
      <c r="CH79" s="37"/>
      <c r="CI79" s="37"/>
      <c r="CJ79" s="37"/>
      <c r="CK79" s="37"/>
      <c r="CL79" s="37"/>
      <c r="CM79" s="37"/>
      <c r="CN79" s="37"/>
      <c r="CO79" s="37"/>
      <c r="CP79" s="37"/>
      <c r="CQ79" s="37"/>
      <c r="CR79" s="37"/>
      <c r="CS79" s="37"/>
      <c r="CT79" s="44">
        <v>44664</v>
      </c>
      <c r="CU79" s="44">
        <v>44754</v>
      </c>
      <c r="CV79" s="44"/>
      <c r="CW79" s="44"/>
      <c r="CX79" s="37"/>
      <c r="CY79" s="37"/>
      <c r="CZ79" s="37"/>
      <c r="DA79" s="37"/>
      <c r="DB79" s="37"/>
      <c r="DC79" s="37"/>
      <c r="DD79" s="37"/>
      <c r="DE79" s="37"/>
      <c r="DF79" s="37"/>
      <c r="DG79" s="37"/>
      <c r="DH79" s="37"/>
      <c r="DI79" s="37"/>
      <c r="DJ79" s="45" t="str">
        <f t="shared" si="142"/>
        <v/>
      </c>
      <c r="DK79" s="45" t="str">
        <f t="shared" si="143"/>
        <v/>
      </c>
      <c r="DL79" s="45" t="str">
        <f t="shared" si="144"/>
        <v/>
      </c>
      <c r="DM79" s="45" t="str">
        <f t="shared" si="145"/>
        <v/>
      </c>
      <c r="DN79" s="45" t="str">
        <f t="shared" si="146"/>
        <v/>
      </c>
      <c r="DO79" s="42" t="s">
        <v>930</v>
      </c>
      <c r="DP79" s="37"/>
      <c r="DQ79" s="47" t="s">
        <v>931</v>
      </c>
      <c r="DR79" s="37" t="s">
        <v>932</v>
      </c>
      <c r="DS79" s="43" t="s">
        <v>933</v>
      </c>
      <c r="DT79" s="43" t="s">
        <v>934</v>
      </c>
      <c r="DU79" s="43" t="s">
        <v>935</v>
      </c>
      <c r="DV79" s="43"/>
      <c r="DW79" s="43" t="s">
        <v>936</v>
      </c>
      <c r="DX79" s="43" t="s">
        <v>937</v>
      </c>
      <c r="DY79" s="40">
        <v>0.4</v>
      </c>
      <c r="DZ79" s="37"/>
      <c r="EA79" s="37"/>
      <c r="EB79" s="37"/>
      <c r="EC79" s="37"/>
      <c r="ED79" s="43" t="s">
        <v>96</v>
      </c>
      <c r="EE79" s="37" t="s">
        <v>938</v>
      </c>
      <c r="EF79" s="37">
        <f>SUM(EG79:EJ79)</f>
        <v>4</v>
      </c>
      <c r="EG79" s="37">
        <v>1</v>
      </c>
      <c r="EH79" s="37">
        <v>1</v>
      </c>
      <c r="EI79" s="37">
        <v>1</v>
      </c>
      <c r="EJ79" s="37">
        <v>1</v>
      </c>
      <c r="EK79" s="37">
        <v>1</v>
      </c>
      <c r="EL79" s="37" t="s">
        <v>1420</v>
      </c>
      <c r="EM79" s="37">
        <v>1</v>
      </c>
      <c r="EN79" s="37" t="s">
        <v>1421</v>
      </c>
      <c r="EO79" s="37"/>
      <c r="EP79" s="37"/>
      <c r="EQ79" s="37"/>
      <c r="ER79" s="37"/>
      <c r="ES79" s="44">
        <v>44664</v>
      </c>
      <c r="ET79" s="44">
        <v>44754</v>
      </c>
      <c r="EU79" s="44"/>
      <c r="EV79" s="44"/>
      <c r="EW79" s="37" t="s">
        <v>4</v>
      </c>
      <c r="EX79" s="37"/>
      <c r="EY79" s="37"/>
      <c r="EZ79" s="37"/>
      <c r="FA79" s="37" t="s">
        <v>4</v>
      </c>
      <c r="FB79" s="37" t="s">
        <v>4</v>
      </c>
      <c r="FC79" s="37"/>
      <c r="FD79" s="37"/>
      <c r="FE79" s="37" t="s">
        <v>1422</v>
      </c>
      <c r="FF79" s="37" t="s">
        <v>1423</v>
      </c>
      <c r="FG79" s="37"/>
      <c r="FH79" s="37"/>
      <c r="FI79" s="45">
        <f t="shared" si="147"/>
        <v>1</v>
      </c>
      <c r="FJ79" s="45">
        <f t="shared" si="148"/>
        <v>1</v>
      </c>
      <c r="FK79" s="45">
        <f t="shared" si="149"/>
        <v>0</v>
      </c>
      <c r="FL79" s="45">
        <f t="shared" si="150"/>
        <v>0</v>
      </c>
      <c r="FM79" s="45">
        <f t="shared" si="151"/>
        <v>0.5</v>
      </c>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44">
        <v>44664</v>
      </c>
      <c r="GS79" s="44">
        <v>44754</v>
      </c>
      <c r="GT79" s="44"/>
      <c r="GU79" s="44"/>
      <c r="GV79" s="37"/>
      <c r="GW79" s="37"/>
      <c r="GX79" s="37"/>
      <c r="GY79" s="37"/>
      <c r="GZ79" s="37"/>
      <c r="HA79" s="37"/>
      <c r="HB79" s="37"/>
      <c r="HC79" s="37"/>
      <c r="HD79" s="37"/>
      <c r="HE79" s="37"/>
      <c r="HF79" s="37"/>
      <c r="HG79" s="37"/>
      <c r="HH79" s="45" t="str">
        <f>IFERROR(IF(GF79=0,"",IF((GJ79/GF79)&gt;1,1,(GJ79/GF79))),"")</f>
        <v/>
      </c>
      <c r="HI79" s="45" t="str">
        <f>IFERROR(IF(GG79=0,"",IF((GL79/GG79)&gt;1,1,(GL79/GG79))),"")</f>
        <v/>
      </c>
      <c r="HJ79" s="45" t="str">
        <f>IFERROR(IF(GH79=0,"",IF((GN79/GH79)&gt;1,1,(GN79/GH79))),"")</f>
        <v/>
      </c>
      <c r="HK79" s="45" t="str">
        <f>IFERROR(IF(GI79=0,"",IF((GP79/GI79)&gt;1,1,(GP79/GI79))),"")</f>
        <v/>
      </c>
      <c r="HL79" s="45" t="str">
        <f>IFERROR(IF((GJ79+GL79+GN79+GP79)/GE79&gt;1,1,(GJ79+GL79+GN79+GP79)/GE79),"")</f>
        <v/>
      </c>
      <c r="HM79" s="37"/>
      <c r="HN79" s="37"/>
      <c r="HO79" s="37">
        <f t="shared" si="158"/>
        <v>1</v>
      </c>
      <c r="HP79" s="37" t="str">
        <f>'[9]BD Plan'!$B$3</f>
        <v>Cesar</v>
      </c>
      <c r="HQ79" s="41"/>
      <c r="HR79" s="41"/>
      <c r="HS79" s="41"/>
      <c r="HT79" s="41"/>
      <c r="HU79" s="41"/>
      <c r="HV79" s="41"/>
      <c r="HW79" s="41"/>
      <c r="HX79" s="41"/>
      <c r="HY79" s="41" t="s">
        <v>1424</v>
      </c>
      <c r="HZ79" s="41" t="s">
        <v>1425</v>
      </c>
      <c r="IA79" s="41"/>
      <c r="IB79" s="41"/>
      <c r="IC79" s="41"/>
      <c r="ID79" s="41"/>
      <c r="IE79" s="41"/>
      <c r="IF79" s="41"/>
      <c r="IG79" s="37" t="s">
        <v>945</v>
      </c>
      <c r="IH79" s="46" t="s">
        <v>946</v>
      </c>
    </row>
    <row r="80" spans="1:242" ht="15" customHeight="1" x14ac:dyDescent="0.25">
      <c r="A80" t="s">
        <v>947</v>
      </c>
      <c r="B80" t="s">
        <v>948</v>
      </c>
      <c r="C80" s="37" t="s">
        <v>949</v>
      </c>
      <c r="D80" s="37" t="s">
        <v>950</v>
      </c>
      <c r="E80" s="37" t="s">
        <v>951</v>
      </c>
      <c r="F80" s="37" t="s">
        <v>952</v>
      </c>
      <c r="G80" s="37" t="s">
        <v>953</v>
      </c>
      <c r="H80" s="39" t="s">
        <v>954</v>
      </c>
      <c r="I80" s="37" t="s">
        <v>955</v>
      </c>
      <c r="J80" s="40">
        <v>1</v>
      </c>
      <c r="K80" s="40">
        <v>0.8</v>
      </c>
      <c r="L80" s="37" t="s">
        <v>956</v>
      </c>
      <c r="M80" s="40">
        <v>0.36</v>
      </c>
      <c r="N80" s="40">
        <v>0.8</v>
      </c>
      <c r="O80" s="37" t="s">
        <v>956</v>
      </c>
      <c r="P80" s="41" t="s">
        <v>929</v>
      </c>
      <c r="Q80" s="42"/>
      <c r="R80" s="37"/>
      <c r="S80" s="41"/>
      <c r="T80" s="37"/>
      <c r="U80" s="43"/>
      <c r="V80" s="43"/>
      <c r="W80" s="43"/>
      <c r="X80" s="43"/>
      <c r="Y80" s="43"/>
      <c r="Z80" s="43"/>
      <c r="AA80" s="40"/>
      <c r="AB80" s="37"/>
      <c r="AC80" s="37"/>
      <c r="AD80" s="37"/>
      <c r="AE80" s="37"/>
      <c r="AF80" s="43"/>
      <c r="AG80" s="37"/>
      <c r="AH80" s="37"/>
      <c r="AI80" s="43"/>
      <c r="AJ80" s="43"/>
      <c r="AK80" s="43"/>
      <c r="AL80" s="43"/>
      <c r="AM80" s="37"/>
      <c r="AN80" s="37"/>
      <c r="AO80" s="37"/>
      <c r="AP80" s="37"/>
      <c r="AQ80" s="37"/>
      <c r="AR80" s="37"/>
      <c r="AS80" s="37"/>
      <c r="AT80" s="37"/>
      <c r="AU80" s="44"/>
      <c r="AV80" s="44">
        <v>44755</v>
      </c>
      <c r="AW80" s="44"/>
      <c r="AX80" s="44"/>
      <c r="AY80" s="37"/>
      <c r="AZ80" s="37"/>
      <c r="BA80" s="37"/>
      <c r="BB80" s="37"/>
      <c r="BC80" s="37"/>
      <c r="BD80" s="37"/>
      <c r="BE80" s="37"/>
      <c r="BF80" s="37"/>
      <c r="BG80" s="37"/>
      <c r="BH80" s="37"/>
      <c r="BI80" s="37"/>
      <c r="BJ80" s="37"/>
      <c r="BK80" s="45" t="str">
        <f t="shared" ref="BK80:BK89" si="184">IFERROR(IF(AI80=0,"",IF((AM80/AI80)&gt;1,1,(AM80/AI80))),"")</f>
        <v/>
      </c>
      <c r="BL80" s="45" t="str">
        <f t="shared" ref="BL80:BL89" si="185">IFERROR(IF(AJ80=0,"",IF((AO80/AJ80)&gt;1,1,(AO80/AJ80))),"")</f>
        <v/>
      </c>
      <c r="BM80" s="45" t="str">
        <f t="shared" ref="BM80:BM89" si="186">IFERROR(IF(AK80=0,"",IF((AQ80/AK80)&gt;1,1,(AQ80/AK80))),"")</f>
        <v/>
      </c>
      <c r="BN80" s="45" t="str">
        <f t="shared" ref="BN80:BN89" si="187">IFERROR(IF(AL80=0,"",IF((AS80/AL80)&gt;1,1,(AS80/AL80))),"")</f>
        <v/>
      </c>
      <c r="BO80" s="45" t="str">
        <f t="shared" ref="BO80:BO89" si="188">IFERROR(IF((AM80+AO80+AQ80+AS80)/AH80&gt;1,1,(AM80+AO80+AQ80+AS80)/AH80),"")</f>
        <v/>
      </c>
      <c r="BP80" s="46" t="s">
        <v>957</v>
      </c>
      <c r="BQ80" s="37"/>
      <c r="BR80" s="47" t="s">
        <v>931</v>
      </c>
      <c r="BS80" s="37" t="s">
        <v>958</v>
      </c>
      <c r="BT80" s="43" t="s">
        <v>933</v>
      </c>
      <c r="BU80" s="43" t="s">
        <v>934</v>
      </c>
      <c r="BV80" s="43" t="s">
        <v>935</v>
      </c>
      <c r="BW80" s="43"/>
      <c r="BX80" s="43" t="s">
        <v>936</v>
      </c>
      <c r="BY80" s="43" t="s">
        <v>937</v>
      </c>
      <c r="BZ80" s="40">
        <v>0.4</v>
      </c>
      <c r="CA80" s="37"/>
      <c r="CB80" s="37"/>
      <c r="CC80" s="37"/>
      <c r="CD80" s="37"/>
      <c r="CE80" s="43" t="s">
        <v>96</v>
      </c>
      <c r="CF80" s="37" t="s">
        <v>938</v>
      </c>
      <c r="CG80" s="37">
        <f t="shared" ref="CG80" si="189">SUM(CH80:CK80)</f>
        <v>7</v>
      </c>
      <c r="CH80" s="37">
        <v>0</v>
      </c>
      <c r="CI80" s="37">
        <v>1</v>
      </c>
      <c r="CJ80" s="37">
        <v>3</v>
      </c>
      <c r="CK80" s="37">
        <v>3</v>
      </c>
      <c r="CL80" s="37"/>
      <c r="CM80" s="37"/>
      <c r="CN80" s="37">
        <v>1</v>
      </c>
      <c r="CO80" s="41" t="s">
        <v>1426</v>
      </c>
      <c r="CP80" s="37"/>
      <c r="CQ80" s="37"/>
      <c r="CR80" s="37"/>
      <c r="CS80" s="37"/>
      <c r="CT80" s="44">
        <v>44664</v>
      </c>
      <c r="CU80" s="44">
        <v>44755</v>
      </c>
      <c r="CV80" s="44"/>
      <c r="CW80" s="44"/>
      <c r="CX80" s="37"/>
      <c r="CY80" s="37" t="s">
        <v>4</v>
      </c>
      <c r="CZ80" s="37"/>
      <c r="DA80" s="37"/>
      <c r="DB80" s="37"/>
      <c r="DC80" s="37" t="s">
        <v>4</v>
      </c>
      <c r="DD80" s="37"/>
      <c r="DE80" s="37"/>
      <c r="DF80" s="37"/>
      <c r="DG80" s="37" t="s">
        <v>1427</v>
      </c>
      <c r="DH80" s="37"/>
      <c r="DI80" s="37"/>
      <c r="DJ80" s="45" t="str">
        <f t="shared" si="142"/>
        <v/>
      </c>
      <c r="DK80" s="45">
        <f t="shared" si="143"/>
        <v>1</v>
      </c>
      <c r="DL80" s="45">
        <f t="shared" si="144"/>
        <v>0</v>
      </c>
      <c r="DM80" s="45">
        <f t="shared" si="145"/>
        <v>0</v>
      </c>
      <c r="DN80" s="45">
        <f t="shared" si="146"/>
        <v>0.14285714285714285</v>
      </c>
      <c r="DO80" s="42" t="s">
        <v>930</v>
      </c>
      <c r="DP80" s="37"/>
      <c r="DQ80" s="43"/>
      <c r="DR80" s="37"/>
      <c r="DS80" s="43"/>
      <c r="DT80" s="43"/>
      <c r="DU80" s="43"/>
      <c r="DV80" s="43"/>
      <c r="DW80" s="43"/>
      <c r="DX80" s="43"/>
      <c r="DY80" s="40"/>
      <c r="DZ80" s="37"/>
      <c r="EA80" s="37"/>
      <c r="EB80" s="37"/>
      <c r="EC80" s="37"/>
      <c r="ED80" s="43"/>
      <c r="EE80" s="37"/>
      <c r="EF80" s="37"/>
      <c r="EG80" s="37"/>
      <c r="EH80" s="37"/>
      <c r="EI80" s="37"/>
      <c r="EJ80" s="37"/>
      <c r="EK80" s="37"/>
      <c r="EL80" s="37"/>
      <c r="EM80" s="37"/>
      <c r="EN80" s="37"/>
      <c r="EO80" s="37"/>
      <c r="EP80" s="37"/>
      <c r="EQ80" s="37"/>
      <c r="ER80" s="37"/>
      <c r="ES80" s="44">
        <v>44664</v>
      </c>
      <c r="ET80" s="44">
        <v>44755</v>
      </c>
      <c r="EU80" s="44"/>
      <c r="EV80" s="44"/>
      <c r="EW80" s="37"/>
      <c r="EX80" s="37"/>
      <c r="EY80" s="37"/>
      <c r="EZ80" s="37"/>
      <c r="FA80" s="37"/>
      <c r="FB80" s="37"/>
      <c r="FC80" s="37"/>
      <c r="FD80" s="37"/>
      <c r="FE80" s="37"/>
      <c r="FF80" s="37"/>
      <c r="FG80" s="37"/>
      <c r="FH80" s="37"/>
      <c r="FI80" s="45" t="str">
        <f t="shared" si="147"/>
        <v/>
      </c>
      <c r="FJ80" s="45" t="str">
        <f t="shared" si="148"/>
        <v/>
      </c>
      <c r="FK80" s="45" t="str">
        <f t="shared" si="149"/>
        <v/>
      </c>
      <c r="FL80" s="45" t="str">
        <f t="shared" si="150"/>
        <v/>
      </c>
      <c r="FM80" s="45" t="str">
        <f t="shared" si="151"/>
        <v/>
      </c>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44">
        <v>44664</v>
      </c>
      <c r="GS80" s="44">
        <v>44755</v>
      </c>
      <c r="GT80" s="44"/>
      <c r="GU80" s="44"/>
      <c r="GV80" s="37"/>
      <c r="GW80" s="37"/>
      <c r="GX80" s="37"/>
      <c r="GY80" s="37"/>
      <c r="GZ80" s="37"/>
      <c r="HA80" s="37"/>
      <c r="HB80" s="37"/>
      <c r="HC80" s="37"/>
      <c r="HD80" s="37"/>
      <c r="HE80" s="37"/>
      <c r="HF80" s="37"/>
      <c r="HG80" s="37"/>
      <c r="HH80" s="45" t="str">
        <f t="shared" ref="HH80:HH83" si="190">IFERROR(IF(GF80=0,"",IF((GJ80/GF80)&gt;1,1,(GJ80/GF80))),"")</f>
        <v/>
      </c>
      <c r="HI80" s="45" t="str">
        <f t="shared" ref="HI80:HI83" si="191">IFERROR(IF(GG80=0,"",IF((GL80/GG80)&gt;1,1,(GL80/GG80))),"")</f>
        <v/>
      </c>
      <c r="HJ80" s="45" t="str">
        <f t="shared" ref="HJ80:HJ83" si="192">IFERROR(IF(GH80=0,"",IF((GN80/GH80)&gt;1,1,(GN80/GH80))),"")</f>
        <v/>
      </c>
      <c r="HK80" s="45" t="str">
        <f t="shared" ref="HK80:HK83" si="193">IFERROR(IF(GI80=0,"",IF((GP80/GI80)&gt;1,1,(GP80/GI80))),"")</f>
        <v/>
      </c>
      <c r="HL80" s="45" t="str">
        <f t="shared" ref="HL80:HL83" si="194">IFERROR(IF((GJ80+GL80+GN80+GP80)/GE80&gt;1,1,(GJ80+GL80+GN80+GP80)/GE80),"")</f>
        <v/>
      </c>
      <c r="HM80" s="37"/>
      <c r="HN80" s="37"/>
      <c r="HO80" s="37">
        <f t="shared" si="158"/>
        <v>2</v>
      </c>
      <c r="HP80" s="37" t="str">
        <f>'[9]BD Plan'!$B$3</f>
        <v>Cesar</v>
      </c>
      <c r="HQ80" s="41" t="s">
        <v>1428</v>
      </c>
      <c r="HR80" s="41"/>
      <c r="HS80" s="41"/>
      <c r="HT80" s="41"/>
      <c r="HU80" s="41"/>
      <c r="HV80" s="41" t="s">
        <v>1429</v>
      </c>
      <c r="HW80" s="41"/>
      <c r="HX80" s="41"/>
      <c r="HY80" s="41"/>
      <c r="HZ80" s="41"/>
      <c r="IA80" s="41"/>
      <c r="IB80" s="41"/>
      <c r="IC80" s="41"/>
      <c r="ID80" s="41"/>
      <c r="IE80" s="41"/>
      <c r="IF80" s="41"/>
      <c r="IG80" t="s">
        <v>963</v>
      </c>
      <c r="IH80" s="38" t="s">
        <v>964</v>
      </c>
    </row>
    <row r="81" spans="1:242" ht="15" customHeight="1" x14ac:dyDescent="0.25">
      <c r="A81" t="s">
        <v>965</v>
      </c>
      <c r="B81" t="s">
        <v>966</v>
      </c>
      <c r="C81" s="37" t="s">
        <v>967</v>
      </c>
      <c r="D81" s="37" t="s">
        <v>968</v>
      </c>
      <c r="E81" s="37" t="s">
        <v>951</v>
      </c>
      <c r="F81" s="37" t="s">
        <v>969</v>
      </c>
      <c r="G81" s="37" t="s">
        <v>925</v>
      </c>
      <c r="H81" s="39" t="s">
        <v>970</v>
      </c>
      <c r="I81" s="37" t="s">
        <v>955</v>
      </c>
      <c r="J81" s="40">
        <v>1</v>
      </c>
      <c r="K81" s="40">
        <v>0.6</v>
      </c>
      <c r="L81" s="37" t="s">
        <v>956</v>
      </c>
      <c r="M81" s="40">
        <v>0.6</v>
      </c>
      <c r="N81" s="40">
        <v>0.6</v>
      </c>
      <c r="O81" s="37" t="s">
        <v>928</v>
      </c>
      <c r="P81" s="41" t="s">
        <v>929</v>
      </c>
      <c r="Q81" s="42" t="s">
        <v>971</v>
      </c>
      <c r="R81" s="37"/>
      <c r="S81" s="47" t="s">
        <v>931</v>
      </c>
      <c r="T81" s="37" t="s">
        <v>972</v>
      </c>
      <c r="U81" s="43" t="s">
        <v>933</v>
      </c>
      <c r="V81" s="43" t="s">
        <v>934</v>
      </c>
      <c r="W81" s="43" t="s">
        <v>935</v>
      </c>
      <c r="X81" s="43"/>
      <c r="Y81" s="43" t="s">
        <v>973</v>
      </c>
      <c r="Z81" s="43" t="s">
        <v>937</v>
      </c>
      <c r="AA81" s="40">
        <v>0.4</v>
      </c>
      <c r="AB81" s="37"/>
      <c r="AC81" s="37"/>
      <c r="AD81" s="37"/>
      <c r="AE81" s="37"/>
      <c r="AF81" s="43" t="s">
        <v>96</v>
      </c>
      <c r="AG81" s="37" t="s">
        <v>938</v>
      </c>
      <c r="AH81" s="37">
        <f t="shared" ref="AH81:AH88" si="195">SUM(AI81:AL81)</f>
        <v>12</v>
      </c>
      <c r="AI81" s="43">
        <v>3</v>
      </c>
      <c r="AJ81" s="43">
        <v>3</v>
      </c>
      <c r="AK81" s="43">
        <v>3</v>
      </c>
      <c r="AL81" s="43">
        <v>3</v>
      </c>
      <c r="AM81" s="37">
        <v>3</v>
      </c>
      <c r="AN81" s="37" t="s">
        <v>1430</v>
      </c>
      <c r="AO81" s="37">
        <v>3</v>
      </c>
      <c r="AP81" s="37" t="s">
        <v>1430</v>
      </c>
      <c r="AQ81" s="37"/>
      <c r="AR81" s="37"/>
      <c r="AS81" s="37"/>
      <c r="AT81" s="37"/>
      <c r="AU81" s="44">
        <v>44664</v>
      </c>
      <c r="AV81" s="44">
        <v>44754</v>
      </c>
      <c r="AW81" s="44"/>
      <c r="AX81" s="44"/>
      <c r="AY81" s="37" t="s">
        <v>4</v>
      </c>
      <c r="AZ81" s="37" t="s">
        <v>4</v>
      </c>
      <c r="BA81" s="37"/>
      <c r="BB81" s="37"/>
      <c r="BC81" s="37" t="s">
        <v>4</v>
      </c>
      <c r="BD81" s="37" t="s">
        <v>4</v>
      </c>
      <c r="BE81" s="37"/>
      <c r="BF81" s="37"/>
      <c r="BG81" s="37" t="s">
        <v>1431</v>
      </c>
      <c r="BH81" s="37" t="s">
        <v>1432</v>
      </c>
      <c r="BI81" s="37"/>
      <c r="BJ81" s="37"/>
      <c r="BK81" s="45">
        <f t="shared" si="184"/>
        <v>1</v>
      </c>
      <c r="BL81" s="45">
        <f t="shared" si="185"/>
        <v>1</v>
      </c>
      <c r="BM81" s="45">
        <f t="shared" si="186"/>
        <v>0</v>
      </c>
      <c r="BN81" s="45">
        <f t="shared" si="187"/>
        <v>0</v>
      </c>
      <c r="BO81" s="45">
        <f t="shared" si="188"/>
        <v>0.5</v>
      </c>
      <c r="BP81" s="46"/>
      <c r="BQ81" s="37"/>
      <c r="BR81" s="37"/>
      <c r="BS81" s="37"/>
      <c r="BT81" s="43"/>
      <c r="BU81" s="43"/>
      <c r="BV81" s="43"/>
      <c r="BW81" s="43"/>
      <c r="BX81" s="43"/>
      <c r="BY81" s="43"/>
      <c r="BZ81" s="40"/>
      <c r="CA81" s="37"/>
      <c r="CB81" s="37"/>
      <c r="CC81" s="37"/>
      <c r="CD81" s="37"/>
      <c r="CE81" s="43"/>
      <c r="CF81" s="37"/>
      <c r="CG81" s="37"/>
      <c r="CH81" s="37"/>
      <c r="CI81" s="37"/>
      <c r="CJ81" s="37"/>
      <c r="CK81" s="37"/>
      <c r="CL81" s="37"/>
      <c r="CM81" s="37"/>
      <c r="CN81" s="37"/>
      <c r="CO81" s="37"/>
      <c r="CP81" s="37"/>
      <c r="CQ81" s="37"/>
      <c r="CR81" s="37"/>
      <c r="CS81" s="37"/>
      <c r="CT81" s="44">
        <v>44664</v>
      </c>
      <c r="CU81" s="44">
        <v>44754</v>
      </c>
      <c r="CV81" s="44"/>
      <c r="CW81" s="44"/>
      <c r="CX81" s="37"/>
      <c r="CY81" s="37"/>
      <c r="CZ81" s="37"/>
      <c r="DA81" s="37"/>
      <c r="DB81" s="37"/>
      <c r="DC81" s="37"/>
      <c r="DD81" s="37"/>
      <c r="DE81" s="37"/>
      <c r="DF81" s="37"/>
      <c r="DG81" s="37"/>
      <c r="DH81" s="37"/>
      <c r="DI81" s="37"/>
      <c r="DJ81" s="45" t="str">
        <f t="shared" si="142"/>
        <v/>
      </c>
      <c r="DK81" s="45" t="str">
        <f t="shared" si="143"/>
        <v/>
      </c>
      <c r="DL81" s="45" t="str">
        <f t="shared" si="144"/>
        <v/>
      </c>
      <c r="DM81" s="45" t="str">
        <f t="shared" si="145"/>
        <v/>
      </c>
      <c r="DN81" s="45" t="str">
        <f t="shared" si="146"/>
        <v/>
      </c>
      <c r="DO81" s="42" t="s">
        <v>930</v>
      </c>
      <c r="DP81" s="37"/>
      <c r="DQ81" s="43"/>
      <c r="DR81" s="37"/>
      <c r="DS81" s="43"/>
      <c r="DT81" s="43"/>
      <c r="DU81" s="43"/>
      <c r="DV81" s="43"/>
      <c r="DW81" s="43"/>
      <c r="DX81" s="43"/>
      <c r="DY81" s="40"/>
      <c r="DZ81" s="37"/>
      <c r="EA81" s="37"/>
      <c r="EB81" s="37"/>
      <c r="EC81" s="37"/>
      <c r="ED81" s="43"/>
      <c r="EE81" s="37"/>
      <c r="EF81" s="37"/>
      <c r="EG81" s="37"/>
      <c r="EH81" s="37"/>
      <c r="EI81" s="37"/>
      <c r="EJ81" s="37"/>
      <c r="EK81" s="37"/>
      <c r="EL81" s="37"/>
      <c r="EM81" s="37"/>
      <c r="EN81" s="37"/>
      <c r="EO81" s="37"/>
      <c r="EP81" s="37"/>
      <c r="EQ81" s="37"/>
      <c r="ER81" s="37"/>
      <c r="ES81" s="44">
        <v>44664</v>
      </c>
      <c r="ET81" s="44">
        <v>44754</v>
      </c>
      <c r="EU81" s="44"/>
      <c r="EV81" s="44"/>
      <c r="EW81" s="37"/>
      <c r="EX81" s="37"/>
      <c r="EY81" s="37"/>
      <c r="EZ81" s="37"/>
      <c r="FA81" s="37"/>
      <c r="FB81" s="37"/>
      <c r="FC81" s="37"/>
      <c r="FD81" s="37"/>
      <c r="FE81" s="37"/>
      <c r="FF81" s="37"/>
      <c r="FG81" s="37"/>
      <c r="FH81" s="37"/>
      <c r="FI81" s="45" t="str">
        <f t="shared" si="147"/>
        <v/>
      </c>
      <c r="FJ81" s="45" t="str">
        <f t="shared" si="148"/>
        <v/>
      </c>
      <c r="FK81" s="45" t="str">
        <f t="shared" si="149"/>
        <v/>
      </c>
      <c r="FL81" s="45" t="str">
        <f t="shared" si="150"/>
        <v/>
      </c>
      <c r="FM81" s="45" t="str">
        <f t="shared" si="151"/>
        <v/>
      </c>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44">
        <v>44664</v>
      </c>
      <c r="GS81" s="44">
        <v>44754</v>
      </c>
      <c r="GT81" s="44"/>
      <c r="GU81" s="44"/>
      <c r="GV81" s="37"/>
      <c r="GW81" s="37"/>
      <c r="GX81" s="37"/>
      <c r="GY81" s="37"/>
      <c r="GZ81" s="37"/>
      <c r="HA81" s="37"/>
      <c r="HB81" s="37"/>
      <c r="HC81" s="37"/>
      <c r="HD81" s="37"/>
      <c r="HE81" s="37"/>
      <c r="HF81" s="37"/>
      <c r="HG81" s="37"/>
      <c r="HH81" s="45" t="str">
        <f t="shared" si="190"/>
        <v/>
      </c>
      <c r="HI81" s="45" t="str">
        <f t="shared" si="191"/>
        <v/>
      </c>
      <c r="HJ81" s="45" t="str">
        <f t="shared" si="192"/>
        <v/>
      </c>
      <c r="HK81" s="45" t="str">
        <f t="shared" si="193"/>
        <v/>
      </c>
      <c r="HL81" s="45" t="str">
        <f t="shared" si="194"/>
        <v/>
      </c>
      <c r="HM81" s="37"/>
      <c r="HN81" s="37"/>
      <c r="HO81" s="37">
        <f t="shared" si="158"/>
        <v>2</v>
      </c>
      <c r="HP81" s="37" t="str">
        <f>'[9]BD Plan'!$B$3</f>
        <v>Cesar</v>
      </c>
      <c r="HQ81" s="41" t="s">
        <v>1433</v>
      </c>
      <c r="HR81" s="41" t="s">
        <v>1434</v>
      </c>
      <c r="HS81" s="41"/>
      <c r="HT81" s="41"/>
      <c r="HU81" s="41"/>
      <c r="HV81" s="41"/>
      <c r="HW81" s="41"/>
      <c r="HX81" s="41"/>
      <c r="HY81" s="41"/>
      <c r="HZ81" s="41"/>
      <c r="IA81" s="41"/>
      <c r="IB81" s="41"/>
      <c r="IC81" s="41"/>
      <c r="ID81" s="41"/>
      <c r="IE81" s="41"/>
      <c r="IF81" s="41"/>
      <c r="IG81" t="s">
        <v>980</v>
      </c>
      <c r="IH81" s="38" t="s">
        <v>981</v>
      </c>
    </row>
    <row r="82" spans="1:242" ht="15" customHeight="1" x14ac:dyDescent="0.25">
      <c r="A82" t="s">
        <v>982</v>
      </c>
      <c r="B82" t="s">
        <v>966</v>
      </c>
      <c r="C82" s="37" t="s">
        <v>983</v>
      </c>
      <c r="D82" s="37" t="s">
        <v>950</v>
      </c>
      <c r="E82" s="37" t="s">
        <v>951</v>
      </c>
      <c r="F82" s="37" t="s">
        <v>984</v>
      </c>
      <c r="G82" s="37" t="s">
        <v>925</v>
      </c>
      <c r="H82" s="39" t="s">
        <v>985</v>
      </c>
      <c r="I82" s="37" t="s">
        <v>955</v>
      </c>
      <c r="J82" s="40">
        <v>0.8</v>
      </c>
      <c r="K82" s="40">
        <v>0.6</v>
      </c>
      <c r="L82" s="37" t="s">
        <v>956</v>
      </c>
      <c r="M82" s="40">
        <v>0.48</v>
      </c>
      <c r="N82" s="40">
        <v>0.6</v>
      </c>
      <c r="O82" s="37" t="s">
        <v>928</v>
      </c>
      <c r="P82" s="41" t="s">
        <v>929</v>
      </c>
      <c r="Q82" s="42" t="s">
        <v>986</v>
      </c>
      <c r="R82" s="37"/>
      <c r="S82" s="47" t="s">
        <v>931</v>
      </c>
      <c r="T82" s="41" t="s">
        <v>987</v>
      </c>
      <c r="U82" s="43" t="s">
        <v>933</v>
      </c>
      <c r="V82" s="43" t="s">
        <v>934</v>
      </c>
      <c r="W82" s="43" t="s">
        <v>935</v>
      </c>
      <c r="X82" s="43"/>
      <c r="Y82" s="43" t="s">
        <v>973</v>
      </c>
      <c r="Z82" s="43" t="s">
        <v>937</v>
      </c>
      <c r="AA82" s="40">
        <v>0.4</v>
      </c>
      <c r="AB82" s="37"/>
      <c r="AC82" s="37"/>
      <c r="AD82" s="37"/>
      <c r="AE82" s="37"/>
      <c r="AF82" s="43" t="s">
        <v>96</v>
      </c>
      <c r="AG82" s="37" t="s">
        <v>938</v>
      </c>
      <c r="AH82" s="37">
        <f t="shared" si="195"/>
        <v>42</v>
      </c>
      <c r="AI82" s="43">
        <v>6</v>
      </c>
      <c r="AJ82" s="43">
        <v>12</v>
      </c>
      <c r="AK82" s="43">
        <v>12</v>
      </c>
      <c r="AL82" s="43">
        <v>12</v>
      </c>
      <c r="AM82" s="37">
        <v>6</v>
      </c>
      <c r="AN82" s="37" t="s">
        <v>1435</v>
      </c>
      <c r="AO82" s="37">
        <v>6</v>
      </c>
      <c r="AP82" s="37" t="s">
        <v>1436</v>
      </c>
      <c r="AQ82" s="37"/>
      <c r="AR82" s="37"/>
      <c r="AS82" s="37"/>
      <c r="AT82" s="37"/>
      <c r="AU82" s="44">
        <v>44664</v>
      </c>
      <c r="AV82" s="44">
        <v>44760</v>
      </c>
      <c r="AW82" s="44"/>
      <c r="AX82" s="44"/>
      <c r="AY82" s="37" t="s">
        <v>5</v>
      </c>
      <c r="AZ82" s="37" t="s">
        <v>4</v>
      </c>
      <c r="BA82" s="37"/>
      <c r="BB82" s="37"/>
      <c r="BC82" s="37" t="s">
        <v>5</v>
      </c>
      <c r="BD82" s="37" t="s">
        <v>5</v>
      </c>
      <c r="BE82" s="37"/>
      <c r="BF82" s="37"/>
      <c r="BG82" s="37" t="s">
        <v>1437</v>
      </c>
      <c r="BH82" s="37" t="s">
        <v>1438</v>
      </c>
      <c r="BI82" s="37"/>
      <c r="BJ82" s="37"/>
      <c r="BK82" s="45">
        <f t="shared" si="184"/>
        <v>1</v>
      </c>
      <c r="BL82" s="45">
        <f t="shared" si="185"/>
        <v>0.5</v>
      </c>
      <c r="BM82" s="45">
        <f t="shared" si="186"/>
        <v>0</v>
      </c>
      <c r="BN82" s="45">
        <f t="shared" si="187"/>
        <v>0</v>
      </c>
      <c r="BO82" s="45">
        <f t="shared" si="188"/>
        <v>0.2857142857142857</v>
      </c>
      <c r="BP82" s="46"/>
      <c r="BQ82" s="37"/>
      <c r="BS82" s="37"/>
      <c r="BT82" s="43"/>
      <c r="BU82" s="43"/>
      <c r="BV82" s="43"/>
      <c r="BW82" s="43"/>
      <c r="BX82" s="43"/>
      <c r="BY82" s="43"/>
      <c r="BZ82" s="40"/>
      <c r="CA82" s="37"/>
      <c r="CB82" s="37"/>
      <c r="CC82" s="37"/>
      <c r="CD82" s="37"/>
      <c r="CE82" s="43"/>
      <c r="CF82" s="37"/>
      <c r="CG82" s="37"/>
      <c r="CH82" s="37"/>
      <c r="CI82" s="37"/>
      <c r="CJ82" s="37"/>
      <c r="CK82" s="37"/>
      <c r="CL82" s="37"/>
      <c r="CM82" s="37"/>
      <c r="CN82" s="37"/>
      <c r="CO82" s="37"/>
      <c r="CP82" s="37"/>
      <c r="CQ82" s="37"/>
      <c r="CR82" s="37"/>
      <c r="CS82" s="37"/>
      <c r="CT82" s="44">
        <v>44664</v>
      </c>
      <c r="CU82" s="44">
        <v>44760</v>
      </c>
      <c r="CV82" s="44"/>
      <c r="CW82" s="44"/>
      <c r="CX82" s="37"/>
      <c r="CY82" s="37"/>
      <c r="CZ82" s="37"/>
      <c r="DA82" s="37"/>
      <c r="DB82" s="37"/>
      <c r="DC82" s="37"/>
      <c r="DD82" s="37"/>
      <c r="DE82" s="37"/>
      <c r="DF82" s="37"/>
      <c r="DG82" s="37"/>
      <c r="DH82" s="37"/>
      <c r="DI82" s="37"/>
      <c r="DJ82" s="45" t="str">
        <f t="shared" si="142"/>
        <v/>
      </c>
      <c r="DK82" s="45" t="str">
        <f t="shared" si="143"/>
        <v/>
      </c>
      <c r="DL82" s="45" t="str">
        <f t="shared" si="144"/>
        <v/>
      </c>
      <c r="DM82" s="45" t="str">
        <f t="shared" si="145"/>
        <v/>
      </c>
      <c r="DN82" s="45" t="str">
        <f t="shared" si="146"/>
        <v/>
      </c>
      <c r="DO82" s="42" t="s">
        <v>930</v>
      </c>
      <c r="DP82" s="37"/>
      <c r="DQ82" s="43"/>
      <c r="DR82" s="37"/>
      <c r="DS82" s="43"/>
      <c r="DT82" s="43"/>
      <c r="DU82" s="43"/>
      <c r="DV82" s="43"/>
      <c r="DW82" s="43"/>
      <c r="DX82" s="43"/>
      <c r="DY82" s="40"/>
      <c r="DZ82" s="37"/>
      <c r="EA82" s="37"/>
      <c r="EB82" s="37"/>
      <c r="EC82" s="37"/>
      <c r="ED82" s="43"/>
      <c r="EE82" s="37"/>
      <c r="EF82" s="37"/>
      <c r="EG82" s="37"/>
      <c r="EH82" s="37"/>
      <c r="EI82" s="37"/>
      <c r="EJ82" s="37"/>
      <c r="EK82" s="37"/>
      <c r="EL82" s="37"/>
      <c r="EM82" s="37"/>
      <c r="EN82" s="37"/>
      <c r="EO82" s="37"/>
      <c r="EP82" s="37"/>
      <c r="EQ82" s="37"/>
      <c r="ER82" s="37"/>
      <c r="ES82" s="44">
        <v>44664</v>
      </c>
      <c r="ET82" s="44">
        <v>44760</v>
      </c>
      <c r="EU82" s="44"/>
      <c r="EV82" s="44"/>
      <c r="EW82" s="37"/>
      <c r="EX82" s="37"/>
      <c r="EY82" s="37"/>
      <c r="EZ82" s="37"/>
      <c r="FA82" s="37"/>
      <c r="FB82" s="37"/>
      <c r="FC82" s="37"/>
      <c r="FD82" s="37"/>
      <c r="FE82" s="37"/>
      <c r="FF82" s="37"/>
      <c r="FG82" s="37"/>
      <c r="FH82" s="37"/>
      <c r="FI82" s="45" t="str">
        <f t="shared" si="147"/>
        <v/>
      </c>
      <c r="FJ82" s="45" t="str">
        <f t="shared" si="148"/>
        <v/>
      </c>
      <c r="FK82" s="45" t="str">
        <f t="shared" si="149"/>
        <v/>
      </c>
      <c r="FL82" s="45" t="str">
        <f t="shared" si="150"/>
        <v/>
      </c>
      <c r="FM82" s="45" t="str">
        <f t="shared" si="151"/>
        <v/>
      </c>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44">
        <v>44664</v>
      </c>
      <c r="GS82" s="44">
        <v>44760</v>
      </c>
      <c r="GT82" s="44"/>
      <c r="GU82" s="44"/>
      <c r="GV82" s="37"/>
      <c r="GW82" s="37"/>
      <c r="GX82" s="37"/>
      <c r="GY82" s="37"/>
      <c r="GZ82" s="37"/>
      <c r="HA82" s="37"/>
      <c r="HB82" s="37"/>
      <c r="HC82" s="37"/>
      <c r="HD82" s="37"/>
      <c r="HE82" s="37"/>
      <c r="HF82" s="37"/>
      <c r="HG82" s="37"/>
      <c r="HH82" s="45" t="str">
        <f t="shared" si="190"/>
        <v/>
      </c>
      <c r="HI82" s="45" t="str">
        <f t="shared" si="191"/>
        <v/>
      </c>
      <c r="HJ82" s="45" t="str">
        <f t="shared" si="192"/>
        <v/>
      </c>
      <c r="HK82" s="45" t="str">
        <f t="shared" si="193"/>
        <v/>
      </c>
      <c r="HL82" s="45" t="str">
        <f t="shared" si="194"/>
        <v/>
      </c>
      <c r="HM82" s="37"/>
      <c r="HN82" s="37"/>
      <c r="HO82" s="37">
        <f t="shared" si="158"/>
        <v>2</v>
      </c>
      <c r="HP82" s="37" t="str">
        <f>'[9]BD Plan'!$B$3</f>
        <v>Cesar</v>
      </c>
      <c r="HQ82" s="41" t="s">
        <v>1439</v>
      </c>
      <c r="HR82" s="41" t="s">
        <v>1440</v>
      </c>
      <c r="HS82" s="41"/>
      <c r="HT82" s="41"/>
      <c r="HU82" s="41"/>
      <c r="HV82" s="41"/>
      <c r="HW82" s="41"/>
      <c r="HX82" s="41"/>
      <c r="HY82" s="41"/>
      <c r="HZ82" s="41"/>
      <c r="IA82" s="41"/>
      <c r="IB82" s="41"/>
      <c r="IC82" s="41"/>
      <c r="ID82" s="41"/>
      <c r="IE82" s="41"/>
      <c r="IF82" s="41"/>
      <c r="IG82" t="s">
        <v>993</v>
      </c>
      <c r="IH82" s="38" t="s">
        <v>994</v>
      </c>
    </row>
    <row r="83" spans="1:242" ht="15" customHeight="1" x14ac:dyDescent="0.25">
      <c r="A83" t="s">
        <v>995</v>
      </c>
      <c r="B83" t="s">
        <v>966</v>
      </c>
      <c r="C83" s="37" t="s">
        <v>996</v>
      </c>
      <c r="D83" s="37" t="s">
        <v>997</v>
      </c>
      <c r="E83" s="37" t="s">
        <v>951</v>
      </c>
      <c r="F83" s="37" t="s">
        <v>984</v>
      </c>
      <c r="G83" s="37" t="s">
        <v>953</v>
      </c>
      <c r="H83" s="39" t="s">
        <v>998</v>
      </c>
      <c r="I83" s="37" t="s">
        <v>955</v>
      </c>
      <c r="J83" s="40">
        <v>1</v>
      </c>
      <c r="K83" s="40">
        <v>0.8</v>
      </c>
      <c r="L83" s="37" t="s">
        <v>956</v>
      </c>
      <c r="M83" s="40">
        <v>0.6</v>
      </c>
      <c r="N83" s="40">
        <v>0.8</v>
      </c>
      <c r="O83" s="37" t="s">
        <v>956</v>
      </c>
      <c r="P83" s="41" t="s">
        <v>929</v>
      </c>
      <c r="Q83" s="42" t="s">
        <v>999</v>
      </c>
      <c r="R83" s="37"/>
      <c r="S83" s="47" t="s">
        <v>931</v>
      </c>
      <c r="T83" s="37" t="s">
        <v>1000</v>
      </c>
      <c r="U83" s="43" t="s">
        <v>933</v>
      </c>
      <c r="V83" s="43" t="s">
        <v>934</v>
      </c>
      <c r="W83" s="43" t="s">
        <v>935</v>
      </c>
      <c r="X83" s="43"/>
      <c r="Y83" s="43" t="s">
        <v>936</v>
      </c>
      <c r="Z83" s="43" t="s">
        <v>937</v>
      </c>
      <c r="AA83" s="40">
        <v>0.4</v>
      </c>
      <c r="AB83" s="37"/>
      <c r="AC83" s="37"/>
      <c r="AD83" s="37"/>
      <c r="AE83" s="37"/>
      <c r="AF83" s="43" t="s">
        <v>96</v>
      </c>
      <c r="AG83" s="37" t="s">
        <v>938</v>
      </c>
      <c r="AH83" s="37">
        <f t="shared" si="195"/>
        <v>12</v>
      </c>
      <c r="AI83" s="43">
        <v>3</v>
      </c>
      <c r="AJ83" s="43">
        <v>3</v>
      </c>
      <c r="AK83" s="43">
        <v>3</v>
      </c>
      <c r="AL83" s="43">
        <v>3</v>
      </c>
      <c r="AM83" s="37">
        <v>3</v>
      </c>
      <c r="AN83" s="37" t="s">
        <v>1430</v>
      </c>
      <c r="AO83" s="37">
        <v>3</v>
      </c>
      <c r="AP83" s="37" t="s">
        <v>1430</v>
      </c>
      <c r="AQ83" s="37"/>
      <c r="AR83" s="37"/>
      <c r="AS83" s="37"/>
      <c r="AT83" s="37"/>
      <c r="AU83" s="44">
        <v>44664</v>
      </c>
      <c r="AV83" s="44">
        <v>44754</v>
      </c>
      <c r="AW83" s="44"/>
      <c r="AX83" s="44"/>
      <c r="AY83" s="37" t="s">
        <v>4</v>
      </c>
      <c r="AZ83" s="37" t="s">
        <v>4</v>
      </c>
      <c r="BA83" s="37"/>
      <c r="BB83" s="37"/>
      <c r="BC83" s="37" t="s">
        <v>4</v>
      </c>
      <c r="BD83" s="37" t="s">
        <v>4</v>
      </c>
      <c r="BE83" s="37"/>
      <c r="BF83" s="37"/>
      <c r="BG83" s="37" t="s">
        <v>1441</v>
      </c>
      <c r="BH83" s="37" t="s">
        <v>1432</v>
      </c>
      <c r="BI83" s="37"/>
      <c r="BJ83" s="37"/>
      <c r="BK83" s="45">
        <f t="shared" si="184"/>
        <v>1</v>
      </c>
      <c r="BL83" s="45">
        <f t="shared" si="185"/>
        <v>1</v>
      </c>
      <c r="BM83" s="45">
        <f t="shared" si="186"/>
        <v>0</v>
      </c>
      <c r="BN83" s="45">
        <f t="shared" si="187"/>
        <v>0</v>
      </c>
      <c r="BO83" s="45">
        <f t="shared" si="188"/>
        <v>0.5</v>
      </c>
      <c r="BP83" s="46"/>
      <c r="BQ83" s="37"/>
      <c r="BR83" s="37"/>
      <c r="BS83" s="37"/>
      <c r="BT83" s="43"/>
      <c r="BU83" s="43"/>
      <c r="BV83" s="43"/>
      <c r="BW83" s="43"/>
      <c r="BX83" s="43"/>
      <c r="BY83" s="43"/>
      <c r="BZ83" s="40"/>
      <c r="CA83" s="37"/>
      <c r="CB83" s="37"/>
      <c r="CC83" s="37"/>
      <c r="CD83" s="37"/>
      <c r="CE83" s="43"/>
      <c r="CF83" s="37"/>
      <c r="CG83" s="37"/>
      <c r="CH83" s="37"/>
      <c r="CI83" s="37"/>
      <c r="CJ83" s="37"/>
      <c r="CK83" s="37"/>
      <c r="CL83" s="37"/>
      <c r="CM83" s="37"/>
      <c r="CN83" s="37"/>
      <c r="CO83" s="37"/>
      <c r="CP83" s="37"/>
      <c r="CQ83" s="37"/>
      <c r="CR83" s="37"/>
      <c r="CS83" s="37"/>
      <c r="CT83" s="44">
        <v>44664</v>
      </c>
      <c r="CU83" s="44">
        <v>44754</v>
      </c>
      <c r="CV83" s="44"/>
      <c r="CW83" s="44"/>
      <c r="CX83" s="37"/>
      <c r="CY83" s="37"/>
      <c r="CZ83" s="37"/>
      <c r="DA83" s="37"/>
      <c r="DB83" s="37"/>
      <c r="DC83" s="37"/>
      <c r="DD83" s="37"/>
      <c r="DE83" s="37"/>
      <c r="DF83" s="37"/>
      <c r="DG83" s="37"/>
      <c r="DH83" s="37"/>
      <c r="DI83" s="37"/>
      <c r="DJ83" s="45" t="str">
        <f t="shared" si="142"/>
        <v/>
      </c>
      <c r="DK83" s="45" t="str">
        <f t="shared" si="143"/>
        <v/>
      </c>
      <c r="DL83" s="45" t="str">
        <f t="shared" si="144"/>
        <v/>
      </c>
      <c r="DM83" s="45" t="str">
        <f t="shared" si="145"/>
        <v/>
      </c>
      <c r="DN83" s="45" t="str">
        <f t="shared" si="146"/>
        <v/>
      </c>
      <c r="DO83" s="42" t="s">
        <v>930</v>
      </c>
      <c r="DP83" s="37"/>
      <c r="DQ83" s="43"/>
      <c r="DR83" s="37"/>
      <c r="DS83" s="43"/>
      <c r="DT83" s="43"/>
      <c r="DU83" s="43"/>
      <c r="DV83" s="43"/>
      <c r="DW83" s="43"/>
      <c r="DX83" s="43"/>
      <c r="DY83" s="40"/>
      <c r="DZ83" s="37"/>
      <c r="EA83" s="37"/>
      <c r="EB83" s="37"/>
      <c r="EC83" s="37"/>
      <c r="ED83" s="43"/>
      <c r="EE83" s="37"/>
      <c r="EF83" s="37"/>
      <c r="EG83" s="37"/>
      <c r="EH83" s="37"/>
      <c r="EI83" s="37"/>
      <c r="EJ83" s="37"/>
      <c r="EK83" s="37"/>
      <c r="EL83" s="37"/>
      <c r="EM83" s="37"/>
      <c r="EN83" s="37"/>
      <c r="EO83" s="37"/>
      <c r="EP83" s="37"/>
      <c r="EQ83" s="37"/>
      <c r="ER83" s="37"/>
      <c r="ES83" s="44">
        <v>44664</v>
      </c>
      <c r="ET83" s="44">
        <v>44754</v>
      </c>
      <c r="EU83" s="44"/>
      <c r="EV83" s="44"/>
      <c r="EW83" s="37"/>
      <c r="EX83" s="37"/>
      <c r="EY83" s="37"/>
      <c r="EZ83" s="37"/>
      <c r="FA83" s="37"/>
      <c r="FB83" s="37"/>
      <c r="FC83" s="37"/>
      <c r="FD83" s="37"/>
      <c r="FE83" s="37"/>
      <c r="FF83" s="37"/>
      <c r="FG83" s="37"/>
      <c r="FH83" s="37"/>
      <c r="FI83" s="45" t="str">
        <f t="shared" si="147"/>
        <v/>
      </c>
      <c r="FJ83" s="45" t="str">
        <f t="shared" si="148"/>
        <v/>
      </c>
      <c r="FK83" s="45" t="str">
        <f t="shared" si="149"/>
        <v/>
      </c>
      <c r="FL83" s="45" t="str">
        <f t="shared" si="150"/>
        <v/>
      </c>
      <c r="FM83" s="45" t="str">
        <f t="shared" si="151"/>
        <v/>
      </c>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44">
        <v>44664</v>
      </c>
      <c r="GS83" s="44">
        <v>44754</v>
      </c>
      <c r="GT83" s="44"/>
      <c r="GU83" s="44"/>
      <c r="GV83" s="37"/>
      <c r="GW83" s="37"/>
      <c r="GX83" s="37"/>
      <c r="GY83" s="37"/>
      <c r="GZ83" s="37"/>
      <c r="HA83" s="37"/>
      <c r="HB83" s="37"/>
      <c r="HC83" s="37"/>
      <c r="HD83" s="37"/>
      <c r="HE83" s="37"/>
      <c r="HF83" s="37"/>
      <c r="HG83" s="37"/>
      <c r="HH83" s="45" t="str">
        <f t="shared" si="190"/>
        <v/>
      </c>
      <c r="HI83" s="45" t="str">
        <f t="shared" si="191"/>
        <v/>
      </c>
      <c r="HJ83" s="45" t="str">
        <f t="shared" si="192"/>
        <v/>
      </c>
      <c r="HK83" s="45" t="str">
        <f t="shared" si="193"/>
        <v/>
      </c>
      <c r="HL83" s="45" t="str">
        <f t="shared" si="194"/>
        <v/>
      </c>
      <c r="HM83" s="37"/>
      <c r="HN83" s="37"/>
      <c r="HO83" s="37">
        <f t="shared" si="158"/>
        <v>2</v>
      </c>
      <c r="HP83" s="37" t="str">
        <f>'[9]BD Plan'!$B$3</f>
        <v>Cesar</v>
      </c>
      <c r="HQ83" s="20" t="s">
        <v>1442</v>
      </c>
      <c r="HR83" s="20" t="s">
        <v>1443</v>
      </c>
      <c r="HS83" s="20"/>
      <c r="HT83" s="20"/>
      <c r="HU83" s="20"/>
      <c r="HV83" s="20"/>
      <c r="HW83" s="20"/>
      <c r="HX83" s="20"/>
      <c r="HY83" s="20"/>
      <c r="HZ83" s="20"/>
      <c r="IA83" s="20"/>
      <c r="IB83" s="20"/>
      <c r="IC83" s="20"/>
      <c r="ID83" s="20"/>
      <c r="IE83" s="20"/>
      <c r="IF83" s="20"/>
      <c r="IG83" t="s">
        <v>1005</v>
      </c>
      <c r="IH83" s="38" t="s">
        <v>981</v>
      </c>
    </row>
    <row r="84" spans="1:242" ht="15" customHeight="1" x14ac:dyDescent="0.25">
      <c r="A84" t="s">
        <v>1006</v>
      </c>
      <c r="B84" t="s">
        <v>1007</v>
      </c>
      <c r="C84" s="37" t="s">
        <v>1008</v>
      </c>
      <c r="D84" s="37" t="s">
        <v>968</v>
      </c>
      <c r="E84" s="37" t="s">
        <v>951</v>
      </c>
      <c r="F84" s="37" t="s">
        <v>924</v>
      </c>
      <c r="G84" s="37" t="s">
        <v>1009</v>
      </c>
      <c r="H84" s="39" t="s">
        <v>1010</v>
      </c>
      <c r="I84" s="37" t="s">
        <v>927</v>
      </c>
      <c r="J84" s="40">
        <v>0.8</v>
      </c>
      <c r="K84" s="40">
        <v>0.2</v>
      </c>
      <c r="L84" s="37" t="s">
        <v>928</v>
      </c>
      <c r="M84" s="40">
        <v>0.28999999999999998</v>
      </c>
      <c r="N84" s="40">
        <v>0.2</v>
      </c>
      <c r="O84" s="37" t="s">
        <v>1011</v>
      </c>
      <c r="P84" s="41" t="s">
        <v>929</v>
      </c>
      <c r="Q84" s="42" t="s">
        <v>1012</v>
      </c>
      <c r="R84" s="37"/>
      <c r="S84" s="47" t="s">
        <v>931</v>
      </c>
      <c r="T84" s="37" t="s">
        <v>1013</v>
      </c>
      <c r="U84" s="43" t="s">
        <v>933</v>
      </c>
      <c r="V84" s="43" t="s">
        <v>934</v>
      </c>
      <c r="W84" s="43" t="s">
        <v>935</v>
      </c>
      <c r="X84" s="43"/>
      <c r="Y84" s="43" t="s">
        <v>936</v>
      </c>
      <c r="Z84" s="43" t="s">
        <v>937</v>
      </c>
      <c r="AA84" s="40">
        <v>0.4</v>
      </c>
      <c r="AB84" s="37"/>
      <c r="AC84" s="37"/>
      <c r="AD84" s="37"/>
      <c r="AE84" s="37"/>
      <c r="AF84" s="43" t="s">
        <v>96</v>
      </c>
      <c r="AG84" s="37" t="s">
        <v>938</v>
      </c>
      <c r="AH84" s="37">
        <f t="shared" si="195"/>
        <v>1</v>
      </c>
      <c r="AI84" s="43">
        <v>0</v>
      </c>
      <c r="AJ84" s="43">
        <v>1</v>
      </c>
      <c r="AK84" s="43">
        <v>0</v>
      </c>
      <c r="AL84" s="43">
        <v>0</v>
      </c>
      <c r="AM84" s="37"/>
      <c r="AN84" s="37"/>
      <c r="AO84" s="37">
        <v>1</v>
      </c>
      <c r="AP84" s="41" t="s">
        <v>1444</v>
      </c>
      <c r="AQ84" s="37"/>
      <c r="AR84" s="37"/>
      <c r="AS84" s="37"/>
      <c r="AT84" s="37"/>
      <c r="AU84" s="44"/>
      <c r="AV84" s="44">
        <v>44754</v>
      </c>
      <c r="AW84" s="44"/>
      <c r="AX84" s="44"/>
      <c r="AY84" s="37"/>
      <c r="AZ84" s="37" t="s">
        <v>4</v>
      </c>
      <c r="BA84" s="37"/>
      <c r="BB84" s="37"/>
      <c r="BC84" s="37"/>
      <c r="BD84" s="37" t="s">
        <v>4</v>
      </c>
      <c r="BE84" s="37"/>
      <c r="BF84" s="37"/>
      <c r="BG84" s="37"/>
      <c r="BH84" s="37" t="s">
        <v>1445</v>
      </c>
      <c r="BI84" s="37"/>
      <c r="BJ84" s="37"/>
      <c r="BK84" s="45" t="str">
        <f t="shared" si="184"/>
        <v/>
      </c>
      <c r="BL84" s="45">
        <f t="shared" si="185"/>
        <v>1</v>
      </c>
      <c r="BM84" s="45" t="str">
        <f t="shared" si="186"/>
        <v/>
      </c>
      <c r="BN84" s="45" t="str">
        <f t="shared" si="187"/>
        <v/>
      </c>
      <c r="BO84" s="45">
        <f t="shared" si="188"/>
        <v>1</v>
      </c>
      <c r="BP84" s="46" t="s">
        <v>1016</v>
      </c>
      <c r="BQ84" s="37"/>
      <c r="BR84" s="47" t="s">
        <v>931</v>
      </c>
      <c r="BS84" s="37" t="s">
        <v>1017</v>
      </c>
      <c r="BT84" s="43" t="s">
        <v>933</v>
      </c>
      <c r="BU84" s="43" t="s">
        <v>934</v>
      </c>
      <c r="BV84" s="43" t="s">
        <v>935</v>
      </c>
      <c r="BW84" s="43"/>
      <c r="BX84" s="43" t="s">
        <v>936</v>
      </c>
      <c r="BY84" s="43" t="s">
        <v>937</v>
      </c>
      <c r="BZ84" s="40">
        <v>0.4</v>
      </c>
      <c r="CA84" s="37"/>
      <c r="CB84" s="37"/>
      <c r="CC84" s="37"/>
      <c r="CD84" s="37"/>
      <c r="CE84" s="43" t="s">
        <v>96</v>
      </c>
      <c r="CF84" s="37" t="s">
        <v>938</v>
      </c>
      <c r="CG84" s="37">
        <f t="shared" ref="CG84" si="196">SUM(CH84:CK84)</f>
        <v>3</v>
      </c>
      <c r="CH84" s="37">
        <v>0</v>
      </c>
      <c r="CI84" s="37">
        <v>1</v>
      </c>
      <c r="CJ84" s="37">
        <v>1</v>
      </c>
      <c r="CK84" s="37">
        <v>1</v>
      </c>
      <c r="CL84" s="37"/>
      <c r="CM84" s="37"/>
      <c r="CN84" s="37">
        <v>1</v>
      </c>
      <c r="CO84" s="41" t="s">
        <v>1446</v>
      </c>
      <c r="CP84" s="37"/>
      <c r="CQ84" s="37"/>
      <c r="CR84" s="37"/>
      <c r="CS84" s="37"/>
      <c r="CT84" s="44"/>
      <c r="CU84" s="44">
        <v>44754</v>
      </c>
      <c r="CV84" s="44"/>
      <c r="CW84" s="44"/>
      <c r="CX84" s="37"/>
      <c r="CY84" s="37" t="s">
        <v>4</v>
      </c>
      <c r="CZ84" s="37"/>
      <c r="DA84" s="37"/>
      <c r="DB84" s="37"/>
      <c r="DC84" s="37" t="s">
        <v>4</v>
      </c>
      <c r="DD84" s="37"/>
      <c r="DE84" s="37"/>
      <c r="DF84" s="37"/>
      <c r="DG84" s="37" t="s">
        <v>1447</v>
      </c>
      <c r="DH84" s="37"/>
      <c r="DI84" s="37"/>
      <c r="DJ84" s="45" t="str">
        <f t="shared" si="142"/>
        <v/>
      </c>
      <c r="DK84" s="45">
        <f t="shared" si="143"/>
        <v>1</v>
      </c>
      <c r="DL84" s="45">
        <f t="shared" si="144"/>
        <v>0</v>
      </c>
      <c r="DM84" s="45">
        <f t="shared" si="145"/>
        <v>0</v>
      </c>
      <c r="DN84" s="45">
        <f t="shared" si="146"/>
        <v>0.33333333333333331</v>
      </c>
      <c r="DO84" s="42" t="s">
        <v>930</v>
      </c>
      <c r="DP84" s="37"/>
      <c r="DQ84" s="43"/>
      <c r="DR84" s="37"/>
      <c r="DS84" s="43"/>
      <c r="DT84" s="43"/>
      <c r="DU84" s="43"/>
      <c r="DV84" s="43"/>
      <c r="DW84" s="43"/>
      <c r="DX84" s="43"/>
      <c r="DY84" s="40"/>
      <c r="DZ84" s="37"/>
      <c r="EA84" s="37"/>
      <c r="EB84" s="37"/>
      <c r="EC84" s="37"/>
      <c r="ED84" s="43"/>
      <c r="EE84" s="37"/>
      <c r="EF84" s="37"/>
      <c r="EG84" s="37"/>
      <c r="EH84" s="37"/>
      <c r="EI84" s="37"/>
      <c r="EJ84" s="37"/>
      <c r="EK84" s="37"/>
      <c r="EL84" s="37"/>
      <c r="EM84" s="37"/>
      <c r="EN84" s="37"/>
      <c r="EO84" s="37"/>
      <c r="EP84" s="37"/>
      <c r="EQ84" s="37"/>
      <c r="ER84" s="37"/>
      <c r="ES84" s="44"/>
      <c r="ET84" s="44">
        <v>44754</v>
      </c>
      <c r="EU84" s="44"/>
      <c r="EV84" s="44"/>
      <c r="EW84" s="37"/>
      <c r="EX84" s="37"/>
      <c r="EY84" s="37"/>
      <c r="EZ84" s="37"/>
      <c r="FA84" s="37"/>
      <c r="FB84" s="37"/>
      <c r="FC84" s="37"/>
      <c r="FD84" s="37"/>
      <c r="FE84" s="37"/>
      <c r="FF84" s="37"/>
      <c r="FG84" s="37"/>
      <c r="FH84" s="37"/>
      <c r="FI84" s="45" t="str">
        <f t="shared" si="147"/>
        <v/>
      </c>
      <c r="FJ84" s="45" t="str">
        <f t="shared" si="148"/>
        <v/>
      </c>
      <c r="FK84" s="45" t="str">
        <f t="shared" si="149"/>
        <v/>
      </c>
      <c r="FL84" s="45" t="str">
        <f t="shared" si="150"/>
        <v/>
      </c>
      <c r="FM84" s="45" t="str">
        <f t="shared" si="151"/>
        <v/>
      </c>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44"/>
      <c r="GS84" s="44">
        <v>44754</v>
      </c>
      <c r="GT84" s="44"/>
      <c r="GU84" s="44"/>
      <c r="GV84" s="37"/>
      <c r="GW84" s="37"/>
      <c r="GX84" s="37"/>
      <c r="GY84" s="37"/>
      <c r="GZ84" s="37"/>
      <c r="HA84" s="37"/>
      <c r="HB84" s="37"/>
      <c r="HC84" s="37"/>
      <c r="HD84" s="37"/>
      <c r="HE84" s="37"/>
      <c r="HF84" s="37"/>
      <c r="HG84" s="37"/>
      <c r="HH84" s="45"/>
      <c r="HI84" s="45"/>
      <c r="HJ84" s="45"/>
      <c r="HK84" s="45"/>
      <c r="HL84" s="45"/>
      <c r="HM84" s="37"/>
      <c r="HN84" s="37"/>
      <c r="HO84" s="37">
        <f t="shared" si="158"/>
        <v>3</v>
      </c>
      <c r="HP84" s="37" t="str">
        <f>'[9]BD Plan'!$B$3</f>
        <v>Cesar</v>
      </c>
      <c r="HQ84" s="20"/>
      <c r="HR84" s="20" t="s">
        <v>1448</v>
      </c>
      <c r="HS84" s="20"/>
      <c r="HT84" s="20"/>
      <c r="HU84" s="20"/>
      <c r="HV84" s="20" t="s">
        <v>1449</v>
      </c>
      <c r="HW84" s="20"/>
      <c r="HX84" s="20"/>
      <c r="HY84" s="20"/>
      <c r="HZ84" s="20"/>
      <c r="IA84" s="20"/>
      <c r="IB84" s="20"/>
      <c r="IC84" s="20"/>
      <c r="ID84" s="20"/>
      <c r="IE84" s="20"/>
      <c r="IF84" s="20"/>
      <c r="IG84" t="s">
        <v>1022</v>
      </c>
      <c r="IH84" s="38" t="s">
        <v>1023</v>
      </c>
    </row>
    <row r="85" spans="1:242" ht="15" customHeight="1" x14ac:dyDescent="0.25">
      <c r="A85" t="s">
        <v>1024</v>
      </c>
      <c r="B85" t="s">
        <v>1007</v>
      </c>
      <c r="C85" s="37" t="s">
        <v>1025</v>
      </c>
      <c r="D85" s="37" t="s">
        <v>997</v>
      </c>
      <c r="E85" s="37" t="s">
        <v>1026</v>
      </c>
      <c r="F85" s="37" t="s">
        <v>924</v>
      </c>
      <c r="G85" s="37" t="s">
        <v>925</v>
      </c>
      <c r="H85" s="48" t="s">
        <v>1027</v>
      </c>
      <c r="I85" s="37" t="s">
        <v>1028</v>
      </c>
      <c r="J85" s="40">
        <v>0.8</v>
      </c>
      <c r="K85" s="40">
        <v>0.8</v>
      </c>
      <c r="L85" s="37" t="s">
        <v>956</v>
      </c>
      <c r="M85" s="40">
        <v>0.48</v>
      </c>
      <c r="N85" s="40">
        <v>0.8</v>
      </c>
      <c r="O85" s="37" t="s">
        <v>956</v>
      </c>
      <c r="P85" s="41" t="s">
        <v>929</v>
      </c>
      <c r="Q85" s="42" t="s">
        <v>1029</v>
      </c>
      <c r="R85" s="37"/>
      <c r="S85" s="47" t="s">
        <v>931</v>
      </c>
      <c r="T85" s="37" t="s">
        <v>1030</v>
      </c>
      <c r="U85" s="43" t="s">
        <v>933</v>
      </c>
      <c r="V85" s="43" t="s">
        <v>934</v>
      </c>
      <c r="W85" s="43" t="s">
        <v>935</v>
      </c>
      <c r="X85" s="43"/>
      <c r="Y85" s="43" t="s">
        <v>936</v>
      </c>
      <c r="Z85" s="43" t="s">
        <v>937</v>
      </c>
      <c r="AA85" s="40">
        <v>0.4</v>
      </c>
      <c r="AB85" s="37"/>
      <c r="AC85" s="37"/>
      <c r="AD85" s="37"/>
      <c r="AE85" s="37"/>
      <c r="AF85" s="43" t="s">
        <v>96</v>
      </c>
      <c r="AG85" s="37" t="s">
        <v>938</v>
      </c>
      <c r="AH85" s="37">
        <f t="shared" si="195"/>
        <v>12</v>
      </c>
      <c r="AI85" s="43">
        <v>3</v>
      </c>
      <c r="AJ85" s="43">
        <v>3</v>
      </c>
      <c r="AK85" s="43">
        <v>3</v>
      </c>
      <c r="AL85" s="43">
        <v>3</v>
      </c>
      <c r="AM85" s="37"/>
      <c r="AN85" s="37"/>
      <c r="AO85" s="37">
        <v>3</v>
      </c>
      <c r="AP85" s="41" t="s">
        <v>1450</v>
      </c>
      <c r="AQ85" s="37"/>
      <c r="AR85" s="37"/>
      <c r="AS85" s="37"/>
      <c r="AT85" s="37"/>
      <c r="AU85" s="44">
        <v>44664</v>
      </c>
      <c r="AV85" s="44">
        <v>44761</v>
      </c>
      <c r="AW85" s="44"/>
      <c r="AX85" s="44"/>
      <c r="AY85" s="37"/>
      <c r="AZ85" s="37" t="s">
        <v>4</v>
      </c>
      <c r="BA85" s="37"/>
      <c r="BB85" s="37"/>
      <c r="BC85" s="37"/>
      <c r="BD85" s="37" t="s">
        <v>4</v>
      </c>
      <c r="BE85" s="37"/>
      <c r="BF85" s="37"/>
      <c r="BG85" s="37"/>
      <c r="BH85" s="37" t="s">
        <v>1451</v>
      </c>
      <c r="BI85" s="37"/>
      <c r="BJ85" s="37"/>
      <c r="BK85" s="45">
        <f t="shared" si="184"/>
        <v>0</v>
      </c>
      <c r="BL85" s="45">
        <f t="shared" si="185"/>
        <v>1</v>
      </c>
      <c r="BM85" s="45">
        <f t="shared" si="186"/>
        <v>0</v>
      </c>
      <c r="BN85" s="45">
        <f t="shared" si="187"/>
        <v>0</v>
      </c>
      <c r="BO85" s="45">
        <f t="shared" si="188"/>
        <v>0.25</v>
      </c>
      <c r="BP85" s="42"/>
      <c r="BQ85" s="37"/>
      <c r="BR85" s="37"/>
      <c r="BS85" s="37"/>
      <c r="BT85" s="43"/>
      <c r="BU85" s="43"/>
      <c r="BV85" s="43"/>
      <c r="BW85" s="43"/>
      <c r="BX85" s="43"/>
      <c r="BY85" s="43"/>
      <c r="BZ85" s="40"/>
      <c r="CA85" s="37"/>
      <c r="CB85" s="37"/>
      <c r="CC85" s="37"/>
      <c r="CD85" s="37"/>
      <c r="CE85" s="43"/>
      <c r="CF85" s="37"/>
      <c r="CG85" s="37"/>
      <c r="CH85" s="37"/>
      <c r="CI85" s="37"/>
      <c r="CJ85" s="37"/>
      <c r="CK85" s="37"/>
      <c r="CL85" s="37"/>
      <c r="CM85" s="37"/>
      <c r="CN85" s="37"/>
      <c r="CO85" s="37"/>
      <c r="CP85" s="37"/>
      <c r="CQ85" s="37"/>
      <c r="CR85" s="37"/>
      <c r="CS85" s="37"/>
      <c r="CT85" s="44">
        <v>44664</v>
      </c>
      <c r="CU85" s="44">
        <v>44761</v>
      </c>
      <c r="CV85" s="44"/>
      <c r="CW85" s="44"/>
      <c r="CX85" s="37"/>
      <c r="CY85" s="37"/>
      <c r="CZ85" s="37"/>
      <c r="DA85" s="37"/>
      <c r="DB85" s="37"/>
      <c r="DC85" s="37"/>
      <c r="DD85" s="37"/>
      <c r="DE85" s="37"/>
      <c r="DF85" s="37"/>
      <c r="DG85" s="37"/>
      <c r="DH85" s="37"/>
      <c r="DI85" s="37"/>
      <c r="DJ85" s="45" t="str">
        <f t="shared" si="142"/>
        <v/>
      </c>
      <c r="DK85" s="45" t="str">
        <f t="shared" si="143"/>
        <v/>
      </c>
      <c r="DL85" s="45" t="str">
        <f t="shared" si="144"/>
        <v/>
      </c>
      <c r="DM85" s="45" t="str">
        <f t="shared" si="145"/>
        <v/>
      </c>
      <c r="DN85" s="45" t="str">
        <f t="shared" si="146"/>
        <v/>
      </c>
      <c r="DO85" s="42" t="s">
        <v>930</v>
      </c>
      <c r="DP85" s="37"/>
      <c r="DQ85" s="43"/>
      <c r="DR85" s="37"/>
      <c r="DS85" s="43"/>
      <c r="DT85" s="43"/>
      <c r="DU85" s="43"/>
      <c r="DV85" s="43"/>
      <c r="DW85" s="43"/>
      <c r="DX85" s="43"/>
      <c r="DY85" s="40"/>
      <c r="DZ85" s="37"/>
      <c r="EA85" s="37"/>
      <c r="EB85" s="37"/>
      <c r="EC85" s="37"/>
      <c r="ED85" s="43"/>
      <c r="EE85" s="37"/>
      <c r="EF85" s="37"/>
      <c r="EG85" s="37"/>
      <c r="EH85" s="37"/>
      <c r="EI85" s="37"/>
      <c r="EJ85" s="37"/>
      <c r="EK85" s="37"/>
      <c r="EL85" s="37"/>
      <c r="EM85" s="37"/>
      <c r="EN85" s="37"/>
      <c r="EO85" s="37"/>
      <c r="EP85" s="37"/>
      <c r="EQ85" s="37"/>
      <c r="ER85" s="37"/>
      <c r="ES85" s="44"/>
      <c r="ET85" s="44">
        <v>44761</v>
      </c>
      <c r="EU85" s="44"/>
      <c r="EV85" s="44"/>
      <c r="EW85" s="37"/>
      <c r="EX85" s="37"/>
      <c r="EY85" s="37"/>
      <c r="EZ85" s="37"/>
      <c r="FA85" s="37"/>
      <c r="FB85" s="37"/>
      <c r="FC85" s="37"/>
      <c r="FD85" s="37"/>
      <c r="FE85" s="37"/>
      <c r="FF85" s="37"/>
      <c r="FG85" s="37"/>
      <c r="FH85" s="37"/>
      <c r="FI85" s="45" t="str">
        <f t="shared" si="147"/>
        <v/>
      </c>
      <c r="FJ85" s="45" t="str">
        <f t="shared" si="148"/>
        <v/>
      </c>
      <c r="FK85" s="45" t="str">
        <f t="shared" si="149"/>
        <v/>
      </c>
      <c r="FL85" s="45" t="str">
        <f t="shared" si="150"/>
        <v/>
      </c>
      <c r="FM85" s="45" t="str">
        <f t="shared" si="151"/>
        <v/>
      </c>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44">
        <v>44664</v>
      </c>
      <c r="GS85" s="44">
        <v>44761</v>
      </c>
      <c r="GT85" s="44"/>
      <c r="GU85" s="44"/>
      <c r="GV85" s="37"/>
      <c r="GW85" s="37"/>
      <c r="GX85" s="37"/>
      <c r="GY85" s="37"/>
      <c r="GZ85" s="37"/>
      <c r="HA85" s="37"/>
      <c r="HB85" s="37"/>
      <c r="HC85" s="37"/>
      <c r="HD85" s="37"/>
      <c r="HE85" s="37"/>
      <c r="HF85" s="37"/>
      <c r="HG85" s="37"/>
      <c r="HH85" s="45" t="str">
        <f t="shared" ref="HH85:HH86" si="197">IFERROR(IF(GF85=0,"",IF((GJ85/GF85)&gt;1,1,(GJ85/GF85))),"")</f>
        <v/>
      </c>
      <c r="HI85" s="45" t="str">
        <f t="shared" ref="HI85:HI86" si="198">IFERROR(IF(GG85=0,"",IF((GL85/GG85)&gt;1,1,(GL85/GG85))),"")</f>
        <v/>
      </c>
      <c r="HJ85" s="45" t="str">
        <f t="shared" ref="HJ85:HJ86" si="199">IFERROR(IF(GH85=0,"",IF((GN85/GH85)&gt;1,1,(GN85/GH85))),"")</f>
        <v/>
      </c>
      <c r="HK85" s="45" t="str">
        <f t="shared" ref="HK85:HK86" si="200">IFERROR(IF(GI85=0,"",IF((GP85/GI85)&gt;1,1,(GP85/GI85))),"")</f>
        <v/>
      </c>
      <c r="HL85" s="45" t="str">
        <f t="shared" ref="HL85:HL86" si="201">IFERROR(IF((GJ85+GL85+GN85+GP85)/GE85&gt;1,1,(GJ85+GL85+GN85+GP85)/GE85),"")</f>
        <v/>
      </c>
      <c r="HM85" s="37"/>
      <c r="HN85" s="37"/>
      <c r="HO85" s="37">
        <f t="shared" si="158"/>
        <v>2</v>
      </c>
      <c r="HP85" s="37" t="str">
        <f>'[9]BD Plan'!$B$3</f>
        <v>Cesar</v>
      </c>
      <c r="HQ85" s="20"/>
      <c r="HR85" s="20" t="s">
        <v>1452</v>
      </c>
      <c r="HS85" s="20"/>
      <c r="HT85" s="20"/>
      <c r="HU85" s="20"/>
      <c r="HV85" s="20"/>
      <c r="HW85" s="20"/>
      <c r="HX85" s="20"/>
      <c r="HY85" s="20" t="s">
        <v>1453</v>
      </c>
      <c r="HZ85" s="20"/>
      <c r="IA85" s="20"/>
      <c r="IB85" s="20"/>
      <c r="IC85" s="20"/>
      <c r="ID85" s="20"/>
      <c r="IE85" s="20"/>
      <c r="IF85" s="20"/>
      <c r="IG85" t="s">
        <v>1035</v>
      </c>
      <c r="IH85" s="38" t="s">
        <v>1036</v>
      </c>
    </row>
    <row r="86" spans="1:242" ht="15" customHeight="1" x14ac:dyDescent="0.25">
      <c r="A86" t="s">
        <v>1037</v>
      </c>
      <c r="B86" t="s">
        <v>1038</v>
      </c>
      <c r="C86" s="37" t="s">
        <v>1039</v>
      </c>
      <c r="D86" s="38" t="s">
        <v>968</v>
      </c>
      <c r="E86" s="37" t="s">
        <v>951</v>
      </c>
      <c r="F86" s="37" t="s">
        <v>984</v>
      </c>
      <c r="G86" s="37" t="s">
        <v>1040</v>
      </c>
      <c r="H86" s="39" t="s">
        <v>1041</v>
      </c>
      <c r="I86" s="37" t="s">
        <v>927</v>
      </c>
      <c r="J86" s="40">
        <v>0.6</v>
      </c>
      <c r="K86" s="40">
        <v>0.8</v>
      </c>
      <c r="L86" s="37" t="s">
        <v>956</v>
      </c>
      <c r="M86" s="40">
        <v>0.36</v>
      </c>
      <c r="N86" s="40">
        <v>0.8</v>
      </c>
      <c r="O86" s="37" t="s">
        <v>956</v>
      </c>
      <c r="P86" s="41" t="s">
        <v>929</v>
      </c>
      <c r="Q86" s="42" t="s">
        <v>1042</v>
      </c>
      <c r="R86" s="37"/>
      <c r="S86" s="47" t="s">
        <v>931</v>
      </c>
      <c r="T86" s="41" t="s">
        <v>1043</v>
      </c>
      <c r="U86" s="43" t="s">
        <v>933</v>
      </c>
      <c r="V86" s="43" t="s">
        <v>934</v>
      </c>
      <c r="W86" s="43" t="s">
        <v>935</v>
      </c>
      <c r="X86" s="43"/>
      <c r="Y86" s="43" t="s">
        <v>936</v>
      </c>
      <c r="Z86" s="43" t="s">
        <v>937</v>
      </c>
      <c r="AA86" s="40">
        <v>0.4</v>
      </c>
      <c r="AB86" s="37"/>
      <c r="AC86" s="37"/>
      <c r="AD86" s="37"/>
      <c r="AE86" s="37"/>
      <c r="AF86" s="43" t="s">
        <v>96</v>
      </c>
      <c r="AG86" s="37" t="s">
        <v>938</v>
      </c>
      <c r="AH86" s="37">
        <f t="shared" si="195"/>
        <v>27</v>
      </c>
      <c r="AI86" s="43">
        <v>24</v>
      </c>
      <c r="AJ86" s="43">
        <v>1</v>
      </c>
      <c r="AK86" s="43">
        <v>1</v>
      </c>
      <c r="AL86" s="43">
        <v>1</v>
      </c>
      <c r="AM86" s="37">
        <v>24</v>
      </c>
      <c r="AN86" s="41" t="s">
        <v>1454</v>
      </c>
      <c r="AO86" s="37">
        <v>1</v>
      </c>
      <c r="AP86" s="41" t="s">
        <v>1455</v>
      </c>
      <c r="AQ86" s="37"/>
      <c r="AR86" s="37"/>
      <c r="AS86" s="37"/>
      <c r="AT86" s="37"/>
      <c r="AU86" s="44">
        <v>44664</v>
      </c>
      <c r="AV86" s="44">
        <v>44755</v>
      </c>
      <c r="AW86" s="44"/>
      <c r="AX86" s="44"/>
      <c r="AY86" s="37" t="s">
        <v>4</v>
      </c>
      <c r="AZ86" s="37" t="s">
        <v>4</v>
      </c>
      <c r="BA86" s="37"/>
      <c r="BB86" s="37"/>
      <c r="BC86" s="37" t="s">
        <v>4</v>
      </c>
      <c r="BD86" s="37" t="s">
        <v>4</v>
      </c>
      <c r="BE86" s="37"/>
      <c r="BF86" s="37"/>
      <c r="BG86" s="37" t="s">
        <v>1456</v>
      </c>
      <c r="BH86" s="37" t="s">
        <v>1457</v>
      </c>
      <c r="BI86" s="37"/>
      <c r="BJ86" s="37"/>
      <c r="BK86" s="45">
        <f t="shared" si="184"/>
        <v>1</v>
      </c>
      <c r="BL86" s="45">
        <f t="shared" si="185"/>
        <v>1</v>
      </c>
      <c r="BM86" s="45">
        <f t="shared" si="186"/>
        <v>0</v>
      </c>
      <c r="BN86" s="45">
        <f t="shared" si="187"/>
        <v>0</v>
      </c>
      <c r="BO86" s="45">
        <f t="shared" si="188"/>
        <v>0.92592592592592593</v>
      </c>
      <c r="BP86" s="42"/>
      <c r="BQ86" s="37"/>
      <c r="BR86" s="37"/>
      <c r="BS86" s="37"/>
      <c r="BT86" s="43"/>
      <c r="BU86" s="43"/>
      <c r="BV86" s="43"/>
      <c r="BW86" s="43"/>
      <c r="BX86" s="43"/>
      <c r="BY86" s="43"/>
      <c r="BZ86" s="40"/>
      <c r="CA86" s="37"/>
      <c r="CB86" s="37"/>
      <c r="CC86" s="37"/>
      <c r="CD86" s="37"/>
      <c r="CE86" s="43"/>
      <c r="CF86" s="37"/>
      <c r="CG86" s="37"/>
      <c r="CH86" s="37"/>
      <c r="CI86" s="37"/>
      <c r="CJ86" s="37"/>
      <c r="CK86" s="37"/>
      <c r="CL86" s="37"/>
      <c r="CM86" s="41"/>
      <c r="CN86" s="37"/>
      <c r="CO86" s="37"/>
      <c r="CP86" s="37"/>
      <c r="CQ86" s="37"/>
      <c r="CR86" s="37"/>
      <c r="CS86" s="37"/>
      <c r="CT86" s="44"/>
      <c r="CU86" s="44">
        <v>44755</v>
      </c>
      <c r="CV86" s="44"/>
      <c r="CW86" s="44"/>
      <c r="CX86" s="37"/>
      <c r="CY86" s="37"/>
      <c r="CZ86" s="37"/>
      <c r="DA86" s="37"/>
      <c r="DB86" s="37"/>
      <c r="DC86" s="37"/>
      <c r="DD86" s="37"/>
      <c r="DE86" s="37"/>
      <c r="DF86" s="37"/>
      <c r="DG86" s="37"/>
      <c r="DH86" s="37"/>
      <c r="DI86" s="37"/>
      <c r="DJ86" s="45" t="str">
        <f t="shared" si="142"/>
        <v/>
      </c>
      <c r="DK86" s="45" t="str">
        <f t="shared" si="143"/>
        <v/>
      </c>
      <c r="DL86" s="45" t="str">
        <f t="shared" si="144"/>
        <v/>
      </c>
      <c r="DM86" s="45" t="str">
        <f t="shared" si="145"/>
        <v/>
      </c>
      <c r="DN86" s="45" t="str">
        <f t="shared" si="146"/>
        <v/>
      </c>
      <c r="DO86" s="42" t="s">
        <v>930</v>
      </c>
      <c r="DP86" s="37"/>
      <c r="DQ86" s="43"/>
      <c r="DR86" s="37"/>
      <c r="DS86" s="43"/>
      <c r="DT86" s="43"/>
      <c r="DU86" s="43"/>
      <c r="DV86" s="43"/>
      <c r="DW86" s="43"/>
      <c r="DX86" s="43"/>
      <c r="DY86" s="40"/>
      <c r="DZ86" s="37"/>
      <c r="EA86" s="37"/>
      <c r="EB86" s="37"/>
      <c r="EC86" s="37"/>
      <c r="ED86" s="43"/>
      <c r="EE86" s="37"/>
      <c r="EF86" s="37"/>
      <c r="EG86" s="37"/>
      <c r="EH86" s="37"/>
      <c r="EI86" s="37"/>
      <c r="EJ86" s="37"/>
      <c r="EK86" s="37"/>
      <c r="EL86" s="37"/>
      <c r="EM86" s="37"/>
      <c r="EN86" s="37"/>
      <c r="EO86" s="37"/>
      <c r="EP86" s="37"/>
      <c r="EQ86" s="37"/>
      <c r="ER86" s="37"/>
      <c r="ES86" s="44">
        <v>44664</v>
      </c>
      <c r="ET86" s="44">
        <v>44755</v>
      </c>
      <c r="EU86" s="44"/>
      <c r="EV86" s="44"/>
      <c r="EW86" s="37"/>
      <c r="EX86" s="37"/>
      <c r="EY86" s="37"/>
      <c r="EZ86" s="37"/>
      <c r="FA86" s="37"/>
      <c r="FB86" s="37"/>
      <c r="FC86" s="37"/>
      <c r="FD86" s="37"/>
      <c r="FE86" s="37"/>
      <c r="FF86" s="37"/>
      <c r="FG86" s="37"/>
      <c r="FH86" s="37"/>
      <c r="FI86" s="45" t="str">
        <f t="shared" si="147"/>
        <v/>
      </c>
      <c r="FJ86" s="45" t="str">
        <f t="shared" si="148"/>
        <v/>
      </c>
      <c r="FK86" s="45" t="str">
        <f t="shared" si="149"/>
        <v/>
      </c>
      <c r="FL86" s="45" t="str">
        <f t="shared" si="150"/>
        <v/>
      </c>
      <c r="FM86" s="45" t="str">
        <f t="shared" si="151"/>
        <v/>
      </c>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44">
        <v>44664</v>
      </c>
      <c r="GS86" s="44">
        <v>44755</v>
      </c>
      <c r="GT86" s="44"/>
      <c r="GU86" s="44"/>
      <c r="GV86" s="37"/>
      <c r="GW86" s="37"/>
      <c r="GX86" s="37"/>
      <c r="GY86" s="37"/>
      <c r="GZ86" s="37"/>
      <c r="HA86" s="37"/>
      <c r="HB86" s="37"/>
      <c r="HC86" s="37"/>
      <c r="HD86" s="37"/>
      <c r="HE86" s="37"/>
      <c r="HF86" s="37"/>
      <c r="HG86" s="37"/>
      <c r="HH86" s="45" t="str">
        <f t="shared" si="197"/>
        <v/>
      </c>
      <c r="HI86" s="45" t="str">
        <f t="shared" si="198"/>
        <v/>
      </c>
      <c r="HJ86" s="45" t="str">
        <f t="shared" si="199"/>
        <v/>
      </c>
      <c r="HK86" s="45" t="str">
        <f t="shared" si="200"/>
        <v/>
      </c>
      <c r="HL86" s="45" t="str">
        <f t="shared" si="201"/>
        <v/>
      </c>
      <c r="HM86" s="37"/>
      <c r="HN86" s="37"/>
      <c r="HO86" s="37">
        <f t="shared" si="158"/>
        <v>2</v>
      </c>
      <c r="HP86" s="37" t="str">
        <f>'[9]BD Plan'!$B$3</f>
        <v>Cesar</v>
      </c>
      <c r="HQ86" s="20" t="s">
        <v>1458</v>
      </c>
      <c r="HR86" s="20" t="s">
        <v>1459</v>
      </c>
      <c r="HS86" s="20"/>
      <c r="HT86" s="20"/>
      <c r="HU86" s="20" t="s">
        <v>130</v>
      </c>
      <c r="HV86" s="20"/>
      <c r="HW86" s="20"/>
      <c r="HX86" s="20"/>
      <c r="HY86" s="20"/>
      <c r="HZ86" s="20"/>
      <c r="IA86" s="20"/>
      <c r="IB86" s="20"/>
      <c r="IC86" s="20"/>
      <c r="ID86" s="20"/>
      <c r="IE86" s="20"/>
      <c r="IF86" s="20"/>
      <c r="IG86" t="s">
        <v>1050</v>
      </c>
      <c r="IH86" s="38" t="s">
        <v>1051</v>
      </c>
    </row>
    <row r="87" spans="1:242" ht="15" customHeight="1" x14ac:dyDescent="0.25">
      <c r="A87" t="s">
        <v>1052</v>
      </c>
      <c r="B87" t="s">
        <v>1053</v>
      </c>
      <c r="C87" s="37" t="s">
        <v>1054</v>
      </c>
      <c r="D87" s="38" t="s">
        <v>950</v>
      </c>
      <c r="E87" s="37" t="s">
        <v>951</v>
      </c>
      <c r="F87" s="37" t="s">
        <v>924</v>
      </c>
      <c r="G87" s="37" t="s">
        <v>925</v>
      </c>
      <c r="H87" s="39" t="s">
        <v>1055</v>
      </c>
      <c r="I87" s="37" t="s">
        <v>1028</v>
      </c>
      <c r="J87" s="40">
        <v>0.8</v>
      </c>
      <c r="K87" s="40">
        <v>0.6</v>
      </c>
      <c r="L87" s="37" t="s">
        <v>956</v>
      </c>
      <c r="M87" s="40">
        <v>0.28999999999999998</v>
      </c>
      <c r="N87" s="40">
        <v>0.6</v>
      </c>
      <c r="O87" s="37" t="s">
        <v>928</v>
      </c>
      <c r="P87" s="41" t="s">
        <v>929</v>
      </c>
      <c r="Q87" s="42"/>
      <c r="R87" s="37"/>
      <c r="S87" s="41"/>
      <c r="T87" s="41"/>
      <c r="U87" s="43"/>
      <c r="V87" s="43"/>
      <c r="W87" s="43"/>
      <c r="X87" s="43"/>
      <c r="Y87" s="43"/>
      <c r="Z87" s="43"/>
      <c r="AA87" s="40"/>
      <c r="AB87" s="37"/>
      <c r="AC87" s="37"/>
      <c r="AD87" s="37"/>
      <c r="AE87" s="37"/>
      <c r="AF87" s="43"/>
      <c r="AG87" s="37"/>
      <c r="AH87" s="37"/>
      <c r="AI87" s="43"/>
      <c r="AJ87" s="43"/>
      <c r="AK87" s="43"/>
      <c r="AL87" s="43"/>
      <c r="AM87" s="37"/>
      <c r="AN87" s="41"/>
      <c r="AO87" s="37"/>
      <c r="AP87" s="37"/>
      <c r="AQ87" s="37"/>
      <c r="AR87" s="37"/>
      <c r="AS87" s="37"/>
      <c r="AT87" s="37"/>
      <c r="AU87" s="44"/>
      <c r="AV87" s="44">
        <v>44755</v>
      </c>
      <c r="AW87" s="44"/>
      <c r="AX87" s="44"/>
      <c r="AY87" s="37"/>
      <c r="AZ87" s="37"/>
      <c r="BA87" s="37"/>
      <c r="BB87" s="37"/>
      <c r="BC87" s="37"/>
      <c r="BD87" s="37"/>
      <c r="BE87" s="37"/>
      <c r="BF87" s="37"/>
      <c r="BG87" s="37"/>
      <c r="BH87" s="37"/>
      <c r="BI87" s="37"/>
      <c r="BJ87" s="37"/>
      <c r="BK87" s="45" t="str">
        <f t="shared" si="184"/>
        <v/>
      </c>
      <c r="BL87" s="45" t="str">
        <f t="shared" si="185"/>
        <v/>
      </c>
      <c r="BM87" s="45" t="str">
        <f t="shared" si="186"/>
        <v/>
      </c>
      <c r="BN87" s="45" t="str">
        <f t="shared" si="187"/>
        <v/>
      </c>
      <c r="BO87" s="45" t="str">
        <f t="shared" si="188"/>
        <v/>
      </c>
      <c r="BP87" s="42" t="s">
        <v>1056</v>
      </c>
      <c r="BQ87" s="37"/>
      <c r="BR87" s="47" t="s">
        <v>931</v>
      </c>
      <c r="BS87" s="37" t="s">
        <v>1057</v>
      </c>
      <c r="BT87" s="43" t="s">
        <v>933</v>
      </c>
      <c r="BU87" s="43" t="s">
        <v>934</v>
      </c>
      <c r="BV87" s="43" t="s">
        <v>935</v>
      </c>
      <c r="BW87" s="43"/>
      <c r="BX87" s="43" t="s">
        <v>936</v>
      </c>
      <c r="BY87" s="43" t="s">
        <v>937</v>
      </c>
      <c r="BZ87" s="40">
        <v>0.4</v>
      </c>
      <c r="CA87" s="37"/>
      <c r="CB87" s="37"/>
      <c r="CC87" s="37"/>
      <c r="CD87" s="37"/>
      <c r="CE87" s="43" t="s">
        <v>96</v>
      </c>
      <c r="CF87" s="37" t="s">
        <v>938</v>
      </c>
      <c r="CG87" s="37">
        <f t="shared" ref="CG87" si="202">SUM(CH87:CK87)</f>
        <v>8</v>
      </c>
      <c r="CH87" s="37">
        <v>0</v>
      </c>
      <c r="CI87" s="37">
        <v>2</v>
      </c>
      <c r="CJ87" s="37">
        <v>3</v>
      </c>
      <c r="CK87" s="37">
        <v>3</v>
      </c>
      <c r="CL87" s="37"/>
      <c r="CM87" s="41"/>
      <c r="CN87" s="37">
        <v>2</v>
      </c>
      <c r="CO87" s="37" t="s">
        <v>1460</v>
      </c>
      <c r="CP87" s="37"/>
      <c r="CQ87" s="37"/>
      <c r="CR87" s="37"/>
      <c r="CS87" s="37"/>
      <c r="CT87" s="44"/>
      <c r="CU87" s="44">
        <v>44755</v>
      </c>
      <c r="CV87" s="44"/>
      <c r="CW87" s="44"/>
      <c r="CX87" s="37"/>
      <c r="CY87" s="37" t="s">
        <v>4</v>
      </c>
      <c r="CZ87" s="37"/>
      <c r="DA87" s="37"/>
      <c r="DB87" s="37"/>
      <c r="DC87" s="37" t="s">
        <v>4</v>
      </c>
      <c r="DD87" s="37"/>
      <c r="DE87" s="37"/>
      <c r="DF87" s="37"/>
      <c r="DG87" s="37" t="s">
        <v>1461</v>
      </c>
      <c r="DH87" s="37"/>
      <c r="DI87" s="37"/>
      <c r="DJ87" s="45" t="str">
        <f t="shared" si="142"/>
        <v/>
      </c>
      <c r="DK87" s="45">
        <f t="shared" si="143"/>
        <v>1</v>
      </c>
      <c r="DL87" s="45">
        <f t="shared" si="144"/>
        <v>0</v>
      </c>
      <c r="DM87" s="45">
        <f t="shared" si="145"/>
        <v>0</v>
      </c>
      <c r="DN87" s="45">
        <f t="shared" si="146"/>
        <v>0.25</v>
      </c>
      <c r="DO87" s="42" t="s">
        <v>930</v>
      </c>
      <c r="DP87" s="37"/>
      <c r="DQ87" s="43"/>
      <c r="DR87" s="37"/>
      <c r="DS87" s="43"/>
      <c r="DT87" s="43"/>
      <c r="DU87" s="43"/>
      <c r="DV87" s="43"/>
      <c r="DW87" s="43"/>
      <c r="DX87" s="43"/>
      <c r="DY87" s="40"/>
      <c r="DZ87" s="37"/>
      <c r="EA87" s="37"/>
      <c r="EB87" s="37"/>
      <c r="EC87" s="37"/>
      <c r="ED87" s="43"/>
      <c r="EE87" s="37"/>
      <c r="EF87" s="37"/>
      <c r="EG87" s="37"/>
      <c r="EH87" s="37"/>
      <c r="EI87" s="37"/>
      <c r="EJ87" s="37"/>
      <c r="EK87" s="37"/>
      <c r="EL87" s="37"/>
      <c r="EM87" s="37"/>
      <c r="EN87" s="37"/>
      <c r="EO87" s="37"/>
      <c r="EP87" s="37"/>
      <c r="EQ87" s="37"/>
      <c r="ER87" s="37"/>
      <c r="ES87" s="44"/>
      <c r="ET87" s="44">
        <v>44755</v>
      </c>
      <c r="EU87" s="44"/>
      <c r="EV87" s="44"/>
      <c r="EW87" s="37"/>
      <c r="EX87" s="37"/>
      <c r="EY87" s="37"/>
      <c r="EZ87" s="37"/>
      <c r="FA87" s="37"/>
      <c r="FB87" s="37"/>
      <c r="FC87" s="37"/>
      <c r="FD87" s="37"/>
      <c r="FE87" s="37"/>
      <c r="FF87" s="37"/>
      <c r="FG87" s="37"/>
      <c r="FH87" s="37"/>
      <c r="FI87" s="45" t="str">
        <f t="shared" si="147"/>
        <v/>
      </c>
      <c r="FJ87" s="45" t="str">
        <f t="shared" si="148"/>
        <v/>
      </c>
      <c r="FK87" s="45" t="str">
        <f t="shared" si="149"/>
        <v/>
      </c>
      <c r="FL87" s="45" t="str">
        <f t="shared" si="150"/>
        <v/>
      </c>
      <c r="FM87" s="45" t="str">
        <f t="shared" si="151"/>
        <v/>
      </c>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44"/>
      <c r="GS87" s="44">
        <v>44755</v>
      </c>
      <c r="GT87" s="44"/>
      <c r="GU87" s="44"/>
      <c r="GV87" s="37"/>
      <c r="GW87" s="37"/>
      <c r="GX87" s="37"/>
      <c r="GY87" s="37"/>
      <c r="GZ87" s="37"/>
      <c r="HA87" s="37"/>
      <c r="HB87" s="37"/>
      <c r="HC87" s="37"/>
      <c r="HD87" s="37"/>
      <c r="HE87" s="37"/>
      <c r="HF87" s="37"/>
      <c r="HG87" s="37"/>
      <c r="HH87" s="45"/>
      <c r="HI87" s="45"/>
      <c r="HJ87" s="45"/>
      <c r="HK87" s="45"/>
      <c r="HL87" s="45"/>
      <c r="HM87" s="37"/>
      <c r="HN87" s="37"/>
      <c r="HO87" s="37">
        <f t="shared" si="158"/>
        <v>2</v>
      </c>
      <c r="HP87" s="37" t="str">
        <f>'[9]BD Plan'!$B$3</f>
        <v>Cesar</v>
      </c>
      <c r="HQ87" s="20"/>
      <c r="HR87" s="20"/>
      <c r="HS87" s="20"/>
      <c r="HT87" s="20"/>
      <c r="HU87" s="20"/>
      <c r="HV87" s="20" t="s">
        <v>1462</v>
      </c>
      <c r="HW87" s="20"/>
      <c r="HX87" s="20"/>
      <c r="HY87" s="20"/>
      <c r="HZ87" s="20"/>
      <c r="IA87" s="20"/>
      <c r="IB87" s="20"/>
      <c r="IC87" s="20"/>
      <c r="ID87" s="20"/>
      <c r="IE87" s="20"/>
      <c r="IF87" s="20"/>
      <c r="IG87" t="s">
        <v>1052</v>
      </c>
      <c r="IH87" s="38" t="s">
        <v>1053</v>
      </c>
    </row>
    <row r="88" spans="1:242" ht="15" customHeight="1" x14ac:dyDescent="0.25">
      <c r="A88" t="s">
        <v>1061</v>
      </c>
      <c r="B88" t="s">
        <v>1053</v>
      </c>
      <c r="C88" s="37" t="s">
        <v>1062</v>
      </c>
      <c r="D88" s="37" t="s">
        <v>997</v>
      </c>
      <c r="E88" s="37" t="s">
        <v>951</v>
      </c>
      <c r="F88" s="37" t="s">
        <v>924</v>
      </c>
      <c r="G88" s="37" t="s">
        <v>925</v>
      </c>
      <c r="H88" s="39" t="s">
        <v>1063</v>
      </c>
      <c r="I88" s="37" t="s">
        <v>955</v>
      </c>
      <c r="J88" s="40">
        <v>0.8</v>
      </c>
      <c r="K88" s="40">
        <v>0.6</v>
      </c>
      <c r="L88" s="37" t="s">
        <v>956</v>
      </c>
      <c r="M88" s="40">
        <v>0.28999999999999998</v>
      </c>
      <c r="N88" s="40">
        <v>0.6</v>
      </c>
      <c r="O88" s="37" t="s">
        <v>928</v>
      </c>
      <c r="P88" s="41" t="s">
        <v>929</v>
      </c>
      <c r="Q88" s="42" t="s">
        <v>1064</v>
      </c>
      <c r="R88" s="37"/>
      <c r="S88" s="47" t="s">
        <v>931</v>
      </c>
      <c r="T88" s="37" t="s">
        <v>1065</v>
      </c>
      <c r="U88" s="43" t="s">
        <v>933</v>
      </c>
      <c r="V88" s="43" t="s">
        <v>934</v>
      </c>
      <c r="W88" s="43" t="s">
        <v>935</v>
      </c>
      <c r="X88" s="43"/>
      <c r="Y88" s="43" t="s">
        <v>936</v>
      </c>
      <c r="Z88" s="43" t="s">
        <v>937</v>
      </c>
      <c r="AA88" s="40">
        <v>0.4</v>
      </c>
      <c r="AB88" s="37"/>
      <c r="AC88" s="37"/>
      <c r="AD88" s="37"/>
      <c r="AE88" s="37"/>
      <c r="AF88" s="43" t="s">
        <v>96</v>
      </c>
      <c r="AG88" s="37" t="s">
        <v>938</v>
      </c>
      <c r="AH88" s="37">
        <f t="shared" si="195"/>
        <v>1</v>
      </c>
      <c r="AI88" s="43">
        <v>1</v>
      </c>
      <c r="AJ88" s="43">
        <v>0</v>
      </c>
      <c r="AK88" s="43">
        <v>0</v>
      </c>
      <c r="AL88" s="43">
        <v>0</v>
      </c>
      <c r="AM88" s="37">
        <v>1</v>
      </c>
      <c r="AN88" s="37" t="s">
        <v>1463</v>
      </c>
      <c r="AO88" s="37">
        <v>0</v>
      </c>
      <c r="AP88" s="41" t="s">
        <v>1464</v>
      </c>
      <c r="AQ88" s="37"/>
      <c r="AR88" s="37"/>
      <c r="AS88" s="37"/>
      <c r="AT88" s="37"/>
      <c r="AU88" s="44">
        <v>44664</v>
      </c>
      <c r="AV88" s="44">
        <v>44755</v>
      </c>
      <c r="AW88" s="44"/>
      <c r="AX88" s="44"/>
      <c r="AY88" s="37" t="s">
        <v>6</v>
      </c>
      <c r="AZ88" s="37" t="s">
        <v>6</v>
      </c>
      <c r="BA88" s="37"/>
      <c r="BB88" s="37"/>
      <c r="BC88" s="37" t="s">
        <v>6</v>
      </c>
      <c r="BD88" s="37" t="s">
        <v>6</v>
      </c>
      <c r="BE88" s="37"/>
      <c r="BF88" s="37"/>
      <c r="BG88" s="37" t="s">
        <v>1465</v>
      </c>
      <c r="BH88" s="37" t="s">
        <v>1408</v>
      </c>
      <c r="BI88" s="37"/>
      <c r="BJ88" s="37"/>
      <c r="BK88" s="45">
        <f t="shared" si="184"/>
        <v>1</v>
      </c>
      <c r="BL88" s="45" t="str">
        <f t="shared" si="185"/>
        <v/>
      </c>
      <c r="BM88" s="45" t="str">
        <f t="shared" si="186"/>
        <v/>
      </c>
      <c r="BN88" s="45" t="str">
        <f t="shared" si="187"/>
        <v/>
      </c>
      <c r="BO88" s="45">
        <f t="shared" si="188"/>
        <v>1</v>
      </c>
      <c r="BP88" s="42"/>
      <c r="BQ88" s="37"/>
      <c r="BR88" s="43"/>
      <c r="BS88" s="37"/>
      <c r="BT88" s="43"/>
      <c r="BU88" s="43"/>
      <c r="BV88" s="43"/>
      <c r="BW88" s="43"/>
      <c r="BX88" s="43"/>
      <c r="BY88" s="43"/>
      <c r="BZ88" s="40"/>
      <c r="CA88" s="37"/>
      <c r="CB88" s="37"/>
      <c r="CC88" s="37"/>
      <c r="CD88" s="37"/>
      <c r="CE88" s="43"/>
      <c r="CF88" s="37"/>
      <c r="CG88" s="37"/>
      <c r="CH88" s="37"/>
      <c r="CI88" s="37"/>
      <c r="CJ88" s="37"/>
      <c r="CK88" s="37"/>
      <c r="CL88" s="37"/>
      <c r="CM88" s="37"/>
      <c r="CN88" s="37"/>
      <c r="CO88" s="37"/>
      <c r="CP88" s="37"/>
      <c r="CQ88" s="37"/>
      <c r="CR88" s="37"/>
      <c r="CS88" s="37"/>
      <c r="CT88" s="44">
        <v>44664</v>
      </c>
      <c r="CU88" s="44">
        <v>44755</v>
      </c>
      <c r="CV88" s="44"/>
      <c r="CW88" s="44"/>
      <c r="CX88" s="37"/>
      <c r="CY88" s="37"/>
      <c r="CZ88" s="37"/>
      <c r="DA88" s="37"/>
      <c r="DB88" s="37"/>
      <c r="DC88" s="37"/>
      <c r="DD88" s="37"/>
      <c r="DE88" s="37"/>
      <c r="DF88" s="37"/>
      <c r="DG88" s="37"/>
      <c r="DH88" s="37"/>
      <c r="DI88" s="37"/>
      <c r="DJ88" s="45" t="str">
        <f t="shared" si="142"/>
        <v/>
      </c>
      <c r="DK88" s="45" t="str">
        <f t="shared" si="143"/>
        <v/>
      </c>
      <c r="DL88" s="45" t="str">
        <f t="shared" si="144"/>
        <v/>
      </c>
      <c r="DM88" s="45" t="str">
        <f t="shared" si="145"/>
        <v/>
      </c>
      <c r="DN88" s="45" t="str">
        <f t="shared" si="146"/>
        <v/>
      </c>
      <c r="DO88" s="42" t="s">
        <v>930</v>
      </c>
      <c r="DP88" s="37"/>
      <c r="DQ88" s="43"/>
      <c r="DR88" s="37"/>
      <c r="DS88" s="43"/>
      <c r="DT88" s="43"/>
      <c r="DU88" s="43"/>
      <c r="DV88" s="43"/>
      <c r="DW88" s="43"/>
      <c r="DX88" s="43"/>
      <c r="DY88" s="40"/>
      <c r="DZ88" s="37"/>
      <c r="EA88" s="37"/>
      <c r="EB88" s="37"/>
      <c r="EC88" s="37"/>
      <c r="ED88" s="43"/>
      <c r="EE88" s="37"/>
      <c r="EF88" s="37"/>
      <c r="EG88" s="37"/>
      <c r="EH88" s="37"/>
      <c r="EI88" s="37"/>
      <c r="EJ88" s="37"/>
      <c r="EK88" s="37"/>
      <c r="EL88" s="37"/>
      <c r="EM88" s="37"/>
      <c r="EN88" s="37"/>
      <c r="EO88" s="37"/>
      <c r="EP88" s="37"/>
      <c r="EQ88" s="37"/>
      <c r="ER88" s="37"/>
      <c r="ES88" s="44">
        <v>44664</v>
      </c>
      <c r="ET88" s="44">
        <v>44755</v>
      </c>
      <c r="EU88" s="44"/>
      <c r="EV88" s="44"/>
      <c r="EW88" s="37"/>
      <c r="EX88" s="37"/>
      <c r="EY88" s="37"/>
      <c r="EZ88" s="37"/>
      <c r="FA88" s="37"/>
      <c r="FB88" s="37"/>
      <c r="FC88" s="37"/>
      <c r="FD88" s="37"/>
      <c r="FE88" s="37"/>
      <c r="FF88" s="37"/>
      <c r="FG88" s="37"/>
      <c r="FH88" s="37"/>
      <c r="FI88" s="45" t="str">
        <f t="shared" si="147"/>
        <v/>
      </c>
      <c r="FJ88" s="45" t="str">
        <f t="shared" si="148"/>
        <v/>
      </c>
      <c r="FK88" s="45" t="str">
        <f t="shared" si="149"/>
        <v/>
      </c>
      <c r="FL88" s="45" t="str">
        <f t="shared" si="150"/>
        <v/>
      </c>
      <c r="FM88" s="45" t="str">
        <f t="shared" si="151"/>
        <v/>
      </c>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44">
        <v>44664</v>
      </c>
      <c r="GS88" s="44">
        <v>44755</v>
      </c>
      <c r="GT88" s="44"/>
      <c r="GU88" s="44"/>
      <c r="GV88" s="37"/>
      <c r="GW88" s="37"/>
      <c r="GX88" s="37"/>
      <c r="GY88" s="37"/>
      <c r="GZ88" s="37"/>
      <c r="HA88" s="37"/>
      <c r="HB88" s="37"/>
      <c r="HC88" s="37"/>
      <c r="HD88" s="37"/>
      <c r="HE88" s="37"/>
      <c r="HF88" s="37"/>
      <c r="HG88" s="37"/>
      <c r="HH88" s="45" t="str">
        <f t="shared" ref="HH88:HH89" si="203">IFERROR(IF(GF88=0,"",IF((GJ88/GF88)&gt;1,1,(GJ88/GF88))),"")</f>
        <v/>
      </c>
      <c r="HI88" s="45" t="str">
        <f t="shared" ref="HI88:HI89" si="204">IFERROR(IF(GG88=0,"",IF((GL88/GG88)&gt;1,1,(GL88/GG88))),"")</f>
        <v/>
      </c>
      <c r="HJ88" s="45" t="str">
        <f t="shared" ref="HJ88:HJ89" si="205">IFERROR(IF(GH88=0,"",IF((GN88/GH88)&gt;1,1,(GN88/GH88))),"")</f>
        <v/>
      </c>
      <c r="HK88" s="45" t="str">
        <f t="shared" ref="HK88:HK89" si="206">IFERROR(IF(GI88=0,"",IF((GP88/GI88)&gt;1,1,(GP88/GI88))),"")</f>
        <v/>
      </c>
      <c r="HL88" s="45" t="str">
        <f t="shared" ref="HL88:HL89" si="207">IFERROR(IF((GJ88+GL88+GN88+GP88)/GE88&gt;1,1,(GJ88+GL88+GN88+GP88)/GE88),"")</f>
        <v/>
      </c>
      <c r="HM88" s="37"/>
      <c r="HN88" s="37"/>
      <c r="HO88" s="37">
        <f t="shared" si="158"/>
        <v>2</v>
      </c>
      <c r="HP88" s="37" t="str">
        <f>'[9]BD Plan'!$B$3</f>
        <v>Cesar</v>
      </c>
      <c r="HQ88" s="20" t="s">
        <v>1466</v>
      </c>
      <c r="HR88" s="20" t="s">
        <v>1467</v>
      </c>
      <c r="HS88" s="20"/>
      <c r="HT88" s="20"/>
      <c r="HU88" s="20"/>
      <c r="HV88" s="20"/>
      <c r="HW88" s="20"/>
      <c r="HX88" s="20"/>
      <c r="HY88" s="20"/>
      <c r="HZ88" s="20"/>
      <c r="IA88" s="20"/>
      <c r="IB88" s="20"/>
      <c r="IC88" s="20"/>
      <c r="ID88" s="20"/>
      <c r="IE88" s="20"/>
      <c r="IF88" s="20"/>
      <c r="IG88" t="s">
        <v>1061</v>
      </c>
      <c r="IH88" s="38" t="s">
        <v>1053</v>
      </c>
    </row>
    <row r="89" spans="1:242" ht="15" customHeight="1" x14ac:dyDescent="0.25">
      <c r="A89" t="s">
        <v>1071</v>
      </c>
      <c r="B89" t="s">
        <v>1072</v>
      </c>
      <c r="C89" s="37" t="s">
        <v>1073</v>
      </c>
      <c r="D89" s="37" t="s">
        <v>950</v>
      </c>
      <c r="E89" s="37" t="s">
        <v>951</v>
      </c>
      <c r="F89" s="37" t="s">
        <v>924</v>
      </c>
      <c r="G89" s="37" t="s">
        <v>925</v>
      </c>
      <c r="H89" s="39" t="s">
        <v>1074</v>
      </c>
      <c r="I89" s="37" t="s">
        <v>927</v>
      </c>
      <c r="J89" s="40">
        <v>0.2</v>
      </c>
      <c r="K89" s="40">
        <v>0.4</v>
      </c>
      <c r="L89" s="37" t="s">
        <v>1011</v>
      </c>
      <c r="M89" s="40">
        <v>0.04</v>
      </c>
      <c r="N89" s="40">
        <v>0.4</v>
      </c>
      <c r="O89" s="37" t="s">
        <v>1011</v>
      </c>
      <c r="P89" s="41" t="s">
        <v>929</v>
      </c>
      <c r="Q89" s="42"/>
      <c r="R89" s="37"/>
      <c r="S89" s="43"/>
      <c r="T89" s="37"/>
      <c r="U89" s="43"/>
      <c r="V89" s="43"/>
      <c r="W89" s="43"/>
      <c r="X89" s="43"/>
      <c r="Y89" s="43"/>
      <c r="Z89" s="43"/>
      <c r="AA89" s="40"/>
      <c r="AB89" s="37"/>
      <c r="AC89" s="37"/>
      <c r="AD89" s="37"/>
      <c r="AE89" s="37"/>
      <c r="AF89" s="43"/>
      <c r="AG89" s="37"/>
      <c r="AH89" s="37"/>
      <c r="AI89" s="43"/>
      <c r="AJ89" s="43"/>
      <c r="AK89" s="43"/>
      <c r="AL89" s="43"/>
      <c r="AM89" s="37"/>
      <c r="AN89" s="37"/>
      <c r="AO89" s="37"/>
      <c r="AP89" s="37"/>
      <c r="AQ89" s="37"/>
      <c r="AR89" s="37"/>
      <c r="AS89" s="37"/>
      <c r="AT89" s="37"/>
      <c r="AU89" s="44">
        <v>44664</v>
      </c>
      <c r="AV89" s="44">
        <v>44754</v>
      </c>
      <c r="AW89" s="44"/>
      <c r="AX89" s="44"/>
      <c r="AY89" s="37"/>
      <c r="AZ89" s="37"/>
      <c r="BA89" s="37"/>
      <c r="BB89" s="37"/>
      <c r="BC89" s="37"/>
      <c r="BD89" s="37"/>
      <c r="BE89" s="37"/>
      <c r="BF89" s="37"/>
      <c r="BG89" s="37"/>
      <c r="BH89" s="37"/>
      <c r="BI89" s="37"/>
      <c r="BJ89" s="37"/>
      <c r="BK89" s="45" t="str">
        <f t="shared" si="184"/>
        <v/>
      </c>
      <c r="BL89" s="45" t="str">
        <f t="shared" si="185"/>
        <v/>
      </c>
      <c r="BM89" s="45" t="str">
        <f t="shared" si="186"/>
        <v/>
      </c>
      <c r="BN89" s="45" t="str">
        <f t="shared" si="187"/>
        <v/>
      </c>
      <c r="BO89" s="45" t="str">
        <f t="shared" si="188"/>
        <v/>
      </c>
      <c r="BP89" s="42" t="s">
        <v>1075</v>
      </c>
      <c r="BQ89" s="37"/>
      <c r="BR89" s="47" t="s">
        <v>931</v>
      </c>
      <c r="BS89" s="37" t="s">
        <v>1076</v>
      </c>
      <c r="BT89" s="43" t="s">
        <v>933</v>
      </c>
      <c r="BU89" s="43" t="s">
        <v>934</v>
      </c>
      <c r="BV89" s="43" t="s">
        <v>935</v>
      </c>
      <c r="BW89" s="43"/>
      <c r="BX89" s="43" t="s">
        <v>936</v>
      </c>
      <c r="BY89" s="43" t="s">
        <v>937</v>
      </c>
      <c r="BZ89" s="40">
        <v>0.4</v>
      </c>
      <c r="CA89" s="37"/>
      <c r="CB89" s="37"/>
      <c r="CC89" s="37"/>
      <c r="CD89" s="37"/>
      <c r="CE89" s="43" t="s">
        <v>96</v>
      </c>
      <c r="CF89" s="37" t="s">
        <v>938</v>
      </c>
      <c r="CG89" s="37">
        <f t="shared" ref="CG89" si="208">SUM(CH89:CK89)</f>
        <v>3</v>
      </c>
      <c r="CH89" s="37">
        <v>1</v>
      </c>
      <c r="CI89" s="37">
        <v>1</v>
      </c>
      <c r="CJ89" s="37">
        <v>0</v>
      </c>
      <c r="CK89" s="37">
        <v>1</v>
      </c>
      <c r="CL89" s="37">
        <v>1</v>
      </c>
      <c r="CM89" s="41" t="s">
        <v>1468</v>
      </c>
      <c r="CN89" s="37">
        <v>1</v>
      </c>
      <c r="CO89" s="41" t="s">
        <v>1468</v>
      </c>
      <c r="CP89" s="37"/>
      <c r="CQ89" s="37"/>
      <c r="CR89" s="37"/>
      <c r="CS89" s="37"/>
      <c r="CT89" s="44">
        <v>44664</v>
      </c>
      <c r="CU89" s="44">
        <v>44754</v>
      </c>
      <c r="CV89" s="44"/>
      <c r="CW89" s="44"/>
      <c r="CX89" s="37" t="s">
        <v>4</v>
      </c>
      <c r="CY89" s="37" t="s">
        <v>4</v>
      </c>
      <c r="CZ89" s="37"/>
      <c r="DA89" s="37"/>
      <c r="DB89" s="37" t="s">
        <v>4</v>
      </c>
      <c r="DC89" s="37" t="s">
        <v>4</v>
      </c>
      <c r="DD89" s="37"/>
      <c r="DE89" s="37"/>
      <c r="DF89" s="37" t="s">
        <v>1469</v>
      </c>
      <c r="DG89" s="37" t="s">
        <v>1470</v>
      </c>
      <c r="DH89" s="37"/>
      <c r="DI89" s="37"/>
      <c r="DJ89" s="45">
        <f t="shared" si="142"/>
        <v>1</v>
      </c>
      <c r="DK89" s="45">
        <f t="shared" si="143"/>
        <v>1</v>
      </c>
      <c r="DL89" s="45" t="str">
        <f t="shared" si="144"/>
        <v/>
      </c>
      <c r="DM89" s="45">
        <f t="shared" si="145"/>
        <v>0</v>
      </c>
      <c r="DN89" s="45">
        <f t="shared" si="146"/>
        <v>0.66666666666666663</v>
      </c>
      <c r="DO89" s="42" t="s">
        <v>930</v>
      </c>
      <c r="DP89" s="37"/>
      <c r="DQ89" s="47" t="s">
        <v>931</v>
      </c>
      <c r="DR89" s="37" t="s">
        <v>1082</v>
      </c>
      <c r="DS89" s="43" t="s">
        <v>933</v>
      </c>
      <c r="DT89" s="43" t="s">
        <v>934</v>
      </c>
      <c r="DU89" s="43" t="s">
        <v>935</v>
      </c>
      <c r="DV89" s="43"/>
      <c r="DW89" s="43" t="s">
        <v>936</v>
      </c>
      <c r="DX89" s="43" t="s">
        <v>937</v>
      </c>
      <c r="DY89" s="40">
        <v>0.4</v>
      </c>
      <c r="DZ89" s="37"/>
      <c r="EA89" s="37"/>
      <c r="EB89" s="37"/>
      <c r="EC89" s="37"/>
      <c r="ED89" s="43" t="s">
        <v>96</v>
      </c>
      <c r="EE89" s="37" t="s">
        <v>938</v>
      </c>
      <c r="EF89" s="37">
        <f>SUM(EG89:EJ89)</f>
        <v>1</v>
      </c>
      <c r="EG89" s="37">
        <v>0</v>
      </c>
      <c r="EH89" s="37">
        <v>1</v>
      </c>
      <c r="EI89" s="37">
        <v>0</v>
      </c>
      <c r="EJ89" s="37">
        <v>0</v>
      </c>
      <c r="EK89" s="37"/>
      <c r="EL89" s="37"/>
      <c r="EM89" s="37">
        <v>1</v>
      </c>
      <c r="EN89" s="41" t="s">
        <v>1471</v>
      </c>
      <c r="EO89" s="37"/>
      <c r="EP89" s="37"/>
      <c r="EQ89" s="37"/>
      <c r="ER89" s="37"/>
      <c r="ES89" s="44">
        <v>44664</v>
      </c>
      <c r="ET89" s="44">
        <v>44754</v>
      </c>
      <c r="EU89" s="44"/>
      <c r="EV89" s="44"/>
      <c r="EW89" s="37"/>
      <c r="EX89" s="37" t="s">
        <v>5</v>
      </c>
      <c r="EY89" s="37"/>
      <c r="EZ89" s="37"/>
      <c r="FA89" s="37"/>
      <c r="FB89" s="37" t="s">
        <v>4</v>
      </c>
      <c r="FC89" s="37"/>
      <c r="FD89" s="37"/>
      <c r="FE89" s="37"/>
      <c r="FF89" s="37" t="s">
        <v>1472</v>
      </c>
      <c r="FG89" s="37"/>
      <c r="FH89" s="37"/>
      <c r="FI89" s="45" t="str">
        <f t="shared" si="147"/>
        <v/>
      </c>
      <c r="FJ89" s="45">
        <f t="shared" si="148"/>
        <v>1</v>
      </c>
      <c r="FK89" s="45" t="str">
        <f t="shared" si="149"/>
        <v/>
      </c>
      <c r="FL89" s="45" t="str">
        <f t="shared" si="150"/>
        <v/>
      </c>
      <c r="FM89" s="45">
        <f t="shared" si="151"/>
        <v>1</v>
      </c>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44">
        <v>44664</v>
      </c>
      <c r="GS89" s="44">
        <v>44754</v>
      </c>
      <c r="GT89" s="44"/>
      <c r="GU89" s="44"/>
      <c r="GV89" s="37"/>
      <c r="GW89" s="37"/>
      <c r="GX89" s="37"/>
      <c r="GY89" s="37"/>
      <c r="GZ89" s="37"/>
      <c r="HA89" s="37"/>
      <c r="HB89" s="37"/>
      <c r="HC89" s="37"/>
      <c r="HD89" s="37"/>
      <c r="HE89" s="37"/>
      <c r="HF89" s="37"/>
      <c r="HG89" s="37"/>
      <c r="HH89" s="45" t="str">
        <f t="shared" si="203"/>
        <v/>
      </c>
      <c r="HI89" s="45" t="str">
        <f t="shared" si="204"/>
        <v/>
      </c>
      <c r="HJ89" s="45" t="str">
        <f t="shared" si="205"/>
        <v/>
      </c>
      <c r="HK89" s="45" t="str">
        <f t="shared" si="206"/>
        <v/>
      </c>
      <c r="HL89" s="45" t="str">
        <f t="shared" si="207"/>
        <v/>
      </c>
      <c r="HM89" s="37"/>
      <c r="HN89" s="37"/>
      <c r="HO89" s="37">
        <f t="shared" si="158"/>
        <v>2</v>
      </c>
      <c r="HP89" s="37" t="str">
        <f>'[9]BD Plan'!$B$3</f>
        <v>Cesar</v>
      </c>
      <c r="HQ89" s="20"/>
      <c r="HR89" s="20"/>
      <c r="HS89" s="20"/>
      <c r="HT89" s="20"/>
      <c r="HU89" s="20" t="s">
        <v>1473</v>
      </c>
      <c r="HV89" s="20" t="s">
        <v>1474</v>
      </c>
      <c r="HW89" s="20"/>
      <c r="HX89" s="20"/>
      <c r="HY89" s="20"/>
      <c r="HZ89" s="20" t="s">
        <v>1475</v>
      </c>
      <c r="IA89" s="20"/>
      <c r="IB89" s="20"/>
      <c r="IC89" s="20"/>
      <c r="ID89" s="20"/>
      <c r="IE89" s="20"/>
      <c r="IF89" s="20"/>
      <c r="IG89" t="s">
        <v>1088</v>
      </c>
      <c r="IH89" s="38" t="s">
        <v>1089</v>
      </c>
    </row>
    <row r="90" spans="1:242" ht="15" customHeight="1" x14ac:dyDescent="0.25">
      <c r="A90" s="37" t="s">
        <v>919</v>
      </c>
      <c r="B90" s="37" t="s">
        <v>920</v>
      </c>
      <c r="C90" s="37" t="s">
        <v>921</v>
      </c>
      <c r="D90" s="37" t="s">
        <v>922</v>
      </c>
      <c r="E90" s="37" t="s">
        <v>923</v>
      </c>
      <c r="F90" s="37" t="s">
        <v>924</v>
      </c>
      <c r="G90" s="37" t="s">
        <v>925</v>
      </c>
      <c r="H90" s="39" t="s">
        <v>926</v>
      </c>
      <c r="I90" s="37" t="s">
        <v>927</v>
      </c>
      <c r="J90" s="40">
        <v>0.4</v>
      </c>
      <c r="K90" s="40">
        <v>0.6</v>
      </c>
      <c r="L90" s="37" t="s">
        <v>928</v>
      </c>
      <c r="M90" s="40">
        <v>0.09</v>
      </c>
      <c r="N90" s="40">
        <v>0.6</v>
      </c>
      <c r="O90" s="37" t="s">
        <v>928</v>
      </c>
      <c r="P90" s="41" t="s">
        <v>929</v>
      </c>
      <c r="Q90" s="42"/>
      <c r="R90" s="37"/>
      <c r="S90" s="41"/>
      <c r="T90" s="37"/>
      <c r="U90" s="43"/>
      <c r="V90" s="43"/>
      <c r="W90" s="43"/>
      <c r="X90" s="43"/>
      <c r="Y90" s="43"/>
      <c r="Z90" s="43"/>
      <c r="AA90" s="40"/>
      <c r="AB90" s="37"/>
      <c r="AC90" s="37"/>
      <c r="AD90" s="37"/>
      <c r="AE90" s="37"/>
      <c r="AF90" s="43"/>
      <c r="AG90" s="37"/>
      <c r="AH90" s="37"/>
      <c r="AI90" s="37"/>
      <c r="AJ90" s="37"/>
      <c r="AK90" s="37"/>
      <c r="AL90" s="37"/>
      <c r="AM90" s="37"/>
      <c r="AN90" s="37"/>
      <c r="AO90" s="37"/>
      <c r="AP90" s="37"/>
      <c r="AQ90" s="37"/>
      <c r="AR90" s="37"/>
      <c r="AS90" s="37"/>
      <c r="AT90" s="37"/>
      <c r="AU90" s="44">
        <v>44663</v>
      </c>
      <c r="AV90" s="44">
        <v>44760</v>
      </c>
      <c r="AW90" s="44"/>
      <c r="AX90" s="44"/>
      <c r="AY90" s="37"/>
      <c r="AZ90" s="37"/>
      <c r="BA90" s="37"/>
      <c r="BB90" s="37"/>
      <c r="BC90" s="37"/>
      <c r="BD90" s="37"/>
      <c r="BE90" s="37"/>
      <c r="BF90" s="37"/>
      <c r="BG90" s="37"/>
      <c r="BH90" s="37"/>
      <c r="BI90" s="37"/>
      <c r="BJ90" s="37"/>
      <c r="BK90" s="45" t="str">
        <f>IFERROR(IF(AI90=0,"",IF((AM90/AI90)&gt;1,1,(AM90/AI90))),"")</f>
        <v/>
      </c>
      <c r="BL90" s="45" t="str">
        <f>IFERROR(IF(AJ90=0,"",IF((AO90/AJ90)&gt;1,1,(AO90/AJ90))),"")</f>
        <v/>
      </c>
      <c r="BM90" s="45" t="str">
        <f>IFERROR(IF(AK90=0,"",IF((AQ90/AK90)&gt;1,1,(AQ90/AK90))),"")</f>
        <v/>
      </c>
      <c r="BN90" s="45" t="str">
        <f>IFERROR(IF(AL90=0,"",IF((AS90/AL90)&gt;1,1,(AS90/AL90))),"")</f>
        <v/>
      </c>
      <c r="BO90" s="45" t="str">
        <f>IFERROR(IF((AM90+AO90+AQ90+AS90)/AH90&gt;1,1,(AM90+AO90+AQ90+AS90)/AH90),"")</f>
        <v/>
      </c>
      <c r="BP90" s="42"/>
      <c r="BQ90" s="37"/>
      <c r="BR90" s="37"/>
      <c r="BS90" s="37"/>
      <c r="BT90" s="43"/>
      <c r="BU90" s="43"/>
      <c r="BV90" s="43"/>
      <c r="BW90" s="43"/>
      <c r="BX90" s="43"/>
      <c r="BY90" s="43"/>
      <c r="BZ90" s="40"/>
      <c r="CA90" s="37"/>
      <c r="CB90" s="37"/>
      <c r="CC90" s="37"/>
      <c r="CD90" s="37"/>
      <c r="CE90" s="43"/>
      <c r="CF90" s="37"/>
      <c r="CG90" s="37"/>
      <c r="CH90" s="37"/>
      <c r="CI90" s="37"/>
      <c r="CJ90" s="37"/>
      <c r="CK90" s="37"/>
      <c r="CL90" s="37"/>
      <c r="CM90" s="37"/>
      <c r="CN90" s="37"/>
      <c r="CO90" s="37"/>
      <c r="CP90" s="37"/>
      <c r="CQ90" s="37"/>
      <c r="CR90" s="37"/>
      <c r="CS90" s="37"/>
      <c r="CT90" s="44">
        <v>44663</v>
      </c>
      <c r="CU90" s="44">
        <v>44760</v>
      </c>
      <c r="CV90" s="44"/>
      <c r="CW90" s="44"/>
      <c r="CX90" s="37"/>
      <c r="CY90" s="37"/>
      <c r="CZ90" s="37"/>
      <c r="DA90" s="37"/>
      <c r="DB90" s="37"/>
      <c r="DC90" s="37"/>
      <c r="DD90" s="37"/>
      <c r="DE90" s="37"/>
      <c r="DF90" s="37"/>
      <c r="DG90" s="37"/>
      <c r="DH90" s="37"/>
      <c r="DI90" s="37"/>
      <c r="DJ90" s="45" t="str">
        <f t="shared" si="142"/>
        <v/>
      </c>
      <c r="DK90" s="45" t="str">
        <f t="shared" si="143"/>
        <v/>
      </c>
      <c r="DL90" s="45" t="str">
        <f t="shared" si="144"/>
        <v/>
      </c>
      <c r="DM90" s="45" t="str">
        <f t="shared" si="145"/>
        <v/>
      </c>
      <c r="DN90" s="45" t="str">
        <f t="shared" si="146"/>
        <v/>
      </c>
      <c r="DO90" s="42" t="s">
        <v>930</v>
      </c>
      <c r="DP90" s="37"/>
      <c r="DQ90" s="47" t="s">
        <v>931</v>
      </c>
      <c r="DR90" s="37" t="s">
        <v>932</v>
      </c>
      <c r="DS90" s="43" t="s">
        <v>933</v>
      </c>
      <c r="DT90" s="43" t="s">
        <v>934</v>
      </c>
      <c r="DU90" s="43" t="s">
        <v>935</v>
      </c>
      <c r="DV90" s="43"/>
      <c r="DW90" s="43" t="s">
        <v>936</v>
      </c>
      <c r="DX90" s="43" t="s">
        <v>937</v>
      </c>
      <c r="DY90" s="40">
        <v>0.4</v>
      </c>
      <c r="DZ90" s="37"/>
      <c r="EA90" s="37"/>
      <c r="EB90" s="37"/>
      <c r="EC90" s="37"/>
      <c r="ED90" s="43" t="s">
        <v>96</v>
      </c>
      <c r="EE90" s="37" t="s">
        <v>938</v>
      </c>
      <c r="EF90" s="37">
        <f>SUM(EG90:EJ90)</f>
        <v>6</v>
      </c>
      <c r="EG90" s="37">
        <v>3</v>
      </c>
      <c r="EH90" s="37">
        <v>1</v>
      </c>
      <c r="EI90" s="37">
        <v>1</v>
      </c>
      <c r="EJ90" s="37">
        <v>1</v>
      </c>
      <c r="EK90" s="37">
        <v>3</v>
      </c>
      <c r="EL90" s="37" t="s">
        <v>1476</v>
      </c>
      <c r="EM90" s="37">
        <v>1</v>
      </c>
      <c r="EN90" s="37" t="s">
        <v>1477</v>
      </c>
      <c r="EO90" s="37"/>
      <c r="EP90" s="37"/>
      <c r="EQ90" s="37"/>
      <c r="ER90" s="37"/>
      <c r="ES90" s="44">
        <v>44663</v>
      </c>
      <c r="ET90" s="44">
        <v>44760</v>
      </c>
      <c r="EU90" s="44"/>
      <c r="EV90" s="44"/>
      <c r="EW90" s="37" t="s">
        <v>4</v>
      </c>
      <c r="EX90" s="37" t="s">
        <v>4</v>
      </c>
      <c r="EY90" s="37"/>
      <c r="EZ90" s="37"/>
      <c r="FA90" s="37" t="s">
        <v>4</v>
      </c>
      <c r="FB90" s="37" t="s">
        <v>4</v>
      </c>
      <c r="FC90" s="37"/>
      <c r="FD90" s="37"/>
      <c r="FE90" s="37" t="s">
        <v>1478</v>
      </c>
      <c r="FF90" s="37" t="s">
        <v>1479</v>
      </c>
      <c r="FG90" s="37"/>
      <c r="FH90" s="37"/>
      <c r="FI90" s="45">
        <f t="shared" si="147"/>
        <v>1</v>
      </c>
      <c r="FJ90" s="45">
        <f t="shared" si="148"/>
        <v>1</v>
      </c>
      <c r="FK90" s="45">
        <f t="shared" si="149"/>
        <v>0</v>
      </c>
      <c r="FL90" s="45">
        <f t="shared" si="150"/>
        <v>0</v>
      </c>
      <c r="FM90" s="45">
        <f t="shared" si="151"/>
        <v>0.66666666666666663</v>
      </c>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44">
        <v>44663</v>
      </c>
      <c r="GS90" s="44">
        <v>44760</v>
      </c>
      <c r="GT90" s="44"/>
      <c r="GU90" s="44"/>
      <c r="GV90" s="37"/>
      <c r="GW90" s="37"/>
      <c r="GX90" s="37"/>
      <c r="GY90" s="37"/>
      <c r="GZ90" s="37"/>
      <c r="HA90" s="37"/>
      <c r="HB90" s="37"/>
      <c r="HC90" s="37"/>
      <c r="HD90" s="37"/>
      <c r="HE90" s="37"/>
      <c r="HF90" s="37"/>
      <c r="HG90" s="37"/>
      <c r="HH90" s="45" t="str">
        <f>IFERROR(IF(GF90=0,"",IF((GJ90/GF90)&gt;1,1,(GJ90/GF90))),"")</f>
        <v/>
      </c>
      <c r="HI90" s="45" t="str">
        <f>IFERROR(IF(GG90=0,"",IF((GL90/GG90)&gt;1,1,(GL90/GG90))),"")</f>
        <v/>
      </c>
      <c r="HJ90" s="45" t="str">
        <f>IFERROR(IF(GH90=0,"",IF((GN90/GH90)&gt;1,1,(GN90/GH90))),"")</f>
        <v/>
      </c>
      <c r="HK90" s="45" t="str">
        <f>IFERROR(IF(GI90=0,"",IF((GP90/GI90)&gt;1,1,(GP90/GI90))),"")</f>
        <v/>
      </c>
      <c r="HL90" s="45" t="str">
        <f>IFERROR(IF((GJ90+GL90+GN90+GP90)/GE90&gt;1,1,(GJ90+GL90+GN90+GP90)/GE90),"")</f>
        <v/>
      </c>
      <c r="HM90" s="37"/>
      <c r="HN90" s="37"/>
      <c r="HO90" s="37">
        <f t="shared" si="158"/>
        <v>1</v>
      </c>
      <c r="HP90" s="37" t="str">
        <f>'[10]BD Plan'!$B$3</f>
        <v>Córdoba</v>
      </c>
      <c r="HQ90" s="41"/>
      <c r="HR90" s="41"/>
      <c r="HS90" s="41"/>
      <c r="HT90" s="41"/>
      <c r="HU90" s="41"/>
      <c r="HV90" s="41"/>
      <c r="HW90" s="41"/>
      <c r="HX90" s="41"/>
      <c r="HY90" s="41" t="s">
        <v>1480</v>
      </c>
      <c r="HZ90" s="41" t="s">
        <v>1481</v>
      </c>
      <c r="IA90" s="41"/>
      <c r="IB90" s="41"/>
      <c r="IC90" s="41"/>
      <c r="ID90" s="41"/>
      <c r="IE90" s="41"/>
      <c r="IF90" s="41"/>
      <c r="IG90" s="37" t="s">
        <v>945</v>
      </c>
      <c r="IH90" s="46" t="s">
        <v>946</v>
      </c>
    </row>
    <row r="91" spans="1:242" ht="15" customHeight="1" x14ac:dyDescent="0.25">
      <c r="A91" t="s">
        <v>947</v>
      </c>
      <c r="B91" t="s">
        <v>948</v>
      </c>
      <c r="C91" s="37" t="s">
        <v>949</v>
      </c>
      <c r="D91" s="37" t="s">
        <v>950</v>
      </c>
      <c r="E91" s="37" t="s">
        <v>951</v>
      </c>
      <c r="F91" s="37" t="s">
        <v>952</v>
      </c>
      <c r="G91" s="37" t="s">
        <v>953</v>
      </c>
      <c r="H91" s="39" t="s">
        <v>954</v>
      </c>
      <c r="I91" s="37" t="s">
        <v>955</v>
      </c>
      <c r="J91" s="40">
        <v>1</v>
      </c>
      <c r="K91" s="40">
        <v>0.8</v>
      </c>
      <c r="L91" s="37" t="s">
        <v>956</v>
      </c>
      <c r="M91" s="40">
        <v>0.36</v>
      </c>
      <c r="N91" s="40">
        <v>0.8</v>
      </c>
      <c r="O91" s="37" t="s">
        <v>956</v>
      </c>
      <c r="P91" s="41" t="s">
        <v>929</v>
      </c>
      <c r="Q91" s="42"/>
      <c r="R91" s="37"/>
      <c r="S91" s="41"/>
      <c r="T91" s="37"/>
      <c r="U91" s="43"/>
      <c r="V91" s="43"/>
      <c r="W91" s="43"/>
      <c r="X91" s="43"/>
      <c r="Y91" s="43"/>
      <c r="Z91" s="43"/>
      <c r="AA91" s="40"/>
      <c r="AB91" s="37"/>
      <c r="AC91" s="37"/>
      <c r="AD91" s="37"/>
      <c r="AE91" s="37"/>
      <c r="AF91" s="43"/>
      <c r="AG91" s="37"/>
      <c r="AH91" s="37"/>
      <c r="AI91" s="43"/>
      <c r="AJ91" s="43"/>
      <c r="AK91" s="43"/>
      <c r="AL91" s="43"/>
      <c r="AM91" s="37"/>
      <c r="AN91" s="37"/>
      <c r="AO91" s="37"/>
      <c r="AP91" s="37"/>
      <c r="AQ91" s="37"/>
      <c r="AR91" s="37"/>
      <c r="AS91" s="37"/>
      <c r="AT91" s="37"/>
      <c r="AU91" s="44"/>
      <c r="AV91" s="44">
        <v>44760</v>
      </c>
      <c r="AW91" s="44"/>
      <c r="AX91" s="44"/>
      <c r="AY91" s="37"/>
      <c r="AZ91" s="37"/>
      <c r="BA91" s="37"/>
      <c r="BB91" s="37"/>
      <c r="BC91" s="37"/>
      <c r="BD91" s="37"/>
      <c r="BE91" s="37"/>
      <c r="BF91" s="37"/>
      <c r="BG91" s="37"/>
      <c r="BH91" s="37"/>
      <c r="BI91" s="37"/>
      <c r="BJ91" s="37"/>
      <c r="BK91" s="45" t="str">
        <f t="shared" ref="BK91:BK100" si="209">IFERROR(IF(AI91=0,"",IF((AM91/AI91)&gt;1,1,(AM91/AI91))),"")</f>
        <v/>
      </c>
      <c r="BL91" s="45" t="str">
        <f t="shared" ref="BL91:BL100" si="210">IFERROR(IF(AJ91=0,"",IF((AO91/AJ91)&gt;1,1,(AO91/AJ91))),"")</f>
        <v/>
      </c>
      <c r="BM91" s="45" t="str">
        <f t="shared" ref="BM91:BM100" si="211">IFERROR(IF(AK91=0,"",IF((AQ91/AK91)&gt;1,1,(AQ91/AK91))),"")</f>
        <v/>
      </c>
      <c r="BN91" s="45" t="str">
        <f t="shared" ref="BN91:BN100" si="212">IFERROR(IF(AL91=0,"",IF((AS91/AL91)&gt;1,1,(AS91/AL91))),"")</f>
        <v/>
      </c>
      <c r="BO91" s="45" t="str">
        <f t="shared" ref="BO91:BO100" si="213">IFERROR(IF((AM91+AO91+AQ91+AS91)/AH91&gt;1,1,(AM91+AO91+AQ91+AS91)/AH91),"")</f>
        <v/>
      </c>
      <c r="BP91" s="46" t="s">
        <v>957</v>
      </c>
      <c r="BQ91" s="37"/>
      <c r="BR91" s="47" t="s">
        <v>931</v>
      </c>
      <c r="BS91" s="37" t="s">
        <v>958</v>
      </c>
      <c r="BT91" s="43" t="s">
        <v>933</v>
      </c>
      <c r="BU91" s="43" t="s">
        <v>934</v>
      </c>
      <c r="BV91" s="43" t="s">
        <v>935</v>
      </c>
      <c r="BW91" s="43"/>
      <c r="BX91" s="43" t="s">
        <v>936</v>
      </c>
      <c r="BY91" s="43" t="s">
        <v>937</v>
      </c>
      <c r="BZ91" s="40">
        <v>0.4</v>
      </c>
      <c r="CA91" s="37"/>
      <c r="CB91" s="37"/>
      <c r="CC91" s="37"/>
      <c r="CD91" s="37"/>
      <c r="CE91" s="43" t="s">
        <v>96</v>
      </c>
      <c r="CF91" s="37" t="s">
        <v>938</v>
      </c>
      <c r="CG91" s="37">
        <f t="shared" ref="CG91" si="214">SUM(CH91:CK91)</f>
        <v>7</v>
      </c>
      <c r="CH91" s="37">
        <v>0</v>
      </c>
      <c r="CI91" s="37">
        <v>1</v>
      </c>
      <c r="CJ91" s="37">
        <v>3</v>
      </c>
      <c r="CK91" s="37">
        <v>3</v>
      </c>
      <c r="CL91" s="37"/>
      <c r="CM91" s="37"/>
      <c r="CN91" s="37">
        <v>1</v>
      </c>
      <c r="CO91" s="37" t="s">
        <v>1482</v>
      </c>
      <c r="CP91" s="37"/>
      <c r="CQ91" s="37"/>
      <c r="CR91" s="37"/>
      <c r="CS91" s="37"/>
      <c r="CT91" s="44">
        <v>44663</v>
      </c>
      <c r="CU91" s="44">
        <v>44760</v>
      </c>
      <c r="CV91" s="44"/>
      <c r="CW91" s="44"/>
      <c r="CX91" s="37"/>
      <c r="CY91" s="37" t="s">
        <v>4</v>
      </c>
      <c r="CZ91" s="37"/>
      <c r="DA91" s="37"/>
      <c r="DB91" s="37"/>
      <c r="DC91" s="37" t="s">
        <v>4</v>
      </c>
      <c r="DD91" s="37"/>
      <c r="DE91" s="37"/>
      <c r="DF91" s="37"/>
      <c r="DG91" s="37" t="s">
        <v>1483</v>
      </c>
      <c r="DH91" s="37"/>
      <c r="DI91" s="37"/>
      <c r="DJ91" s="45" t="str">
        <f t="shared" si="142"/>
        <v/>
      </c>
      <c r="DK91" s="45">
        <f t="shared" si="143"/>
        <v>1</v>
      </c>
      <c r="DL91" s="45">
        <f t="shared" si="144"/>
        <v>0</v>
      </c>
      <c r="DM91" s="45">
        <f t="shared" si="145"/>
        <v>0</v>
      </c>
      <c r="DN91" s="45">
        <f t="shared" si="146"/>
        <v>0.14285714285714285</v>
      </c>
      <c r="DO91" s="46"/>
      <c r="DP91" s="37"/>
      <c r="DQ91" s="43"/>
      <c r="DR91" s="37"/>
      <c r="DS91" s="43"/>
      <c r="DT91" s="43"/>
      <c r="DU91" s="43"/>
      <c r="DV91" s="43"/>
      <c r="DW91" s="43"/>
      <c r="DX91" s="43"/>
      <c r="DY91" s="40"/>
      <c r="DZ91" s="37"/>
      <c r="EA91" s="37"/>
      <c r="EB91" s="37"/>
      <c r="EC91" s="37"/>
      <c r="ED91" s="43"/>
      <c r="EE91" s="37"/>
      <c r="EF91" s="37"/>
      <c r="EG91" s="37"/>
      <c r="EH91" s="37"/>
      <c r="EI91" s="37"/>
      <c r="EJ91" s="37"/>
      <c r="EK91" s="37"/>
      <c r="EL91" s="37"/>
      <c r="EM91" s="37"/>
      <c r="EN91" s="37"/>
      <c r="EO91" s="37"/>
      <c r="EP91" s="37"/>
      <c r="EQ91" s="37"/>
      <c r="ER91" s="37"/>
      <c r="ES91" s="44">
        <v>44663</v>
      </c>
      <c r="ET91" s="44">
        <v>44760</v>
      </c>
      <c r="EU91" s="44"/>
      <c r="EV91" s="44"/>
      <c r="EW91" s="37"/>
      <c r="EX91" s="37"/>
      <c r="EY91" s="37"/>
      <c r="EZ91" s="37"/>
      <c r="FA91" s="37"/>
      <c r="FB91" s="37"/>
      <c r="FC91" s="37"/>
      <c r="FD91" s="37"/>
      <c r="FE91" s="37"/>
      <c r="FF91" s="37"/>
      <c r="FG91" s="37"/>
      <c r="FH91" s="37"/>
      <c r="FI91" s="45" t="str">
        <f t="shared" si="147"/>
        <v/>
      </c>
      <c r="FJ91" s="45" t="str">
        <f t="shared" si="148"/>
        <v/>
      </c>
      <c r="FK91" s="45" t="str">
        <f t="shared" si="149"/>
        <v/>
      </c>
      <c r="FL91" s="45" t="str">
        <f t="shared" si="150"/>
        <v/>
      </c>
      <c r="FM91" s="45" t="str">
        <f t="shared" si="151"/>
        <v/>
      </c>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44">
        <v>44663</v>
      </c>
      <c r="GS91" s="44">
        <v>44760</v>
      </c>
      <c r="GT91" s="44"/>
      <c r="GU91" s="44"/>
      <c r="GV91" s="37"/>
      <c r="GW91" s="37"/>
      <c r="GX91" s="37"/>
      <c r="GY91" s="37"/>
      <c r="GZ91" s="37"/>
      <c r="HA91" s="37"/>
      <c r="HB91" s="37"/>
      <c r="HC91" s="37"/>
      <c r="HD91" s="37"/>
      <c r="HE91" s="37"/>
      <c r="HF91" s="37"/>
      <c r="HG91" s="37"/>
      <c r="HH91" s="45" t="str">
        <f t="shared" ref="HH91:HH94" si="215">IFERROR(IF(GF91=0,"",IF((GJ91/GF91)&gt;1,1,(GJ91/GF91))),"")</f>
        <v/>
      </c>
      <c r="HI91" s="45" t="str">
        <f t="shared" ref="HI91:HI94" si="216">IFERROR(IF(GG91=0,"",IF((GL91/GG91)&gt;1,1,(GL91/GG91))),"")</f>
        <v/>
      </c>
      <c r="HJ91" s="45" t="str">
        <f t="shared" ref="HJ91:HJ94" si="217">IFERROR(IF(GH91=0,"",IF((GN91/GH91)&gt;1,1,(GN91/GH91))),"")</f>
        <v/>
      </c>
      <c r="HK91" s="45" t="str">
        <f t="shared" ref="HK91:HK94" si="218">IFERROR(IF(GI91=0,"",IF((GP91/GI91)&gt;1,1,(GP91/GI91))),"")</f>
        <v/>
      </c>
      <c r="HL91" s="45" t="str">
        <f t="shared" ref="HL91:HL94" si="219">IFERROR(IF((GJ91+GL91+GN91+GP91)/GE91&gt;1,1,(GJ91+GL91+GN91+GP91)/GE91),"")</f>
        <v/>
      </c>
      <c r="HM91" s="37"/>
      <c r="HN91" s="37"/>
      <c r="HO91" s="37">
        <f t="shared" si="158"/>
        <v>1</v>
      </c>
      <c r="HP91" s="37" t="str">
        <f>'[10]BD Plan'!$B$3</f>
        <v>Córdoba</v>
      </c>
      <c r="HQ91" s="41" t="s">
        <v>1484</v>
      </c>
      <c r="HR91" s="41"/>
      <c r="HS91" s="41"/>
      <c r="HT91" s="41"/>
      <c r="HU91" s="41"/>
      <c r="HV91" s="41" t="s">
        <v>1485</v>
      </c>
      <c r="HW91" s="41"/>
      <c r="HX91" s="41"/>
      <c r="HY91" s="41"/>
      <c r="HZ91" s="41"/>
      <c r="IA91" s="41"/>
      <c r="IB91" s="41"/>
      <c r="IC91" s="41"/>
      <c r="ID91" s="41"/>
      <c r="IE91" s="41"/>
      <c r="IF91" s="41"/>
      <c r="IG91" t="s">
        <v>963</v>
      </c>
      <c r="IH91" s="38" t="s">
        <v>964</v>
      </c>
    </row>
    <row r="92" spans="1:242" ht="15" customHeight="1" x14ac:dyDescent="0.25">
      <c r="A92" t="s">
        <v>965</v>
      </c>
      <c r="B92" t="s">
        <v>966</v>
      </c>
      <c r="C92" s="37" t="s">
        <v>967</v>
      </c>
      <c r="D92" s="37" t="s">
        <v>968</v>
      </c>
      <c r="E92" s="37" t="s">
        <v>951</v>
      </c>
      <c r="F92" s="37" t="s">
        <v>969</v>
      </c>
      <c r="G92" s="37" t="s">
        <v>925</v>
      </c>
      <c r="H92" s="39" t="s">
        <v>970</v>
      </c>
      <c r="I92" s="37" t="s">
        <v>955</v>
      </c>
      <c r="J92" s="40">
        <v>1</v>
      </c>
      <c r="K92" s="40">
        <v>0.6</v>
      </c>
      <c r="L92" s="37" t="s">
        <v>956</v>
      </c>
      <c r="M92" s="40">
        <v>0.6</v>
      </c>
      <c r="N92" s="40">
        <v>0.6</v>
      </c>
      <c r="O92" s="37" t="s">
        <v>928</v>
      </c>
      <c r="P92" s="41" t="s">
        <v>929</v>
      </c>
      <c r="Q92" s="42" t="s">
        <v>971</v>
      </c>
      <c r="R92" s="37"/>
      <c r="S92" s="47" t="s">
        <v>931</v>
      </c>
      <c r="T92" s="37" t="s">
        <v>972</v>
      </c>
      <c r="U92" s="43" t="s">
        <v>933</v>
      </c>
      <c r="V92" s="43" t="s">
        <v>934</v>
      </c>
      <c r="W92" s="43" t="s">
        <v>935</v>
      </c>
      <c r="X92" s="43"/>
      <c r="Y92" s="43" t="s">
        <v>973</v>
      </c>
      <c r="Z92" s="43" t="s">
        <v>937</v>
      </c>
      <c r="AA92" s="40">
        <v>0.4</v>
      </c>
      <c r="AB92" s="37"/>
      <c r="AC92" s="37"/>
      <c r="AD92" s="37"/>
      <c r="AE92" s="37"/>
      <c r="AF92" s="43" t="s">
        <v>96</v>
      </c>
      <c r="AG92" s="37" t="s">
        <v>938</v>
      </c>
      <c r="AH92" s="37">
        <f t="shared" ref="AH92:AH99" si="220">SUM(AI92:AL92)</f>
        <v>12</v>
      </c>
      <c r="AI92" s="43">
        <v>3</v>
      </c>
      <c r="AJ92" s="43">
        <v>3</v>
      </c>
      <c r="AK92" s="43">
        <v>3</v>
      </c>
      <c r="AL92" s="43">
        <v>3</v>
      </c>
      <c r="AM92" s="37">
        <v>3</v>
      </c>
      <c r="AN92" s="37" t="s">
        <v>1486</v>
      </c>
      <c r="AO92" s="37">
        <v>3</v>
      </c>
      <c r="AP92" s="37" t="s">
        <v>1487</v>
      </c>
      <c r="AQ92" s="37"/>
      <c r="AR92" s="37"/>
      <c r="AS92" s="37"/>
      <c r="AT92" s="37"/>
      <c r="AU92" s="44">
        <v>44663</v>
      </c>
      <c r="AV92" s="44">
        <v>44760</v>
      </c>
      <c r="AW92" s="44"/>
      <c r="AX92" s="44"/>
      <c r="AY92" s="37" t="s">
        <v>6</v>
      </c>
      <c r="AZ92" s="37" t="s">
        <v>4</v>
      </c>
      <c r="BA92" s="37"/>
      <c r="BB92" s="37"/>
      <c r="BC92" s="37" t="s">
        <v>4</v>
      </c>
      <c r="BD92" s="37" t="s">
        <v>4</v>
      </c>
      <c r="BE92" s="37"/>
      <c r="BF92" s="37"/>
      <c r="BG92" s="37" t="s">
        <v>1488</v>
      </c>
      <c r="BH92" s="37" t="s">
        <v>1489</v>
      </c>
      <c r="BI92" s="37"/>
      <c r="BJ92" s="37"/>
      <c r="BK92" s="45">
        <f t="shared" si="209"/>
        <v>1</v>
      </c>
      <c r="BL92" s="45">
        <f t="shared" si="210"/>
        <v>1</v>
      </c>
      <c r="BM92" s="45">
        <f t="shared" si="211"/>
        <v>0</v>
      </c>
      <c r="BN92" s="45">
        <f t="shared" si="212"/>
        <v>0</v>
      </c>
      <c r="BO92" s="45">
        <f t="shared" si="213"/>
        <v>0.5</v>
      </c>
      <c r="BP92" s="46"/>
      <c r="BQ92" s="37"/>
      <c r="BR92" s="37"/>
      <c r="BS92" s="37"/>
      <c r="BT92" s="43"/>
      <c r="BU92" s="43"/>
      <c r="BV92" s="43"/>
      <c r="BW92" s="43"/>
      <c r="BX92" s="43"/>
      <c r="BY92" s="43"/>
      <c r="BZ92" s="40"/>
      <c r="CA92" s="37"/>
      <c r="CB92" s="37"/>
      <c r="CC92" s="37"/>
      <c r="CD92" s="37"/>
      <c r="CE92" s="43"/>
      <c r="CF92" s="37"/>
      <c r="CG92" s="37"/>
      <c r="CH92" s="37"/>
      <c r="CI92" s="37"/>
      <c r="CJ92" s="37"/>
      <c r="CK92" s="37"/>
      <c r="CL92" s="37"/>
      <c r="CM92" s="37"/>
      <c r="CN92" s="37"/>
      <c r="CO92" s="37"/>
      <c r="CP92" s="37"/>
      <c r="CQ92" s="37"/>
      <c r="CR92" s="37"/>
      <c r="CS92" s="37"/>
      <c r="CT92" s="44">
        <v>44663</v>
      </c>
      <c r="CU92" s="44">
        <v>44760</v>
      </c>
      <c r="CV92" s="44"/>
      <c r="CW92" s="44"/>
      <c r="CX92" s="37"/>
      <c r="CY92" s="37"/>
      <c r="CZ92" s="37"/>
      <c r="DA92" s="37"/>
      <c r="DB92" s="37"/>
      <c r="DC92" s="37"/>
      <c r="DD92" s="37"/>
      <c r="DE92" s="37"/>
      <c r="DF92" s="37"/>
      <c r="DG92" s="37"/>
      <c r="DH92" s="37"/>
      <c r="DI92" s="37"/>
      <c r="DJ92" s="45" t="str">
        <f t="shared" si="142"/>
        <v/>
      </c>
      <c r="DK92" s="45" t="str">
        <f t="shared" si="143"/>
        <v/>
      </c>
      <c r="DL92" s="45" t="str">
        <f t="shared" si="144"/>
        <v/>
      </c>
      <c r="DM92" s="45" t="str">
        <f t="shared" si="145"/>
        <v/>
      </c>
      <c r="DN92" s="45" t="str">
        <f t="shared" si="146"/>
        <v/>
      </c>
      <c r="DO92" s="46"/>
      <c r="DP92" s="37"/>
      <c r="DQ92" s="43"/>
      <c r="DR92" s="37"/>
      <c r="DS92" s="43"/>
      <c r="DT92" s="43"/>
      <c r="DU92" s="43"/>
      <c r="DV92" s="43"/>
      <c r="DW92" s="43"/>
      <c r="DX92" s="43"/>
      <c r="DY92" s="40"/>
      <c r="DZ92" s="37"/>
      <c r="EA92" s="37"/>
      <c r="EB92" s="37"/>
      <c r="EC92" s="37"/>
      <c r="ED92" s="43"/>
      <c r="EE92" s="37"/>
      <c r="EF92" s="37"/>
      <c r="EG92" s="37"/>
      <c r="EH92" s="37"/>
      <c r="EI92" s="37"/>
      <c r="EJ92" s="37"/>
      <c r="EK92" s="37"/>
      <c r="EL92" s="37"/>
      <c r="EM92" s="37"/>
      <c r="EN92" s="37"/>
      <c r="EO92" s="37"/>
      <c r="EP92" s="37"/>
      <c r="EQ92" s="37"/>
      <c r="ER92" s="37"/>
      <c r="ES92" s="44">
        <v>44663</v>
      </c>
      <c r="ET92" s="44">
        <v>44760</v>
      </c>
      <c r="EU92" s="44"/>
      <c r="EV92" s="44"/>
      <c r="EW92" s="37"/>
      <c r="EX92" s="37"/>
      <c r="EY92" s="37"/>
      <c r="EZ92" s="37"/>
      <c r="FA92" s="37"/>
      <c r="FB92" s="37"/>
      <c r="FC92" s="37"/>
      <c r="FD92" s="37"/>
      <c r="FE92" s="37"/>
      <c r="FF92" s="37"/>
      <c r="FG92" s="37"/>
      <c r="FH92" s="37"/>
      <c r="FI92" s="45" t="str">
        <f t="shared" si="147"/>
        <v/>
      </c>
      <c r="FJ92" s="45" t="str">
        <f t="shared" si="148"/>
        <v/>
      </c>
      <c r="FK92" s="45" t="str">
        <f t="shared" si="149"/>
        <v/>
      </c>
      <c r="FL92" s="45" t="str">
        <f t="shared" si="150"/>
        <v/>
      </c>
      <c r="FM92" s="45" t="str">
        <f t="shared" si="151"/>
        <v/>
      </c>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44">
        <v>44663</v>
      </c>
      <c r="GS92" s="44">
        <v>44760</v>
      </c>
      <c r="GT92" s="44"/>
      <c r="GU92" s="44"/>
      <c r="GV92" s="37"/>
      <c r="GW92" s="37"/>
      <c r="GX92" s="37"/>
      <c r="GY92" s="37"/>
      <c r="GZ92" s="37"/>
      <c r="HA92" s="37"/>
      <c r="HB92" s="37"/>
      <c r="HC92" s="37"/>
      <c r="HD92" s="37"/>
      <c r="HE92" s="37"/>
      <c r="HF92" s="37"/>
      <c r="HG92" s="37"/>
      <c r="HH92" s="45" t="str">
        <f t="shared" si="215"/>
        <v/>
      </c>
      <c r="HI92" s="45" t="str">
        <f t="shared" si="216"/>
        <v/>
      </c>
      <c r="HJ92" s="45" t="str">
        <f t="shared" si="217"/>
        <v/>
      </c>
      <c r="HK92" s="45" t="str">
        <f t="shared" si="218"/>
        <v/>
      </c>
      <c r="HL92" s="45" t="str">
        <f t="shared" si="219"/>
        <v/>
      </c>
      <c r="HM92" s="37"/>
      <c r="HN92" s="37"/>
      <c r="HO92" s="37">
        <f t="shared" si="158"/>
        <v>1</v>
      </c>
      <c r="HP92" s="37" t="str">
        <f>'[10]BD Plan'!$B$3</f>
        <v>Córdoba</v>
      </c>
      <c r="HQ92" s="41" t="s">
        <v>1490</v>
      </c>
      <c r="HR92" s="41" t="s">
        <v>1491</v>
      </c>
      <c r="HS92" s="41"/>
      <c r="HT92" s="41"/>
      <c r="HU92" s="41"/>
      <c r="HV92" s="41"/>
      <c r="HW92" s="41"/>
      <c r="HX92" s="41"/>
      <c r="HY92" s="41"/>
      <c r="HZ92" s="41"/>
      <c r="IA92" s="41"/>
      <c r="IB92" s="41"/>
      <c r="IC92" s="41"/>
      <c r="ID92" s="41"/>
      <c r="IE92" s="41"/>
      <c r="IF92" s="41"/>
      <c r="IG92" t="s">
        <v>980</v>
      </c>
      <c r="IH92" s="38" t="s">
        <v>981</v>
      </c>
    </row>
    <row r="93" spans="1:242" ht="15" customHeight="1" x14ac:dyDescent="0.25">
      <c r="A93" t="s">
        <v>982</v>
      </c>
      <c r="B93" t="s">
        <v>966</v>
      </c>
      <c r="C93" s="37" t="s">
        <v>983</v>
      </c>
      <c r="D93" s="37" t="s">
        <v>950</v>
      </c>
      <c r="E93" s="37" t="s">
        <v>951</v>
      </c>
      <c r="F93" s="37" t="s">
        <v>984</v>
      </c>
      <c r="G93" s="37" t="s">
        <v>925</v>
      </c>
      <c r="H93" s="39" t="s">
        <v>985</v>
      </c>
      <c r="I93" s="37" t="s">
        <v>955</v>
      </c>
      <c r="J93" s="40">
        <v>0.8</v>
      </c>
      <c r="K93" s="40">
        <v>0.6</v>
      </c>
      <c r="L93" s="37" t="s">
        <v>956</v>
      </c>
      <c r="M93" s="40">
        <v>0.48</v>
      </c>
      <c r="N93" s="40">
        <v>0.6</v>
      </c>
      <c r="O93" s="37" t="s">
        <v>928</v>
      </c>
      <c r="P93" s="41" t="s">
        <v>929</v>
      </c>
      <c r="Q93" s="42" t="s">
        <v>986</v>
      </c>
      <c r="R93" s="37"/>
      <c r="S93" s="47" t="s">
        <v>931</v>
      </c>
      <c r="T93" s="41" t="s">
        <v>987</v>
      </c>
      <c r="U93" s="43" t="s">
        <v>933</v>
      </c>
      <c r="V93" s="43" t="s">
        <v>934</v>
      </c>
      <c r="W93" s="43" t="s">
        <v>935</v>
      </c>
      <c r="X93" s="43"/>
      <c r="Y93" s="43" t="s">
        <v>973</v>
      </c>
      <c r="Z93" s="43" t="s">
        <v>937</v>
      </c>
      <c r="AA93" s="40">
        <v>0.4</v>
      </c>
      <c r="AB93" s="37"/>
      <c r="AC93" s="37"/>
      <c r="AD93" s="37"/>
      <c r="AE93" s="37"/>
      <c r="AF93" s="43" t="s">
        <v>96</v>
      </c>
      <c r="AG93" s="37" t="s">
        <v>938</v>
      </c>
      <c r="AH93" s="37">
        <f t="shared" si="220"/>
        <v>30</v>
      </c>
      <c r="AI93" s="43">
        <v>3</v>
      </c>
      <c r="AJ93" s="43">
        <v>3</v>
      </c>
      <c r="AK93" s="43">
        <v>12</v>
      </c>
      <c r="AL93" s="43">
        <v>12</v>
      </c>
      <c r="AM93" s="37">
        <v>3</v>
      </c>
      <c r="AN93" s="37" t="s">
        <v>1492</v>
      </c>
      <c r="AO93" s="37">
        <v>3</v>
      </c>
      <c r="AP93" s="37" t="s">
        <v>1493</v>
      </c>
      <c r="AQ93" s="37"/>
      <c r="AR93" s="37"/>
      <c r="AS93" s="37"/>
      <c r="AT93" s="37"/>
      <c r="AU93" s="44">
        <v>44669</v>
      </c>
      <c r="AV93" s="44">
        <v>44761</v>
      </c>
      <c r="AW93" s="44"/>
      <c r="AX93" s="44"/>
      <c r="AY93" s="37" t="s">
        <v>4</v>
      </c>
      <c r="AZ93" s="37" t="s">
        <v>4</v>
      </c>
      <c r="BA93" s="37"/>
      <c r="BB93" s="37"/>
      <c r="BC93" s="37" t="s">
        <v>4</v>
      </c>
      <c r="BD93" s="37" t="s">
        <v>4</v>
      </c>
      <c r="BE93" s="37"/>
      <c r="BF93" s="37"/>
      <c r="BG93" s="37" t="s">
        <v>1494</v>
      </c>
      <c r="BH93" s="37" t="s">
        <v>1495</v>
      </c>
      <c r="BI93" s="37"/>
      <c r="BJ93" s="37"/>
      <c r="BK93" s="45">
        <f t="shared" si="209"/>
        <v>1</v>
      </c>
      <c r="BL93" s="45">
        <f t="shared" si="210"/>
        <v>1</v>
      </c>
      <c r="BM93" s="45">
        <f t="shared" si="211"/>
        <v>0</v>
      </c>
      <c r="BN93" s="45">
        <f t="shared" si="212"/>
        <v>0</v>
      </c>
      <c r="BO93" s="45">
        <f t="shared" si="213"/>
        <v>0.2</v>
      </c>
      <c r="BP93" s="46"/>
      <c r="BQ93" s="37"/>
      <c r="BS93" s="37"/>
      <c r="BT93" s="43"/>
      <c r="BU93" s="43"/>
      <c r="BV93" s="43"/>
      <c r="BW93" s="43"/>
      <c r="BX93" s="43"/>
      <c r="BY93" s="43"/>
      <c r="BZ93" s="40"/>
      <c r="CA93" s="37"/>
      <c r="CB93" s="37"/>
      <c r="CC93" s="37"/>
      <c r="CD93" s="37"/>
      <c r="CE93" s="43"/>
      <c r="CF93" s="37"/>
      <c r="CG93" s="37"/>
      <c r="CH93" s="37"/>
      <c r="CI93" s="37"/>
      <c r="CJ93" s="37"/>
      <c r="CK93" s="37"/>
      <c r="CL93" s="37"/>
      <c r="CM93" s="37"/>
      <c r="CN93" s="37"/>
      <c r="CO93" s="37"/>
      <c r="CP93" s="37"/>
      <c r="CQ93" s="37"/>
      <c r="CR93" s="37"/>
      <c r="CS93" s="37"/>
      <c r="CT93" s="44">
        <v>44669</v>
      </c>
      <c r="CU93" s="44">
        <v>44761</v>
      </c>
      <c r="CV93" s="44"/>
      <c r="CW93" s="44"/>
      <c r="CX93" s="37"/>
      <c r="CY93" s="37"/>
      <c r="CZ93" s="37"/>
      <c r="DA93" s="37"/>
      <c r="DB93" s="37"/>
      <c r="DC93" s="37"/>
      <c r="DD93" s="37"/>
      <c r="DE93" s="37"/>
      <c r="DF93" s="37"/>
      <c r="DG93" s="37"/>
      <c r="DH93" s="37"/>
      <c r="DI93" s="37"/>
      <c r="DJ93" s="45" t="str">
        <f t="shared" si="142"/>
        <v/>
      </c>
      <c r="DK93" s="45" t="str">
        <f t="shared" si="143"/>
        <v/>
      </c>
      <c r="DL93" s="45" t="str">
        <f t="shared" si="144"/>
        <v/>
      </c>
      <c r="DM93" s="45" t="str">
        <f t="shared" si="145"/>
        <v/>
      </c>
      <c r="DN93" s="45" t="str">
        <f t="shared" si="146"/>
        <v/>
      </c>
      <c r="DO93" s="46"/>
      <c r="DP93" s="37"/>
      <c r="DQ93" s="43"/>
      <c r="DR93" s="37"/>
      <c r="DS93" s="43"/>
      <c r="DT93" s="43"/>
      <c r="DU93" s="43"/>
      <c r="DV93" s="43"/>
      <c r="DW93" s="43"/>
      <c r="DX93" s="43"/>
      <c r="DY93" s="40"/>
      <c r="DZ93" s="37"/>
      <c r="EA93" s="37"/>
      <c r="EB93" s="37"/>
      <c r="EC93" s="37"/>
      <c r="ED93" s="43"/>
      <c r="EE93" s="37"/>
      <c r="EF93" s="37"/>
      <c r="EG93" s="37"/>
      <c r="EH93" s="37"/>
      <c r="EI93" s="37"/>
      <c r="EJ93" s="37"/>
      <c r="EK93" s="37"/>
      <c r="EL93" s="37"/>
      <c r="EM93" s="37"/>
      <c r="EN93" s="37"/>
      <c r="EO93" s="37"/>
      <c r="EP93" s="37"/>
      <c r="EQ93" s="37"/>
      <c r="ER93" s="37"/>
      <c r="ES93" s="44">
        <v>44669</v>
      </c>
      <c r="ET93" s="44">
        <v>44761</v>
      </c>
      <c r="EU93" s="44"/>
      <c r="EV93" s="44"/>
      <c r="EW93" s="37"/>
      <c r="EX93" s="37"/>
      <c r="EY93" s="37"/>
      <c r="EZ93" s="37"/>
      <c r="FA93" s="37"/>
      <c r="FB93" s="37"/>
      <c r="FC93" s="37"/>
      <c r="FD93" s="37"/>
      <c r="FE93" s="37"/>
      <c r="FF93" s="37"/>
      <c r="FG93" s="37"/>
      <c r="FH93" s="37"/>
      <c r="FI93" s="45" t="str">
        <f t="shared" si="147"/>
        <v/>
      </c>
      <c r="FJ93" s="45" t="str">
        <f t="shared" si="148"/>
        <v/>
      </c>
      <c r="FK93" s="45" t="str">
        <f t="shared" si="149"/>
        <v/>
      </c>
      <c r="FL93" s="45" t="str">
        <f t="shared" si="150"/>
        <v/>
      </c>
      <c r="FM93" s="45" t="str">
        <f t="shared" si="151"/>
        <v/>
      </c>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44">
        <v>44669</v>
      </c>
      <c r="GS93" s="44">
        <v>44761</v>
      </c>
      <c r="GT93" s="44"/>
      <c r="GU93" s="44"/>
      <c r="GV93" s="37"/>
      <c r="GW93" s="37"/>
      <c r="GX93" s="37"/>
      <c r="GY93" s="37"/>
      <c r="GZ93" s="37"/>
      <c r="HA93" s="37"/>
      <c r="HB93" s="37"/>
      <c r="HC93" s="37"/>
      <c r="HD93" s="37"/>
      <c r="HE93" s="37"/>
      <c r="HF93" s="37"/>
      <c r="HG93" s="37"/>
      <c r="HH93" s="45" t="str">
        <f t="shared" si="215"/>
        <v/>
      </c>
      <c r="HI93" s="45" t="str">
        <f t="shared" si="216"/>
        <v/>
      </c>
      <c r="HJ93" s="45" t="str">
        <f t="shared" si="217"/>
        <v/>
      </c>
      <c r="HK93" s="45" t="str">
        <f t="shared" si="218"/>
        <v/>
      </c>
      <c r="HL93" s="45" t="str">
        <f t="shared" si="219"/>
        <v/>
      </c>
      <c r="HM93" s="37"/>
      <c r="HN93" s="37"/>
      <c r="HO93" s="37">
        <f t="shared" si="158"/>
        <v>1</v>
      </c>
      <c r="HP93" s="37" t="str">
        <f>'[10]BD Plan'!$B$3</f>
        <v>Córdoba</v>
      </c>
      <c r="HQ93" s="41" t="s">
        <v>1496</v>
      </c>
      <c r="HR93" s="41" t="s">
        <v>1497</v>
      </c>
      <c r="HS93" s="41"/>
      <c r="HT93" s="41"/>
      <c r="HU93" s="41"/>
      <c r="HV93" s="41"/>
      <c r="HW93" s="41"/>
      <c r="HX93" s="41"/>
      <c r="HY93" s="41"/>
      <c r="HZ93" s="41"/>
      <c r="IA93" s="41"/>
      <c r="IB93" s="41"/>
      <c r="IC93" s="41"/>
      <c r="ID93" s="41"/>
      <c r="IE93" s="41"/>
      <c r="IF93" s="41"/>
      <c r="IG93" t="s">
        <v>993</v>
      </c>
      <c r="IH93" s="38" t="s">
        <v>994</v>
      </c>
    </row>
    <row r="94" spans="1:242" ht="15" customHeight="1" x14ac:dyDescent="0.25">
      <c r="A94" t="s">
        <v>995</v>
      </c>
      <c r="B94" t="s">
        <v>966</v>
      </c>
      <c r="C94" s="37" t="s">
        <v>996</v>
      </c>
      <c r="D94" s="37" t="s">
        <v>997</v>
      </c>
      <c r="E94" s="37" t="s">
        <v>951</v>
      </c>
      <c r="F94" s="37" t="s">
        <v>984</v>
      </c>
      <c r="G94" s="37" t="s">
        <v>953</v>
      </c>
      <c r="H94" s="39" t="s">
        <v>998</v>
      </c>
      <c r="I94" s="37" t="s">
        <v>955</v>
      </c>
      <c r="J94" s="40">
        <v>1</v>
      </c>
      <c r="K94" s="40">
        <v>0.8</v>
      </c>
      <c r="L94" s="37" t="s">
        <v>956</v>
      </c>
      <c r="M94" s="40">
        <v>0.6</v>
      </c>
      <c r="N94" s="40">
        <v>0.8</v>
      </c>
      <c r="O94" s="37" t="s">
        <v>956</v>
      </c>
      <c r="P94" s="41" t="s">
        <v>929</v>
      </c>
      <c r="Q94" s="42" t="s">
        <v>999</v>
      </c>
      <c r="R94" s="37"/>
      <c r="S94" s="47" t="s">
        <v>931</v>
      </c>
      <c r="T94" s="37" t="s">
        <v>1000</v>
      </c>
      <c r="U94" s="43" t="s">
        <v>933</v>
      </c>
      <c r="V94" s="43" t="s">
        <v>934</v>
      </c>
      <c r="W94" s="43" t="s">
        <v>935</v>
      </c>
      <c r="X94" s="43"/>
      <c r="Y94" s="43" t="s">
        <v>936</v>
      </c>
      <c r="Z94" s="43" t="s">
        <v>937</v>
      </c>
      <c r="AA94" s="40">
        <v>0.4</v>
      </c>
      <c r="AB94" s="37"/>
      <c r="AC94" s="37"/>
      <c r="AD94" s="37"/>
      <c r="AE94" s="37"/>
      <c r="AF94" s="43" t="s">
        <v>96</v>
      </c>
      <c r="AG94" s="37" t="s">
        <v>938</v>
      </c>
      <c r="AH94" s="37">
        <f t="shared" si="220"/>
        <v>12</v>
      </c>
      <c r="AI94" s="43">
        <v>3</v>
      </c>
      <c r="AJ94" s="43">
        <v>3</v>
      </c>
      <c r="AK94" s="43">
        <v>3</v>
      </c>
      <c r="AL94" s="43">
        <v>3</v>
      </c>
      <c r="AM94" s="37">
        <v>3</v>
      </c>
      <c r="AN94" s="37" t="s">
        <v>1498</v>
      </c>
      <c r="AO94" s="37">
        <v>3</v>
      </c>
      <c r="AP94" s="37" t="s">
        <v>1499</v>
      </c>
      <c r="AQ94" s="37"/>
      <c r="AR94" s="37"/>
      <c r="AS94" s="37"/>
      <c r="AT94" s="37"/>
      <c r="AU94" s="44">
        <v>44663</v>
      </c>
      <c r="AV94" s="44">
        <v>44760</v>
      </c>
      <c r="AW94" s="44"/>
      <c r="AX94" s="44"/>
      <c r="AY94" s="37" t="s">
        <v>4</v>
      </c>
      <c r="AZ94" s="37" t="s">
        <v>4</v>
      </c>
      <c r="BA94" s="37"/>
      <c r="BB94" s="37"/>
      <c r="BC94" s="37" t="s">
        <v>4</v>
      </c>
      <c r="BD94" s="37" t="s">
        <v>4</v>
      </c>
      <c r="BE94" s="37"/>
      <c r="BF94" s="37"/>
      <c r="BG94" s="37" t="s">
        <v>1500</v>
      </c>
      <c r="BH94" s="37" t="s">
        <v>1501</v>
      </c>
      <c r="BI94" s="37"/>
      <c r="BJ94" s="37"/>
      <c r="BK94" s="45">
        <f t="shared" si="209"/>
        <v>1</v>
      </c>
      <c r="BL94" s="45">
        <f t="shared" si="210"/>
        <v>1</v>
      </c>
      <c r="BM94" s="45">
        <f t="shared" si="211"/>
        <v>0</v>
      </c>
      <c r="BN94" s="45">
        <f t="shared" si="212"/>
        <v>0</v>
      </c>
      <c r="BO94" s="45">
        <f t="shared" si="213"/>
        <v>0.5</v>
      </c>
      <c r="BP94" s="46"/>
      <c r="BQ94" s="37"/>
      <c r="BR94" s="37"/>
      <c r="BS94" s="37"/>
      <c r="BT94" s="43"/>
      <c r="BU94" s="43"/>
      <c r="BV94" s="43"/>
      <c r="BW94" s="43"/>
      <c r="BX94" s="43"/>
      <c r="BY94" s="43"/>
      <c r="BZ94" s="40"/>
      <c r="CA94" s="37"/>
      <c r="CB94" s="37"/>
      <c r="CC94" s="37"/>
      <c r="CD94" s="37"/>
      <c r="CE94" s="43"/>
      <c r="CF94" s="37"/>
      <c r="CG94" s="37"/>
      <c r="CH94" s="37"/>
      <c r="CI94" s="37"/>
      <c r="CJ94" s="37"/>
      <c r="CK94" s="37"/>
      <c r="CL94" s="37"/>
      <c r="CM94" s="37"/>
      <c r="CN94" s="37"/>
      <c r="CO94" s="37"/>
      <c r="CP94" s="37"/>
      <c r="CQ94" s="37"/>
      <c r="CR94" s="37"/>
      <c r="CS94" s="37"/>
      <c r="CT94" s="44">
        <v>44663</v>
      </c>
      <c r="CU94" s="44">
        <v>44760</v>
      </c>
      <c r="CV94" s="44"/>
      <c r="CW94" s="44"/>
      <c r="CX94" s="37"/>
      <c r="CY94" s="37"/>
      <c r="CZ94" s="37"/>
      <c r="DA94" s="37"/>
      <c r="DB94" s="37"/>
      <c r="DC94" s="37"/>
      <c r="DD94" s="37"/>
      <c r="DE94" s="37"/>
      <c r="DF94" s="37"/>
      <c r="DG94" s="37"/>
      <c r="DH94" s="37"/>
      <c r="DI94" s="37"/>
      <c r="DJ94" s="45" t="str">
        <f t="shared" si="142"/>
        <v/>
      </c>
      <c r="DK94" s="45" t="str">
        <f t="shared" si="143"/>
        <v/>
      </c>
      <c r="DL94" s="45" t="str">
        <f t="shared" si="144"/>
        <v/>
      </c>
      <c r="DM94" s="45" t="str">
        <f t="shared" si="145"/>
        <v/>
      </c>
      <c r="DN94" s="45" t="str">
        <f t="shared" si="146"/>
        <v/>
      </c>
      <c r="DO94" s="46"/>
      <c r="DP94" s="37"/>
      <c r="DQ94" s="43"/>
      <c r="DR94" s="37"/>
      <c r="DS94" s="43"/>
      <c r="DT94" s="43"/>
      <c r="DU94" s="43"/>
      <c r="DV94" s="43"/>
      <c r="DW94" s="43"/>
      <c r="DX94" s="43"/>
      <c r="DY94" s="40"/>
      <c r="DZ94" s="37"/>
      <c r="EA94" s="37"/>
      <c r="EB94" s="37"/>
      <c r="EC94" s="37"/>
      <c r="ED94" s="43"/>
      <c r="EE94" s="37"/>
      <c r="EF94" s="37"/>
      <c r="EG94" s="37"/>
      <c r="EH94" s="37"/>
      <c r="EI94" s="37"/>
      <c r="EJ94" s="37"/>
      <c r="EK94" s="37"/>
      <c r="EL94" s="37"/>
      <c r="EM94" s="37"/>
      <c r="EN94" s="37"/>
      <c r="EO94" s="37"/>
      <c r="EP94" s="37"/>
      <c r="EQ94" s="37"/>
      <c r="ER94" s="37"/>
      <c r="ES94" s="44">
        <v>44663</v>
      </c>
      <c r="ET94" s="44">
        <v>44760</v>
      </c>
      <c r="EU94" s="44"/>
      <c r="EV94" s="44"/>
      <c r="EW94" s="37"/>
      <c r="EX94" s="37"/>
      <c r="EY94" s="37"/>
      <c r="EZ94" s="37"/>
      <c r="FA94" s="37"/>
      <c r="FB94" s="37"/>
      <c r="FC94" s="37"/>
      <c r="FD94" s="37"/>
      <c r="FE94" s="37"/>
      <c r="FF94" s="37"/>
      <c r="FG94" s="37"/>
      <c r="FH94" s="37"/>
      <c r="FI94" s="45" t="str">
        <f t="shared" si="147"/>
        <v/>
      </c>
      <c r="FJ94" s="45" t="str">
        <f t="shared" si="148"/>
        <v/>
      </c>
      <c r="FK94" s="45" t="str">
        <f t="shared" si="149"/>
        <v/>
      </c>
      <c r="FL94" s="45" t="str">
        <f t="shared" si="150"/>
        <v/>
      </c>
      <c r="FM94" s="45" t="str">
        <f t="shared" si="151"/>
        <v/>
      </c>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44">
        <v>44663</v>
      </c>
      <c r="GS94" s="44">
        <v>44760</v>
      </c>
      <c r="GT94" s="44"/>
      <c r="GU94" s="44"/>
      <c r="GV94" s="37"/>
      <c r="GW94" s="37"/>
      <c r="GX94" s="37"/>
      <c r="GY94" s="37"/>
      <c r="GZ94" s="37"/>
      <c r="HA94" s="37"/>
      <c r="HB94" s="37"/>
      <c r="HC94" s="37"/>
      <c r="HD94" s="37"/>
      <c r="HE94" s="37"/>
      <c r="HF94" s="37"/>
      <c r="HG94" s="37"/>
      <c r="HH94" s="45" t="str">
        <f t="shared" si="215"/>
        <v/>
      </c>
      <c r="HI94" s="45" t="str">
        <f t="shared" si="216"/>
        <v/>
      </c>
      <c r="HJ94" s="45" t="str">
        <f t="shared" si="217"/>
        <v/>
      </c>
      <c r="HK94" s="45" t="str">
        <f t="shared" si="218"/>
        <v/>
      </c>
      <c r="HL94" s="45" t="str">
        <f t="shared" si="219"/>
        <v/>
      </c>
      <c r="HM94" s="37"/>
      <c r="HN94" s="37"/>
      <c r="HO94" s="37">
        <f t="shared" si="158"/>
        <v>1</v>
      </c>
      <c r="HP94" s="37" t="str">
        <f>'[10]BD Plan'!$B$3</f>
        <v>Córdoba</v>
      </c>
      <c r="HQ94" s="20" t="s">
        <v>1502</v>
      </c>
      <c r="HR94" s="20" t="s">
        <v>1503</v>
      </c>
      <c r="HS94" s="20"/>
      <c r="HT94" s="20"/>
      <c r="HU94" s="20"/>
      <c r="HV94" s="20"/>
      <c r="HW94" s="20"/>
      <c r="HX94" s="20"/>
      <c r="HY94" s="20"/>
      <c r="HZ94" s="20"/>
      <c r="IA94" s="20"/>
      <c r="IB94" s="20"/>
      <c r="IC94" s="20"/>
      <c r="ID94" s="20"/>
      <c r="IE94" s="20"/>
      <c r="IF94" s="20"/>
      <c r="IG94" t="s">
        <v>1005</v>
      </c>
      <c r="IH94" s="38" t="s">
        <v>981</v>
      </c>
    </row>
    <row r="95" spans="1:242" ht="15" customHeight="1" x14ac:dyDescent="0.25">
      <c r="A95" t="s">
        <v>1006</v>
      </c>
      <c r="B95" t="s">
        <v>1007</v>
      </c>
      <c r="C95" s="37" t="s">
        <v>1008</v>
      </c>
      <c r="D95" s="37" t="s">
        <v>968</v>
      </c>
      <c r="E95" s="37" t="s">
        <v>951</v>
      </c>
      <c r="F95" s="37" t="s">
        <v>924</v>
      </c>
      <c r="G95" s="37" t="s">
        <v>1009</v>
      </c>
      <c r="H95" s="39" t="s">
        <v>1010</v>
      </c>
      <c r="I95" s="37" t="s">
        <v>927</v>
      </c>
      <c r="J95" s="40">
        <v>0.8</v>
      </c>
      <c r="K95" s="40">
        <v>0.2</v>
      </c>
      <c r="L95" s="37" t="s">
        <v>928</v>
      </c>
      <c r="M95" s="40">
        <v>0.28999999999999998</v>
      </c>
      <c r="N95" s="40">
        <v>0.2</v>
      </c>
      <c r="O95" s="37" t="s">
        <v>1011</v>
      </c>
      <c r="P95" s="41" t="s">
        <v>929</v>
      </c>
      <c r="Q95" s="42" t="s">
        <v>1012</v>
      </c>
      <c r="R95" s="37"/>
      <c r="S95" s="47" t="s">
        <v>931</v>
      </c>
      <c r="T95" s="37" t="s">
        <v>1013</v>
      </c>
      <c r="U95" s="43" t="s">
        <v>933</v>
      </c>
      <c r="V95" s="43" t="s">
        <v>934</v>
      </c>
      <c r="W95" s="43" t="s">
        <v>935</v>
      </c>
      <c r="X95" s="43"/>
      <c r="Y95" s="43" t="s">
        <v>936</v>
      </c>
      <c r="Z95" s="43" t="s">
        <v>937</v>
      </c>
      <c r="AA95" s="40">
        <v>0.4</v>
      </c>
      <c r="AB95" s="37"/>
      <c r="AC95" s="37"/>
      <c r="AD95" s="37"/>
      <c r="AE95" s="37"/>
      <c r="AF95" s="43" t="s">
        <v>96</v>
      </c>
      <c r="AG95" s="37" t="s">
        <v>938</v>
      </c>
      <c r="AH95" s="37">
        <f t="shared" si="220"/>
        <v>2</v>
      </c>
      <c r="AI95" s="43">
        <v>1</v>
      </c>
      <c r="AJ95" s="43">
        <v>1</v>
      </c>
      <c r="AK95" s="43">
        <v>0</v>
      </c>
      <c r="AL95" s="43">
        <v>0</v>
      </c>
      <c r="AM95" s="37"/>
      <c r="AN95" s="37"/>
      <c r="AO95" s="37">
        <v>1</v>
      </c>
      <c r="AP95" s="37" t="s">
        <v>1504</v>
      </c>
      <c r="AQ95" s="37"/>
      <c r="AR95" s="37"/>
      <c r="AS95" s="37"/>
      <c r="AT95" s="37"/>
      <c r="AU95" s="44"/>
      <c r="AV95" s="44">
        <v>44760</v>
      </c>
      <c r="AW95" s="44"/>
      <c r="AX95" s="44"/>
      <c r="AY95" s="37"/>
      <c r="AZ95" s="37" t="s">
        <v>4</v>
      </c>
      <c r="BA95" s="37"/>
      <c r="BB95" s="37"/>
      <c r="BC95" s="37"/>
      <c r="BD95" s="37" t="s">
        <v>4</v>
      </c>
      <c r="BE95" s="37"/>
      <c r="BF95" s="37"/>
      <c r="BG95" s="37"/>
      <c r="BH95" s="37" t="s">
        <v>1505</v>
      </c>
      <c r="BI95" s="37"/>
      <c r="BJ95" s="37"/>
      <c r="BK95" s="45">
        <f t="shared" si="209"/>
        <v>0</v>
      </c>
      <c r="BL95" s="45">
        <f t="shared" si="210"/>
        <v>1</v>
      </c>
      <c r="BM95" s="45" t="str">
        <f t="shared" si="211"/>
        <v/>
      </c>
      <c r="BN95" s="45" t="str">
        <f t="shared" si="212"/>
        <v/>
      </c>
      <c r="BO95" s="45">
        <f t="shared" si="213"/>
        <v>0.5</v>
      </c>
      <c r="BP95" s="46" t="s">
        <v>1016</v>
      </c>
      <c r="BQ95" s="37"/>
      <c r="BR95" s="47" t="s">
        <v>931</v>
      </c>
      <c r="BS95" s="37" t="s">
        <v>1017</v>
      </c>
      <c r="BT95" s="43" t="s">
        <v>933</v>
      </c>
      <c r="BU95" s="43" t="s">
        <v>934</v>
      </c>
      <c r="BV95" s="43" t="s">
        <v>935</v>
      </c>
      <c r="BW95" s="43"/>
      <c r="BX95" s="43" t="s">
        <v>936</v>
      </c>
      <c r="BY95" s="43" t="s">
        <v>937</v>
      </c>
      <c r="BZ95" s="40">
        <v>0.4</v>
      </c>
      <c r="CA95" s="37"/>
      <c r="CB95" s="37"/>
      <c r="CC95" s="37"/>
      <c r="CD95" s="37"/>
      <c r="CE95" s="43" t="s">
        <v>96</v>
      </c>
      <c r="CF95" s="37" t="s">
        <v>938</v>
      </c>
      <c r="CG95" s="37">
        <f t="shared" ref="CG95" si="221">SUM(CH95:CK95)</f>
        <v>3</v>
      </c>
      <c r="CH95" s="37">
        <v>0</v>
      </c>
      <c r="CI95" s="37">
        <v>1</v>
      </c>
      <c r="CJ95" s="37">
        <v>1</v>
      </c>
      <c r="CK95" s="37">
        <v>1</v>
      </c>
      <c r="CL95" s="37"/>
      <c r="CM95" s="37"/>
      <c r="CN95" s="37">
        <v>1</v>
      </c>
      <c r="CO95" s="41" t="s">
        <v>1506</v>
      </c>
      <c r="CP95" s="37"/>
      <c r="CQ95" s="37"/>
      <c r="CR95" s="37"/>
      <c r="CS95" s="37"/>
      <c r="CT95" s="44"/>
      <c r="CU95" s="44">
        <v>44760</v>
      </c>
      <c r="CV95" s="44"/>
      <c r="CW95" s="44"/>
      <c r="CX95" s="37"/>
      <c r="CY95" s="37" t="s">
        <v>4</v>
      </c>
      <c r="CZ95" s="37"/>
      <c r="DA95" s="37"/>
      <c r="DB95" s="37"/>
      <c r="DC95" s="37" t="s">
        <v>4</v>
      </c>
      <c r="DD95" s="37"/>
      <c r="DE95" s="37"/>
      <c r="DF95" s="37"/>
      <c r="DG95" s="37" t="s">
        <v>1507</v>
      </c>
      <c r="DH95" s="37"/>
      <c r="DI95" s="37"/>
      <c r="DJ95" s="45" t="str">
        <f t="shared" si="142"/>
        <v/>
      </c>
      <c r="DK95" s="45">
        <f t="shared" si="143"/>
        <v>1</v>
      </c>
      <c r="DL95" s="45">
        <f t="shared" si="144"/>
        <v>0</v>
      </c>
      <c r="DM95" s="45">
        <f t="shared" si="145"/>
        <v>0</v>
      </c>
      <c r="DN95" s="45">
        <f t="shared" si="146"/>
        <v>0.33333333333333331</v>
      </c>
      <c r="DO95" s="46"/>
      <c r="DP95" s="37"/>
      <c r="DQ95" s="43"/>
      <c r="DR95" s="37"/>
      <c r="DS95" s="43"/>
      <c r="DT95" s="43"/>
      <c r="DU95" s="43"/>
      <c r="DV95" s="43"/>
      <c r="DW95" s="43"/>
      <c r="DX95" s="43"/>
      <c r="DY95" s="40"/>
      <c r="DZ95" s="37"/>
      <c r="EA95" s="37"/>
      <c r="EB95" s="37"/>
      <c r="EC95" s="37"/>
      <c r="ED95" s="43"/>
      <c r="EE95" s="37"/>
      <c r="EF95" s="37"/>
      <c r="EG95" s="37"/>
      <c r="EH95" s="37"/>
      <c r="EI95" s="37"/>
      <c r="EJ95" s="37"/>
      <c r="EK95" s="37"/>
      <c r="EL95" s="37"/>
      <c r="EM95" s="37"/>
      <c r="EN95" s="37"/>
      <c r="EO95" s="37"/>
      <c r="EP95" s="37"/>
      <c r="EQ95" s="37"/>
      <c r="ER95" s="37"/>
      <c r="ES95" s="44"/>
      <c r="ET95" s="44">
        <v>44760</v>
      </c>
      <c r="EU95" s="44"/>
      <c r="EV95" s="44"/>
      <c r="EW95" s="37"/>
      <c r="EX95" s="37"/>
      <c r="EY95" s="37"/>
      <c r="EZ95" s="37"/>
      <c r="FA95" s="37"/>
      <c r="FB95" s="37"/>
      <c r="FC95" s="37"/>
      <c r="FD95" s="37"/>
      <c r="FE95" s="37"/>
      <c r="FF95" s="37"/>
      <c r="FG95" s="37"/>
      <c r="FH95" s="37"/>
      <c r="FI95" s="45" t="str">
        <f t="shared" si="147"/>
        <v/>
      </c>
      <c r="FJ95" s="45" t="str">
        <f t="shared" si="148"/>
        <v/>
      </c>
      <c r="FK95" s="45" t="str">
        <f t="shared" si="149"/>
        <v/>
      </c>
      <c r="FL95" s="45" t="str">
        <f t="shared" si="150"/>
        <v/>
      </c>
      <c r="FM95" s="45" t="str">
        <f t="shared" si="151"/>
        <v/>
      </c>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44"/>
      <c r="GS95" s="44">
        <v>44760</v>
      </c>
      <c r="GT95" s="44"/>
      <c r="GU95" s="44"/>
      <c r="GV95" s="37"/>
      <c r="GW95" s="37"/>
      <c r="GX95" s="37"/>
      <c r="GY95" s="37"/>
      <c r="GZ95" s="37"/>
      <c r="HA95" s="37"/>
      <c r="HB95" s="37"/>
      <c r="HC95" s="37"/>
      <c r="HD95" s="37"/>
      <c r="HE95" s="37"/>
      <c r="HF95" s="37"/>
      <c r="HG95" s="37"/>
      <c r="HH95" s="45"/>
      <c r="HI95" s="45"/>
      <c r="HJ95" s="45"/>
      <c r="HK95" s="45"/>
      <c r="HL95" s="45"/>
      <c r="HM95" s="37"/>
      <c r="HN95" s="37"/>
      <c r="HO95" s="37">
        <f t="shared" si="158"/>
        <v>2</v>
      </c>
      <c r="HP95" s="37" t="str">
        <f>'[10]BD Plan'!$B$3</f>
        <v>Córdoba</v>
      </c>
      <c r="HQ95" s="20"/>
      <c r="HR95" s="20" t="s">
        <v>1508</v>
      </c>
      <c r="HS95" s="20"/>
      <c r="HT95" s="20"/>
      <c r="HU95" s="20"/>
      <c r="HV95" s="20" t="s">
        <v>1509</v>
      </c>
      <c r="HW95" s="20"/>
      <c r="HX95" s="20"/>
      <c r="HY95" s="20"/>
      <c r="HZ95" s="20"/>
      <c r="IA95" s="20"/>
      <c r="IB95" s="20"/>
      <c r="IC95" s="20"/>
      <c r="ID95" s="20"/>
      <c r="IE95" s="20"/>
      <c r="IF95" s="20"/>
      <c r="IG95" t="s">
        <v>1022</v>
      </c>
      <c r="IH95" s="38" t="s">
        <v>1023</v>
      </c>
    </row>
    <row r="96" spans="1:242" ht="15" customHeight="1" x14ac:dyDescent="0.25">
      <c r="A96" t="s">
        <v>1024</v>
      </c>
      <c r="B96" t="s">
        <v>1007</v>
      </c>
      <c r="C96" s="37" t="s">
        <v>1025</v>
      </c>
      <c r="D96" s="37" t="s">
        <v>997</v>
      </c>
      <c r="E96" s="37" t="s">
        <v>1026</v>
      </c>
      <c r="F96" s="37" t="s">
        <v>924</v>
      </c>
      <c r="G96" s="37" t="s">
        <v>925</v>
      </c>
      <c r="H96" s="48" t="s">
        <v>1027</v>
      </c>
      <c r="I96" s="37" t="s">
        <v>1028</v>
      </c>
      <c r="J96" s="40">
        <v>0.8</v>
      </c>
      <c r="K96" s="40">
        <v>0.8</v>
      </c>
      <c r="L96" s="37" t="s">
        <v>956</v>
      </c>
      <c r="M96" s="40">
        <v>0.48</v>
      </c>
      <c r="N96" s="40">
        <v>0.8</v>
      </c>
      <c r="O96" s="37" t="s">
        <v>956</v>
      </c>
      <c r="P96" s="41" t="s">
        <v>929</v>
      </c>
      <c r="Q96" s="42" t="s">
        <v>1029</v>
      </c>
      <c r="R96" s="37"/>
      <c r="S96" s="47" t="s">
        <v>931</v>
      </c>
      <c r="T96" s="37" t="s">
        <v>1030</v>
      </c>
      <c r="U96" s="43" t="s">
        <v>933</v>
      </c>
      <c r="V96" s="43" t="s">
        <v>934</v>
      </c>
      <c r="W96" s="43" t="s">
        <v>935</v>
      </c>
      <c r="X96" s="43"/>
      <c r="Y96" s="43" t="s">
        <v>936</v>
      </c>
      <c r="Z96" s="43" t="s">
        <v>937</v>
      </c>
      <c r="AA96" s="40">
        <v>0.4</v>
      </c>
      <c r="AB96" s="37"/>
      <c r="AC96" s="37"/>
      <c r="AD96" s="37"/>
      <c r="AE96" s="37"/>
      <c r="AF96" s="43" t="s">
        <v>96</v>
      </c>
      <c r="AG96" s="37" t="s">
        <v>938</v>
      </c>
      <c r="AH96" s="37">
        <f t="shared" si="220"/>
        <v>10</v>
      </c>
      <c r="AI96" s="43">
        <v>3</v>
      </c>
      <c r="AJ96" s="43">
        <v>1</v>
      </c>
      <c r="AK96" s="43">
        <v>3</v>
      </c>
      <c r="AL96" s="43">
        <v>3</v>
      </c>
      <c r="AM96" s="37"/>
      <c r="AN96" s="37"/>
      <c r="AO96" s="37">
        <v>1</v>
      </c>
      <c r="AP96" s="37" t="s">
        <v>1510</v>
      </c>
      <c r="AQ96" s="37"/>
      <c r="AR96" s="37"/>
      <c r="AS96" s="37"/>
      <c r="AT96" s="37"/>
      <c r="AU96" s="44">
        <v>44663</v>
      </c>
      <c r="AV96" s="44">
        <v>44760</v>
      </c>
      <c r="AW96" s="44"/>
      <c r="AX96" s="44"/>
      <c r="AY96" s="37"/>
      <c r="AZ96" s="37" t="s">
        <v>4</v>
      </c>
      <c r="BA96" s="37"/>
      <c r="BB96" s="37"/>
      <c r="BC96" s="37"/>
      <c r="BD96" s="37" t="s">
        <v>4</v>
      </c>
      <c r="BE96" s="37"/>
      <c r="BF96" s="37"/>
      <c r="BG96" s="37"/>
      <c r="BH96" s="37" t="s">
        <v>1511</v>
      </c>
      <c r="BI96" s="37"/>
      <c r="BJ96" s="37"/>
      <c r="BK96" s="45">
        <f t="shared" si="209"/>
        <v>0</v>
      </c>
      <c r="BL96" s="45">
        <f t="shared" si="210"/>
        <v>1</v>
      </c>
      <c r="BM96" s="45">
        <f t="shared" si="211"/>
        <v>0</v>
      </c>
      <c r="BN96" s="45">
        <f t="shared" si="212"/>
        <v>0</v>
      </c>
      <c r="BO96" s="45">
        <f t="shared" si="213"/>
        <v>0.1</v>
      </c>
      <c r="BP96" s="42"/>
      <c r="BQ96" s="37"/>
      <c r="BR96" s="37"/>
      <c r="BS96" s="37"/>
      <c r="BT96" s="43"/>
      <c r="BU96" s="43"/>
      <c r="BV96" s="43"/>
      <c r="BW96" s="43"/>
      <c r="BX96" s="43"/>
      <c r="BY96" s="43"/>
      <c r="BZ96" s="40"/>
      <c r="CA96" s="37"/>
      <c r="CB96" s="37"/>
      <c r="CC96" s="37"/>
      <c r="CD96" s="37"/>
      <c r="CE96" s="43"/>
      <c r="CF96" s="37"/>
      <c r="CG96" s="37"/>
      <c r="CH96" s="37"/>
      <c r="CI96" s="37"/>
      <c r="CJ96" s="37"/>
      <c r="CK96" s="37"/>
      <c r="CL96" s="37"/>
      <c r="CM96" s="37"/>
      <c r="CN96" s="37"/>
      <c r="CO96" s="37"/>
      <c r="CP96" s="37"/>
      <c r="CQ96" s="37"/>
      <c r="CR96" s="37"/>
      <c r="CS96" s="37"/>
      <c r="CT96" s="44">
        <v>44663</v>
      </c>
      <c r="CU96" s="44">
        <v>44760</v>
      </c>
      <c r="CV96" s="44"/>
      <c r="CW96" s="44"/>
      <c r="CX96" s="37"/>
      <c r="CY96" s="37"/>
      <c r="CZ96" s="37"/>
      <c r="DA96" s="37"/>
      <c r="DB96" s="37"/>
      <c r="DC96" s="37"/>
      <c r="DD96" s="37"/>
      <c r="DE96" s="37"/>
      <c r="DF96" s="37"/>
      <c r="DG96" s="37"/>
      <c r="DH96" s="37"/>
      <c r="DI96" s="37"/>
      <c r="DJ96" s="45" t="str">
        <f t="shared" si="142"/>
        <v/>
      </c>
      <c r="DK96" s="45" t="str">
        <f t="shared" si="143"/>
        <v/>
      </c>
      <c r="DL96" s="45" t="str">
        <f t="shared" si="144"/>
        <v/>
      </c>
      <c r="DM96" s="45" t="str">
        <f t="shared" si="145"/>
        <v/>
      </c>
      <c r="DN96" s="45" t="str">
        <f t="shared" si="146"/>
        <v/>
      </c>
      <c r="DO96" s="42"/>
      <c r="DP96" s="37"/>
      <c r="DQ96" s="43"/>
      <c r="DR96" s="37"/>
      <c r="DS96" s="43"/>
      <c r="DT96" s="43"/>
      <c r="DU96" s="43"/>
      <c r="DV96" s="43"/>
      <c r="DW96" s="43"/>
      <c r="DX96" s="43"/>
      <c r="DY96" s="40"/>
      <c r="DZ96" s="37"/>
      <c r="EA96" s="37"/>
      <c r="EB96" s="37"/>
      <c r="EC96" s="37"/>
      <c r="ED96" s="43"/>
      <c r="EE96" s="37"/>
      <c r="EF96" s="37"/>
      <c r="EG96" s="37"/>
      <c r="EH96" s="37"/>
      <c r="EI96" s="37"/>
      <c r="EJ96" s="37"/>
      <c r="EK96" s="37"/>
      <c r="EL96" s="41"/>
      <c r="EM96" s="37"/>
      <c r="EN96" s="37"/>
      <c r="EO96" s="37"/>
      <c r="EP96" s="37"/>
      <c r="EQ96" s="37"/>
      <c r="ER96" s="37"/>
      <c r="ES96" s="44"/>
      <c r="ET96" s="44">
        <v>44760</v>
      </c>
      <c r="EU96" s="44"/>
      <c r="EV96" s="44"/>
      <c r="EW96" s="37"/>
      <c r="EX96" s="37"/>
      <c r="EY96" s="37"/>
      <c r="EZ96" s="37"/>
      <c r="FA96" s="37"/>
      <c r="FB96" s="37"/>
      <c r="FC96" s="37"/>
      <c r="FD96" s="37"/>
      <c r="FE96" s="37"/>
      <c r="FF96" s="37"/>
      <c r="FG96" s="37"/>
      <c r="FH96" s="37"/>
      <c r="FI96" s="45" t="str">
        <f t="shared" si="147"/>
        <v/>
      </c>
      <c r="FJ96" s="45" t="str">
        <f t="shared" si="148"/>
        <v/>
      </c>
      <c r="FK96" s="45" t="str">
        <f t="shared" si="149"/>
        <v/>
      </c>
      <c r="FL96" s="45" t="str">
        <f t="shared" si="150"/>
        <v/>
      </c>
      <c r="FM96" s="45" t="str">
        <f t="shared" si="151"/>
        <v/>
      </c>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44">
        <v>44663</v>
      </c>
      <c r="GS96" s="44">
        <v>44760</v>
      </c>
      <c r="GT96" s="44"/>
      <c r="GU96" s="44"/>
      <c r="GV96" s="37"/>
      <c r="GW96" s="37"/>
      <c r="GX96" s="37"/>
      <c r="GY96" s="37"/>
      <c r="GZ96" s="37"/>
      <c r="HA96" s="37"/>
      <c r="HB96" s="37"/>
      <c r="HC96" s="37"/>
      <c r="HD96" s="37"/>
      <c r="HE96" s="37"/>
      <c r="HF96" s="37"/>
      <c r="HG96" s="37"/>
      <c r="HH96" s="45" t="str">
        <f t="shared" ref="HH96:HH97" si="222">IFERROR(IF(GF96=0,"",IF((GJ96/GF96)&gt;1,1,(GJ96/GF96))),"")</f>
        <v/>
      </c>
      <c r="HI96" s="45" t="str">
        <f t="shared" ref="HI96:HI97" si="223">IFERROR(IF(GG96=0,"",IF((GL96/GG96)&gt;1,1,(GL96/GG96))),"")</f>
        <v/>
      </c>
      <c r="HJ96" s="45" t="str">
        <f t="shared" ref="HJ96:HJ97" si="224">IFERROR(IF(GH96=0,"",IF((GN96/GH96)&gt;1,1,(GN96/GH96))),"")</f>
        <v/>
      </c>
      <c r="HK96" s="45" t="str">
        <f t="shared" ref="HK96:HK97" si="225">IFERROR(IF(GI96=0,"",IF((GP96/GI96)&gt;1,1,(GP96/GI96))),"")</f>
        <v/>
      </c>
      <c r="HL96" s="45" t="str">
        <f t="shared" ref="HL96:HL97" si="226">IFERROR(IF((GJ96+GL96+GN96+GP96)/GE96&gt;1,1,(GJ96+GL96+GN96+GP96)/GE96),"")</f>
        <v/>
      </c>
      <c r="HM96" s="37"/>
      <c r="HN96" s="37"/>
      <c r="HO96" s="37">
        <f t="shared" si="158"/>
        <v>1</v>
      </c>
      <c r="HP96" s="37" t="str">
        <f>'[10]BD Plan'!$B$3</f>
        <v>Córdoba</v>
      </c>
      <c r="HQ96" s="20"/>
      <c r="HR96" s="20" t="s">
        <v>1512</v>
      </c>
      <c r="HS96" s="20"/>
      <c r="HT96" s="20"/>
      <c r="HU96" s="20"/>
      <c r="HV96" s="20"/>
      <c r="HW96" s="20"/>
      <c r="HX96" s="20"/>
      <c r="HY96" s="20" t="s">
        <v>1513</v>
      </c>
      <c r="HZ96" s="20"/>
      <c r="IA96" s="20"/>
      <c r="IB96" s="20"/>
      <c r="IC96" s="20"/>
      <c r="ID96" s="20"/>
      <c r="IE96" s="20"/>
      <c r="IF96" s="20"/>
      <c r="IG96" t="s">
        <v>1035</v>
      </c>
      <c r="IH96" s="38" t="s">
        <v>1036</v>
      </c>
    </row>
    <row r="97" spans="1:242" ht="15" customHeight="1" x14ac:dyDescent="0.25">
      <c r="A97" t="s">
        <v>1037</v>
      </c>
      <c r="B97" t="s">
        <v>1038</v>
      </c>
      <c r="C97" s="37" t="s">
        <v>1039</v>
      </c>
      <c r="D97" s="38" t="s">
        <v>968</v>
      </c>
      <c r="E97" s="37" t="s">
        <v>951</v>
      </c>
      <c r="F97" s="37" t="s">
        <v>984</v>
      </c>
      <c r="G97" s="37" t="s">
        <v>1040</v>
      </c>
      <c r="H97" s="39" t="s">
        <v>1041</v>
      </c>
      <c r="I97" s="37" t="s">
        <v>927</v>
      </c>
      <c r="J97" s="40">
        <v>0.6</v>
      </c>
      <c r="K97" s="40">
        <v>0.8</v>
      </c>
      <c r="L97" s="37" t="s">
        <v>956</v>
      </c>
      <c r="M97" s="40">
        <v>0.36</v>
      </c>
      <c r="N97" s="40">
        <v>0.8</v>
      </c>
      <c r="O97" s="37" t="s">
        <v>956</v>
      </c>
      <c r="P97" s="41" t="s">
        <v>929</v>
      </c>
      <c r="Q97" s="42" t="s">
        <v>1042</v>
      </c>
      <c r="R97" s="37"/>
      <c r="S97" s="47" t="s">
        <v>931</v>
      </c>
      <c r="T97" s="41" t="s">
        <v>1043</v>
      </c>
      <c r="U97" s="43" t="s">
        <v>933</v>
      </c>
      <c r="V97" s="43" t="s">
        <v>934</v>
      </c>
      <c r="W97" s="43" t="s">
        <v>935</v>
      </c>
      <c r="X97" s="43"/>
      <c r="Y97" s="43" t="s">
        <v>936</v>
      </c>
      <c r="Z97" s="43" t="s">
        <v>937</v>
      </c>
      <c r="AA97" s="40">
        <v>0.4</v>
      </c>
      <c r="AB97" s="37"/>
      <c r="AC97" s="37"/>
      <c r="AD97" s="37"/>
      <c r="AE97" s="37"/>
      <c r="AF97" s="43" t="s">
        <v>96</v>
      </c>
      <c r="AG97" s="37" t="s">
        <v>938</v>
      </c>
      <c r="AH97" s="37">
        <f t="shared" si="220"/>
        <v>319</v>
      </c>
      <c r="AI97" s="43">
        <v>302</v>
      </c>
      <c r="AJ97" s="43">
        <v>15</v>
      </c>
      <c r="AK97" s="43">
        <v>1</v>
      </c>
      <c r="AL97" s="43">
        <v>1</v>
      </c>
      <c r="AM97" s="37">
        <v>302</v>
      </c>
      <c r="AN97" s="37" t="s">
        <v>1514</v>
      </c>
      <c r="AO97" s="37">
        <v>15</v>
      </c>
      <c r="AP97" s="37" t="s">
        <v>1515</v>
      </c>
      <c r="AQ97" s="37"/>
      <c r="AR97" s="37"/>
      <c r="AS97" s="37"/>
      <c r="AT97" s="37"/>
      <c r="AU97" s="44">
        <v>44669</v>
      </c>
      <c r="AV97" s="44">
        <v>44760</v>
      </c>
      <c r="AW97" s="44"/>
      <c r="AX97" s="44"/>
      <c r="AY97" s="37" t="s">
        <v>4</v>
      </c>
      <c r="AZ97" s="37" t="s">
        <v>4</v>
      </c>
      <c r="BA97" s="37"/>
      <c r="BB97" s="37"/>
      <c r="BC97" s="37" t="s">
        <v>4</v>
      </c>
      <c r="BD97" s="37" t="s">
        <v>4</v>
      </c>
      <c r="BE97" s="37"/>
      <c r="BF97" s="37"/>
      <c r="BG97" s="37" t="s">
        <v>1516</v>
      </c>
      <c r="BH97" s="37" t="s">
        <v>1517</v>
      </c>
      <c r="BI97" s="37"/>
      <c r="BJ97" s="37"/>
      <c r="BK97" s="45">
        <f t="shared" si="209"/>
        <v>1</v>
      </c>
      <c r="BL97" s="45">
        <f t="shared" si="210"/>
        <v>1</v>
      </c>
      <c r="BM97" s="45">
        <f t="shared" si="211"/>
        <v>0</v>
      </c>
      <c r="BN97" s="45">
        <f t="shared" si="212"/>
        <v>0</v>
      </c>
      <c r="BO97" s="45">
        <f t="shared" si="213"/>
        <v>0.99373040752351094</v>
      </c>
      <c r="BP97" s="42"/>
      <c r="BQ97" s="37"/>
      <c r="BR97" s="37"/>
      <c r="BS97" s="37"/>
      <c r="BT97" s="43"/>
      <c r="BU97" s="43"/>
      <c r="BV97" s="43"/>
      <c r="BW97" s="43"/>
      <c r="BX97" s="43"/>
      <c r="BY97" s="43"/>
      <c r="BZ97" s="40"/>
      <c r="CA97" s="37"/>
      <c r="CB97" s="37"/>
      <c r="CC97" s="37"/>
      <c r="CD97" s="37"/>
      <c r="CE97" s="43"/>
      <c r="CF97" s="37"/>
      <c r="CG97" s="37"/>
      <c r="CH97" s="37"/>
      <c r="CI97" s="37"/>
      <c r="CJ97" s="37"/>
      <c r="CK97" s="37"/>
      <c r="CL97" s="37"/>
      <c r="CM97" s="37"/>
      <c r="CN97" s="37"/>
      <c r="CO97" s="37"/>
      <c r="CP97" s="37"/>
      <c r="CQ97" s="37"/>
      <c r="CR97" s="37"/>
      <c r="CS97" s="37"/>
      <c r="CT97" s="44">
        <v>44669</v>
      </c>
      <c r="CU97" s="44">
        <v>44760</v>
      </c>
      <c r="CV97" s="44"/>
      <c r="CW97" s="44"/>
      <c r="CX97" s="37" t="s">
        <v>4</v>
      </c>
      <c r="CY97" s="37"/>
      <c r="CZ97" s="37"/>
      <c r="DA97" s="37"/>
      <c r="DB97" s="37" t="s">
        <v>4</v>
      </c>
      <c r="DC97" s="37"/>
      <c r="DD97" s="37"/>
      <c r="DE97" s="37"/>
      <c r="DF97" s="37" t="s">
        <v>1518</v>
      </c>
      <c r="DG97" s="37"/>
      <c r="DH97" s="37"/>
      <c r="DI97" s="37"/>
      <c r="DJ97" s="45" t="str">
        <f t="shared" si="142"/>
        <v/>
      </c>
      <c r="DK97" s="45" t="str">
        <f t="shared" si="143"/>
        <v/>
      </c>
      <c r="DL97" s="45" t="str">
        <f t="shared" si="144"/>
        <v/>
      </c>
      <c r="DM97" s="45" t="str">
        <f t="shared" si="145"/>
        <v/>
      </c>
      <c r="DN97" s="45" t="str">
        <f t="shared" si="146"/>
        <v/>
      </c>
      <c r="DO97" s="46"/>
      <c r="DP97" s="37"/>
      <c r="DQ97" s="43"/>
      <c r="DR97" s="37"/>
      <c r="DS97" s="43"/>
      <c r="DT97" s="43"/>
      <c r="DU97" s="43"/>
      <c r="DV97" s="43"/>
      <c r="DW97" s="43"/>
      <c r="DX97" s="43"/>
      <c r="DY97" s="40"/>
      <c r="DZ97" s="37"/>
      <c r="EA97" s="37"/>
      <c r="EB97" s="37"/>
      <c r="EC97" s="37"/>
      <c r="ED97" s="43"/>
      <c r="EE97" s="37"/>
      <c r="EF97" s="37"/>
      <c r="EG97" s="37"/>
      <c r="EH97" s="37"/>
      <c r="EI97" s="37"/>
      <c r="EJ97" s="37"/>
      <c r="EK97" s="37"/>
      <c r="EL97" s="37"/>
      <c r="EM97" s="37"/>
      <c r="EN97" s="37"/>
      <c r="EO97" s="37"/>
      <c r="EP97" s="37"/>
      <c r="EQ97" s="37"/>
      <c r="ER97" s="37"/>
      <c r="ES97" s="44">
        <v>44669</v>
      </c>
      <c r="ET97" s="44">
        <v>44760</v>
      </c>
      <c r="EU97" s="44"/>
      <c r="EV97" s="44"/>
      <c r="EW97" s="37"/>
      <c r="EX97" s="37"/>
      <c r="EY97" s="37"/>
      <c r="EZ97" s="37"/>
      <c r="FA97" s="37"/>
      <c r="FB97" s="37"/>
      <c r="FC97" s="37"/>
      <c r="FD97" s="37"/>
      <c r="FE97" s="37"/>
      <c r="FF97" s="37"/>
      <c r="FG97" s="37"/>
      <c r="FH97" s="37"/>
      <c r="FI97" s="45" t="str">
        <f t="shared" si="147"/>
        <v/>
      </c>
      <c r="FJ97" s="45" t="str">
        <f t="shared" si="148"/>
        <v/>
      </c>
      <c r="FK97" s="45" t="str">
        <f t="shared" si="149"/>
        <v/>
      </c>
      <c r="FL97" s="45" t="str">
        <f t="shared" si="150"/>
        <v/>
      </c>
      <c r="FM97" s="45" t="str">
        <f t="shared" si="151"/>
        <v/>
      </c>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44">
        <v>44669</v>
      </c>
      <c r="GS97" s="44">
        <v>44760</v>
      </c>
      <c r="GT97" s="44"/>
      <c r="GU97" s="44"/>
      <c r="GV97" s="37"/>
      <c r="GW97" s="37"/>
      <c r="GX97" s="37"/>
      <c r="GY97" s="37"/>
      <c r="GZ97" s="37"/>
      <c r="HA97" s="37"/>
      <c r="HB97" s="37"/>
      <c r="HC97" s="37"/>
      <c r="HD97" s="37"/>
      <c r="HE97" s="37"/>
      <c r="HF97" s="37"/>
      <c r="HG97" s="37"/>
      <c r="HH97" s="45" t="str">
        <f t="shared" si="222"/>
        <v/>
      </c>
      <c r="HI97" s="45" t="str">
        <f t="shared" si="223"/>
        <v/>
      </c>
      <c r="HJ97" s="45" t="str">
        <f t="shared" si="224"/>
        <v/>
      </c>
      <c r="HK97" s="45" t="str">
        <f t="shared" si="225"/>
        <v/>
      </c>
      <c r="HL97" s="45" t="str">
        <f t="shared" si="226"/>
        <v/>
      </c>
      <c r="HM97" s="37"/>
      <c r="HN97" s="37"/>
      <c r="HO97" s="37">
        <f t="shared" si="158"/>
        <v>1</v>
      </c>
      <c r="HP97" s="37" t="str">
        <f>'[10]BD Plan'!$B$3</f>
        <v>Córdoba</v>
      </c>
      <c r="HQ97" s="20" t="s">
        <v>1519</v>
      </c>
      <c r="HR97" s="20" t="s">
        <v>1520</v>
      </c>
      <c r="HS97" s="20"/>
      <c r="HT97" s="20"/>
      <c r="HU97" s="20" t="s">
        <v>1521</v>
      </c>
      <c r="HV97" s="20"/>
      <c r="HW97" s="20"/>
      <c r="HX97" s="20"/>
      <c r="HY97" s="20"/>
      <c r="HZ97" s="20"/>
      <c r="IA97" s="20"/>
      <c r="IB97" s="20"/>
      <c r="IC97" s="20"/>
      <c r="ID97" s="20"/>
      <c r="IE97" s="20"/>
      <c r="IF97" s="20"/>
      <c r="IG97" t="s">
        <v>1050</v>
      </c>
      <c r="IH97" s="38" t="s">
        <v>1051</v>
      </c>
    </row>
    <row r="98" spans="1:242" ht="15" customHeight="1" x14ac:dyDescent="0.25">
      <c r="A98" t="s">
        <v>1052</v>
      </c>
      <c r="B98" t="s">
        <v>1053</v>
      </c>
      <c r="C98" s="37" t="s">
        <v>1054</v>
      </c>
      <c r="D98" s="38" t="s">
        <v>950</v>
      </c>
      <c r="E98" s="37" t="s">
        <v>951</v>
      </c>
      <c r="F98" s="37" t="s">
        <v>924</v>
      </c>
      <c r="G98" s="37" t="s">
        <v>925</v>
      </c>
      <c r="H98" s="39" t="s">
        <v>1055</v>
      </c>
      <c r="I98" s="37" t="s">
        <v>1028</v>
      </c>
      <c r="J98" s="40">
        <v>0.8</v>
      </c>
      <c r="K98" s="40">
        <v>0.6</v>
      </c>
      <c r="L98" s="37" t="s">
        <v>956</v>
      </c>
      <c r="M98" s="40">
        <v>0.28999999999999998</v>
      </c>
      <c r="N98" s="40">
        <v>0.6</v>
      </c>
      <c r="O98" s="37" t="s">
        <v>928</v>
      </c>
      <c r="P98" s="41" t="s">
        <v>929</v>
      </c>
      <c r="Q98" s="42"/>
      <c r="R98" s="37"/>
      <c r="S98" s="41"/>
      <c r="T98" s="41"/>
      <c r="U98" s="43"/>
      <c r="V98" s="43"/>
      <c r="W98" s="43"/>
      <c r="X98" s="43"/>
      <c r="Y98" s="43"/>
      <c r="Z98" s="43"/>
      <c r="AA98" s="40"/>
      <c r="AB98" s="37"/>
      <c r="AC98" s="37"/>
      <c r="AD98" s="37"/>
      <c r="AE98" s="37"/>
      <c r="AF98" s="43"/>
      <c r="AG98" s="37"/>
      <c r="AH98" s="37"/>
      <c r="AI98" s="43"/>
      <c r="AJ98" s="43"/>
      <c r="AK98" s="43"/>
      <c r="AL98" s="43"/>
      <c r="AM98" s="37"/>
      <c r="AN98" s="37"/>
      <c r="AO98" s="37"/>
      <c r="AP98" s="37"/>
      <c r="AQ98" s="37"/>
      <c r="AR98" s="37"/>
      <c r="AS98" s="37"/>
      <c r="AT98" s="37"/>
      <c r="AU98" s="44"/>
      <c r="AV98" s="44">
        <v>44761</v>
      </c>
      <c r="AW98" s="44"/>
      <c r="AX98" s="44"/>
      <c r="AY98" s="37"/>
      <c r="AZ98" s="37"/>
      <c r="BA98" s="37"/>
      <c r="BB98" s="37"/>
      <c r="BC98" s="37"/>
      <c r="BD98" s="37"/>
      <c r="BE98" s="37"/>
      <c r="BF98" s="37"/>
      <c r="BG98" s="37"/>
      <c r="BH98" s="37"/>
      <c r="BI98" s="37"/>
      <c r="BJ98" s="37"/>
      <c r="BK98" s="45" t="str">
        <f t="shared" si="209"/>
        <v/>
      </c>
      <c r="BL98" s="45" t="str">
        <f t="shared" si="210"/>
        <v/>
      </c>
      <c r="BM98" s="45" t="str">
        <f t="shared" si="211"/>
        <v/>
      </c>
      <c r="BN98" s="45" t="str">
        <f t="shared" si="212"/>
        <v/>
      </c>
      <c r="BO98" s="45" t="str">
        <f t="shared" si="213"/>
        <v/>
      </c>
      <c r="BP98" s="42" t="s">
        <v>1056</v>
      </c>
      <c r="BQ98" s="37"/>
      <c r="BR98" s="47" t="s">
        <v>931</v>
      </c>
      <c r="BS98" s="37" t="s">
        <v>1057</v>
      </c>
      <c r="BT98" s="43" t="s">
        <v>933</v>
      </c>
      <c r="BU98" s="43" t="s">
        <v>934</v>
      </c>
      <c r="BV98" s="43" t="s">
        <v>935</v>
      </c>
      <c r="BW98" s="43"/>
      <c r="BX98" s="43" t="s">
        <v>936</v>
      </c>
      <c r="BY98" s="43" t="s">
        <v>937</v>
      </c>
      <c r="BZ98" s="40">
        <v>0.4</v>
      </c>
      <c r="CA98" s="37"/>
      <c r="CB98" s="37"/>
      <c r="CC98" s="37"/>
      <c r="CD98" s="37"/>
      <c r="CE98" s="43" t="s">
        <v>96</v>
      </c>
      <c r="CF98" s="37" t="s">
        <v>938</v>
      </c>
      <c r="CG98" s="37">
        <f t="shared" ref="CG98" si="227">SUM(CH98:CK98)</f>
        <v>7</v>
      </c>
      <c r="CH98" s="37">
        <v>0</v>
      </c>
      <c r="CI98" s="37">
        <v>1</v>
      </c>
      <c r="CJ98" s="37">
        <v>3</v>
      </c>
      <c r="CK98" s="37">
        <v>3</v>
      </c>
      <c r="CL98" s="37"/>
      <c r="CM98" s="37"/>
      <c r="CN98" s="37">
        <v>1</v>
      </c>
      <c r="CO98" s="37" t="s">
        <v>1522</v>
      </c>
      <c r="CP98" s="37"/>
      <c r="CQ98" s="37"/>
      <c r="CR98" s="37"/>
      <c r="CS98" s="37"/>
      <c r="CT98" s="44"/>
      <c r="CU98" s="44">
        <v>44761</v>
      </c>
      <c r="CV98" s="44"/>
      <c r="CW98" s="44"/>
      <c r="CX98" s="37"/>
      <c r="CY98" s="37" t="s">
        <v>4</v>
      </c>
      <c r="CZ98" s="37"/>
      <c r="DA98" s="37"/>
      <c r="DB98" s="37"/>
      <c r="DC98" s="37" t="s">
        <v>4</v>
      </c>
      <c r="DD98" s="37"/>
      <c r="DE98" s="37"/>
      <c r="DF98" s="37"/>
      <c r="DG98" s="37" t="s">
        <v>1523</v>
      </c>
      <c r="DH98" s="37"/>
      <c r="DI98" s="37"/>
      <c r="DJ98" s="45" t="str">
        <f t="shared" si="142"/>
        <v/>
      </c>
      <c r="DK98" s="45">
        <f t="shared" si="143"/>
        <v>1</v>
      </c>
      <c r="DL98" s="45">
        <f t="shared" si="144"/>
        <v>0</v>
      </c>
      <c r="DM98" s="45">
        <f t="shared" si="145"/>
        <v>0</v>
      </c>
      <c r="DN98" s="45">
        <f t="shared" si="146"/>
        <v>0.14285714285714285</v>
      </c>
      <c r="DO98" s="46"/>
      <c r="DP98" s="37"/>
      <c r="DQ98" s="43"/>
      <c r="DR98" s="37"/>
      <c r="DS98" s="43"/>
      <c r="DT98" s="43"/>
      <c r="DU98" s="43"/>
      <c r="DV98" s="43"/>
      <c r="DW98" s="43"/>
      <c r="DX98" s="43"/>
      <c r="DY98" s="40"/>
      <c r="DZ98" s="37"/>
      <c r="EA98" s="37"/>
      <c r="EB98" s="37"/>
      <c r="EC98" s="37"/>
      <c r="ED98" s="43"/>
      <c r="EE98" s="37"/>
      <c r="EF98" s="37"/>
      <c r="EG98" s="37"/>
      <c r="EH98" s="37"/>
      <c r="EI98" s="37"/>
      <c r="EJ98" s="37"/>
      <c r="EK98" s="37"/>
      <c r="EL98" s="37"/>
      <c r="EM98" s="37"/>
      <c r="EN98" s="37"/>
      <c r="EO98" s="37"/>
      <c r="EP98" s="37"/>
      <c r="EQ98" s="37"/>
      <c r="ER98" s="37"/>
      <c r="ES98" s="44"/>
      <c r="ET98" s="44">
        <v>44761</v>
      </c>
      <c r="EU98" s="44"/>
      <c r="EV98" s="44"/>
      <c r="EW98" s="37"/>
      <c r="EX98" s="37"/>
      <c r="EY98" s="37"/>
      <c r="EZ98" s="37"/>
      <c r="FA98" s="37"/>
      <c r="FB98" s="37"/>
      <c r="FC98" s="37"/>
      <c r="FD98" s="37"/>
      <c r="FE98" s="37"/>
      <c r="FF98" s="37"/>
      <c r="FG98" s="37"/>
      <c r="FH98" s="37"/>
      <c r="FI98" s="45" t="str">
        <f t="shared" si="147"/>
        <v/>
      </c>
      <c r="FJ98" s="45" t="str">
        <f t="shared" si="148"/>
        <v/>
      </c>
      <c r="FK98" s="45" t="str">
        <f t="shared" si="149"/>
        <v/>
      </c>
      <c r="FL98" s="45" t="str">
        <f t="shared" si="150"/>
        <v/>
      </c>
      <c r="FM98" s="45" t="str">
        <f t="shared" si="151"/>
        <v/>
      </c>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44"/>
      <c r="GS98" s="44">
        <v>44761</v>
      </c>
      <c r="GT98" s="44"/>
      <c r="GU98" s="44"/>
      <c r="GV98" s="37"/>
      <c r="GW98" s="37"/>
      <c r="GX98" s="37"/>
      <c r="GY98" s="37"/>
      <c r="GZ98" s="37"/>
      <c r="HA98" s="37"/>
      <c r="HB98" s="37"/>
      <c r="HC98" s="37"/>
      <c r="HD98" s="37"/>
      <c r="HE98" s="37"/>
      <c r="HF98" s="37"/>
      <c r="HG98" s="37"/>
      <c r="HH98" s="45"/>
      <c r="HI98" s="45"/>
      <c r="HJ98" s="45"/>
      <c r="HK98" s="45"/>
      <c r="HL98" s="45"/>
      <c r="HM98" s="37"/>
      <c r="HN98" s="37"/>
      <c r="HO98" s="37">
        <f t="shared" si="158"/>
        <v>1</v>
      </c>
      <c r="HP98" s="37" t="str">
        <f>'[10]BD Plan'!$B$3</f>
        <v>Córdoba</v>
      </c>
      <c r="HQ98" s="20"/>
      <c r="HR98" s="20"/>
      <c r="HS98" s="20"/>
      <c r="HT98" s="20"/>
      <c r="HU98" s="20"/>
      <c r="HV98" s="20" t="s">
        <v>1524</v>
      </c>
      <c r="HW98" s="20"/>
      <c r="HX98" s="20"/>
      <c r="HY98" s="20"/>
      <c r="HZ98" s="20"/>
      <c r="IA98" s="20"/>
      <c r="IB98" s="20"/>
      <c r="IC98" s="20"/>
      <c r="ID98" s="20"/>
      <c r="IE98" s="20"/>
      <c r="IF98" s="20"/>
      <c r="IG98" t="s">
        <v>1052</v>
      </c>
      <c r="IH98" s="38" t="s">
        <v>1053</v>
      </c>
    </row>
    <row r="99" spans="1:242" ht="15" customHeight="1" x14ac:dyDescent="0.25">
      <c r="A99" t="s">
        <v>1061</v>
      </c>
      <c r="B99" t="s">
        <v>1053</v>
      </c>
      <c r="C99" s="37" t="s">
        <v>1062</v>
      </c>
      <c r="D99" s="37" t="s">
        <v>997</v>
      </c>
      <c r="E99" s="37" t="s">
        <v>951</v>
      </c>
      <c r="F99" s="37" t="s">
        <v>924</v>
      </c>
      <c r="G99" s="37" t="s">
        <v>925</v>
      </c>
      <c r="H99" s="39" t="s">
        <v>1063</v>
      </c>
      <c r="I99" s="37" t="s">
        <v>955</v>
      </c>
      <c r="J99" s="40">
        <v>0.8</v>
      </c>
      <c r="K99" s="40">
        <v>0.6</v>
      </c>
      <c r="L99" s="37" t="s">
        <v>956</v>
      </c>
      <c r="M99" s="40">
        <v>0.28999999999999998</v>
      </c>
      <c r="N99" s="40">
        <v>0.6</v>
      </c>
      <c r="O99" s="37" t="s">
        <v>928</v>
      </c>
      <c r="P99" s="41" t="s">
        <v>929</v>
      </c>
      <c r="Q99" s="42" t="s">
        <v>1064</v>
      </c>
      <c r="R99" s="37"/>
      <c r="S99" s="47" t="s">
        <v>931</v>
      </c>
      <c r="T99" s="37" t="s">
        <v>1065</v>
      </c>
      <c r="U99" s="43" t="s">
        <v>933</v>
      </c>
      <c r="V99" s="43" t="s">
        <v>934</v>
      </c>
      <c r="W99" s="43" t="s">
        <v>935</v>
      </c>
      <c r="X99" s="43"/>
      <c r="Y99" s="43" t="s">
        <v>936</v>
      </c>
      <c r="Z99" s="43" t="s">
        <v>937</v>
      </c>
      <c r="AA99" s="40">
        <v>0.4</v>
      </c>
      <c r="AB99" s="37"/>
      <c r="AC99" s="37"/>
      <c r="AD99" s="37"/>
      <c r="AE99" s="37"/>
      <c r="AF99" s="43" t="s">
        <v>96</v>
      </c>
      <c r="AG99" s="37" t="s">
        <v>938</v>
      </c>
      <c r="AH99" s="37">
        <f t="shared" si="220"/>
        <v>2</v>
      </c>
      <c r="AI99" s="43">
        <v>1</v>
      </c>
      <c r="AJ99" s="43">
        <v>1</v>
      </c>
      <c r="AK99" s="43">
        <v>0</v>
      </c>
      <c r="AL99" s="43">
        <v>0</v>
      </c>
      <c r="AM99" s="37">
        <v>1</v>
      </c>
      <c r="AN99" s="41" t="s">
        <v>1525</v>
      </c>
      <c r="AO99" s="37">
        <v>1</v>
      </c>
      <c r="AP99" s="41" t="s">
        <v>1526</v>
      </c>
      <c r="AQ99" s="37"/>
      <c r="AR99" s="37"/>
      <c r="AS99" s="37"/>
      <c r="AT99" s="37"/>
      <c r="AU99" s="44">
        <v>44663</v>
      </c>
      <c r="AV99" s="44">
        <v>44760</v>
      </c>
      <c r="AW99" s="44"/>
      <c r="AX99" s="44"/>
      <c r="AY99" s="37" t="s">
        <v>4</v>
      </c>
      <c r="AZ99" s="37" t="s">
        <v>4</v>
      </c>
      <c r="BA99" s="37"/>
      <c r="BB99" s="37"/>
      <c r="BC99" s="37" t="s">
        <v>4</v>
      </c>
      <c r="BD99" s="37" t="s">
        <v>4</v>
      </c>
      <c r="BE99" s="37"/>
      <c r="BF99" s="37"/>
      <c r="BG99" s="37" t="s">
        <v>1527</v>
      </c>
      <c r="BH99" s="37" t="s">
        <v>1528</v>
      </c>
      <c r="BI99" s="37"/>
      <c r="BJ99" s="37"/>
      <c r="BK99" s="45">
        <f t="shared" si="209"/>
        <v>1</v>
      </c>
      <c r="BL99" s="45">
        <f t="shared" si="210"/>
        <v>1</v>
      </c>
      <c r="BM99" s="45" t="str">
        <f t="shared" si="211"/>
        <v/>
      </c>
      <c r="BN99" s="45" t="str">
        <f t="shared" si="212"/>
        <v/>
      </c>
      <c r="BO99" s="45">
        <f t="shared" si="213"/>
        <v>1</v>
      </c>
      <c r="BP99" s="42"/>
      <c r="BQ99" s="37"/>
      <c r="BR99" s="43"/>
      <c r="BS99" s="37"/>
      <c r="BT99" s="43"/>
      <c r="BU99" s="43"/>
      <c r="BV99" s="43"/>
      <c r="BW99" s="43"/>
      <c r="BX99" s="43"/>
      <c r="BY99" s="43"/>
      <c r="BZ99" s="40"/>
      <c r="CA99" s="37"/>
      <c r="CB99" s="37"/>
      <c r="CC99" s="37"/>
      <c r="CD99" s="37"/>
      <c r="CE99" s="43"/>
      <c r="CF99" s="37"/>
      <c r="CG99" s="37"/>
      <c r="CH99" s="37"/>
      <c r="CI99" s="37"/>
      <c r="CJ99" s="37"/>
      <c r="CK99" s="37"/>
      <c r="CL99" s="37"/>
      <c r="CM99" s="37"/>
      <c r="CN99" s="37"/>
      <c r="CO99" s="37"/>
      <c r="CP99" s="37"/>
      <c r="CQ99" s="37"/>
      <c r="CR99" s="37"/>
      <c r="CS99" s="37"/>
      <c r="CT99" s="44">
        <v>44663</v>
      </c>
      <c r="CU99" s="44">
        <v>44760</v>
      </c>
      <c r="CV99" s="44"/>
      <c r="CW99" s="44"/>
      <c r="CX99" s="37"/>
      <c r="CY99" s="37"/>
      <c r="CZ99" s="37"/>
      <c r="DA99" s="37"/>
      <c r="DB99" s="37"/>
      <c r="DC99" s="37"/>
      <c r="DD99" s="37"/>
      <c r="DE99" s="37"/>
      <c r="DF99" s="37"/>
      <c r="DG99" s="37"/>
      <c r="DH99" s="37"/>
      <c r="DI99" s="37"/>
      <c r="DJ99" s="45" t="str">
        <f t="shared" si="142"/>
        <v/>
      </c>
      <c r="DK99" s="45" t="str">
        <f t="shared" si="143"/>
        <v/>
      </c>
      <c r="DL99" s="45" t="str">
        <f t="shared" si="144"/>
        <v/>
      </c>
      <c r="DM99" s="45" t="str">
        <f t="shared" si="145"/>
        <v/>
      </c>
      <c r="DN99" s="45" t="str">
        <f t="shared" si="146"/>
        <v/>
      </c>
      <c r="DO99" s="46"/>
      <c r="DP99" s="37"/>
      <c r="DQ99" s="43"/>
      <c r="DR99" s="37"/>
      <c r="DS99" s="43"/>
      <c r="DT99" s="43"/>
      <c r="DU99" s="43"/>
      <c r="DV99" s="43"/>
      <c r="DW99" s="43"/>
      <c r="DX99" s="43"/>
      <c r="DY99" s="40"/>
      <c r="DZ99" s="37"/>
      <c r="EA99" s="37"/>
      <c r="EB99" s="37"/>
      <c r="EC99" s="37"/>
      <c r="ED99" s="43"/>
      <c r="EE99" s="37"/>
      <c r="EF99" s="37"/>
      <c r="EG99" s="37"/>
      <c r="EH99" s="37"/>
      <c r="EI99" s="37"/>
      <c r="EJ99" s="37"/>
      <c r="EK99" s="37"/>
      <c r="EL99" s="37"/>
      <c r="EM99" s="37"/>
      <c r="EN99" s="37"/>
      <c r="EO99" s="37"/>
      <c r="EP99" s="37"/>
      <c r="EQ99" s="37"/>
      <c r="ER99" s="37"/>
      <c r="ES99" s="44">
        <v>44663</v>
      </c>
      <c r="ET99" s="44">
        <v>44760</v>
      </c>
      <c r="EU99" s="44"/>
      <c r="EV99" s="44"/>
      <c r="EW99" s="37"/>
      <c r="EX99" s="37"/>
      <c r="EY99" s="37"/>
      <c r="EZ99" s="37"/>
      <c r="FA99" s="37"/>
      <c r="FB99" s="37"/>
      <c r="FC99" s="37"/>
      <c r="FD99" s="37"/>
      <c r="FE99" s="37"/>
      <c r="FF99" s="37"/>
      <c r="FG99" s="37"/>
      <c r="FH99" s="37"/>
      <c r="FI99" s="45" t="str">
        <f t="shared" si="147"/>
        <v/>
      </c>
      <c r="FJ99" s="45" t="str">
        <f t="shared" si="148"/>
        <v/>
      </c>
      <c r="FK99" s="45" t="str">
        <f t="shared" si="149"/>
        <v/>
      </c>
      <c r="FL99" s="45" t="str">
        <f t="shared" si="150"/>
        <v/>
      </c>
      <c r="FM99" s="45" t="str">
        <f t="shared" si="151"/>
        <v/>
      </c>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44">
        <v>44663</v>
      </c>
      <c r="GS99" s="44">
        <v>44760</v>
      </c>
      <c r="GT99" s="44"/>
      <c r="GU99" s="44"/>
      <c r="GV99" s="37"/>
      <c r="GW99" s="37"/>
      <c r="GX99" s="37"/>
      <c r="GY99" s="37"/>
      <c r="GZ99" s="37"/>
      <c r="HA99" s="37"/>
      <c r="HB99" s="37"/>
      <c r="HC99" s="37"/>
      <c r="HD99" s="37"/>
      <c r="HE99" s="37"/>
      <c r="HF99" s="37"/>
      <c r="HG99" s="37"/>
      <c r="HH99" s="45" t="str">
        <f t="shared" ref="HH99:HH100" si="228">IFERROR(IF(GF99=0,"",IF((GJ99/GF99)&gt;1,1,(GJ99/GF99))),"")</f>
        <v/>
      </c>
      <c r="HI99" s="45" t="str">
        <f t="shared" ref="HI99:HI100" si="229">IFERROR(IF(GG99=0,"",IF((GL99/GG99)&gt;1,1,(GL99/GG99))),"")</f>
        <v/>
      </c>
      <c r="HJ99" s="45" t="str">
        <f t="shared" ref="HJ99:HJ100" si="230">IFERROR(IF(GH99=0,"",IF((GN99/GH99)&gt;1,1,(GN99/GH99))),"")</f>
        <v/>
      </c>
      <c r="HK99" s="45" t="str">
        <f t="shared" ref="HK99:HK100" si="231">IFERROR(IF(GI99=0,"",IF((GP99/GI99)&gt;1,1,(GP99/GI99))),"")</f>
        <v/>
      </c>
      <c r="HL99" s="45" t="str">
        <f t="shared" ref="HL99:HL100" si="232">IFERROR(IF((GJ99+GL99+GN99+GP99)/GE99&gt;1,1,(GJ99+GL99+GN99+GP99)/GE99),"")</f>
        <v/>
      </c>
      <c r="HM99" s="37"/>
      <c r="HN99" s="37"/>
      <c r="HO99" s="37">
        <f t="shared" si="158"/>
        <v>1</v>
      </c>
      <c r="HP99" s="37" t="str">
        <f>'[10]BD Plan'!$B$3</f>
        <v>Córdoba</v>
      </c>
      <c r="HQ99" s="20" t="s">
        <v>1529</v>
      </c>
      <c r="HR99" s="20" t="s">
        <v>1530</v>
      </c>
      <c r="HS99" s="20"/>
      <c r="HT99" s="20"/>
      <c r="HU99" s="20"/>
      <c r="HV99" s="20"/>
      <c r="HW99" s="20"/>
      <c r="HX99" s="20"/>
      <c r="HY99" s="20"/>
      <c r="HZ99" s="20"/>
      <c r="IA99" s="20"/>
      <c r="IB99" s="20"/>
      <c r="IC99" s="20"/>
      <c r="ID99" s="20"/>
      <c r="IE99" s="20"/>
      <c r="IF99" s="20"/>
      <c r="IG99" t="s">
        <v>1061</v>
      </c>
      <c r="IH99" s="38" t="s">
        <v>1053</v>
      </c>
    </row>
    <row r="100" spans="1:242" ht="15" customHeight="1" x14ac:dyDescent="0.25">
      <c r="A100" t="s">
        <v>1071</v>
      </c>
      <c r="B100" t="s">
        <v>1072</v>
      </c>
      <c r="C100" s="37" t="s">
        <v>1073</v>
      </c>
      <c r="D100" s="37" t="s">
        <v>950</v>
      </c>
      <c r="E100" s="37" t="s">
        <v>951</v>
      </c>
      <c r="F100" s="37" t="s">
        <v>924</v>
      </c>
      <c r="G100" s="37" t="s">
        <v>925</v>
      </c>
      <c r="H100" s="39" t="s">
        <v>1074</v>
      </c>
      <c r="I100" s="37" t="s">
        <v>927</v>
      </c>
      <c r="J100" s="40">
        <v>0.2</v>
      </c>
      <c r="K100" s="40">
        <v>0.4</v>
      </c>
      <c r="L100" s="37" t="s">
        <v>1011</v>
      </c>
      <c r="M100" s="40">
        <v>0.04</v>
      </c>
      <c r="N100" s="40">
        <v>0.4</v>
      </c>
      <c r="O100" s="37" t="s">
        <v>1011</v>
      </c>
      <c r="P100" s="41" t="s">
        <v>929</v>
      </c>
      <c r="Q100" s="42"/>
      <c r="R100" s="37"/>
      <c r="S100" s="43"/>
      <c r="T100" s="37"/>
      <c r="U100" s="43"/>
      <c r="V100" s="43"/>
      <c r="W100" s="43"/>
      <c r="X100" s="43"/>
      <c r="Y100" s="43"/>
      <c r="Z100" s="43"/>
      <c r="AA100" s="40"/>
      <c r="AB100" s="37"/>
      <c r="AC100" s="37"/>
      <c r="AD100" s="37"/>
      <c r="AE100" s="37"/>
      <c r="AF100" s="43"/>
      <c r="AG100" s="37"/>
      <c r="AH100" s="37"/>
      <c r="AI100" s="43"/>
      <c r="AJ100" s="43"/>
      <c r="AK100" s="43"/>
      <c r="AL100" s="43"/>
      <c r="AM100" s="37"/>
      <c r="AN100" s="37"/>
      <c r="AO100" s="37"/>
      <c r="AP100" s="37"/>
      <c r="AQ100" s="37"/>
      <c r="AR100" s="37"/>
      <c r="AS100" s="37"/>
      <c r="AT100" s="37"/>
      <c r="AU100" s="44">
        <v>44663</v>
      </c>
      <c r="AV100" s="44">
        <v>44760</v>
      </c>
      <c r="AW100" s="44"/>
      <c r="AX100" s="44"/>
      <c r="AY100" s="37"/>
      <c r="AZ100" s="37"/>
      <c r="BA100" s="37"/>
      <c r="BB100" s="37"/>
      <c r="BC100" s="37"/>
      <c r="BD100" s="37"/>
      <c r="BE100" s="37"/>
      <c r="BF100" s="37"/>
      <c r="BG100" s="37"/>
      <c r="BH100" s="37"/>
      <c r="BI100" s="37"/>
      <c r="BJ100" s="37"/>
      <c r="BK100" s="45" t="str">
        <f t="shared" si="209"/>
        <v/>
      </c>
      <c r="BL100" s="45" t="str">
        <f t="shared" si="210"/>
        <v/>
      </c>
      <c r="BM100" s="45" t="str">
        <f t="shared" si="211"/>
        <v/>
      </c>
      <c r="BN100" s="45" t="str">
        <f t="shared" si="212"/>
        <v/>
      </c>
      <c r="BO100" s="45" t="str">
        <f t="shared" si="213"/>
        <v/>
      </c>
      <c r="BP100" s="42" t="s">
        <v>1075</v>
      </c>
      <c r="BQ100" s="37"/>
      <c r="BR100" s="47" t="s">
        <v>931</v>
      </c>
      <c r="BS100" s="37" t="s">
        <v>1076</v>
      </c>
      <c r="BT100" s="43" t="s">
        <v>933</v>
      </c>
      <c r="BU100" s="43" t="s">
        <v>934</v>
      </c>
      <c r="BV100" s="43" t="s">
        <v>935</v>
      </c>
      <c r="BW100" s="43"/>
      <c r="BX100" s="43" t="s">
        <v>936</v>
      </c>
      <c r="BY100" s="43" t="s">
        <v>937</v>
      </c>
      <c r="BZ100" s="40">
        <v>0.4</v>
      </c>
      <c r="CA100" s="37"/>
      <c r="CB100" s="37"/>
      <c r="CC100" s="37"/>
      <c r="CD100" s="37"/>
      <c r="CE100" s="43" t="s">
        <v>96</v>
      </c>
      <c r="CF100" s="37" t="s">
        <v>938</v>
      </c>
      <c r="CG100" s="37">
        <f t="shared" ref="CG100" si="233">SUM(CH100:CK100)</f>
        <v>3</v>
      </c>
      <c r="CH100" s="37">
        <v>1</v>
      </c>
      <c r="CI100" s="37">
        <v>1</v>
      </c>
      <c r="CJ100" s="37">
        <v>0</v>
      </c>
      <c r="CK100" s="37">
        <v>1</v>
      </c>
      <c r="CL100" s="37">
        <v>1</v>
      </c>
      <c r="CM100" s="37" t="s">
        <v>1531</v>
      </c>
      <c r="CN100" s="37">
        <v>1</v>
      </c>
      <c r="CO100" s="37" t="s">
        <v>1532</v>
      </c>
      <c r="CP100" s="37"/>
      <c r="CQ100" s="37"/>
      <c r="CR100" s="37"/>
      <c r="CS100" s="37"/>
      <c r="CT100" s="44">
        <v>44663</v>
      </c>
      <c r="CU100" s="44">
        <v>44760</v>
      </c>
      <c r="CV100" s="44"/>
      <c r="CW100" s="44"/>
      <c r="CX100" s="37" t="s">
        <v>4</v>
      </c>
      <c r="CY100" s="37" t="s">
        <v>4</v>
      </c>
      <c r="CZ100" s="37"/>
      <c r="DA100" s="37"/>
      <c r="DB100" s="37" t="s">
        <v>4</v>
      </c>
      <c r="DC100" s="37" t="s">
        <v>4</v>
      </c>
      <c r="DD100" s="37"/>
      <c r="DE100" s="37"/>
      <c r="DF100" s="37" t="s">
        <v>1533</v>
      </c>
      <c r="DG100" s="37" t="s">
        <v>1534</v>
      </c>
      <c r="DH100" s="37"/>
      <c r="DI100" s="37"/>
      <c r="DJ100" s="45">
        <f t="shared" si="142"/>
        <v>1</v>
      </c>
      <c r="DK100" s="45">
        <f t="shared" si="143"/>
        <v>1</v>
      </c>
      <c r="DL100" s="45" t="str">
        <f t="shared" si="144"/>
        <v/>
      </c>
      <c r="DM100" s="45">
        <f t="shared" si="145"/>
        <v>0</v>
      </c>
      <c r="DN100" s="45">
        <f t="shared" si="146"/>
        <v>0.66666666666666663</v>
      </c>
      <c r="DO100" s="42" t="s">
        <v>1081</v>
      </c>
      <c r="DP100" s="37"/>
      <c r="DQ100" s="47" t="s">
        <v>931</v>
      </c>
      <c r="DR100" s="37" t="s">
        <v>1082</v>
      </c>
      <c r="DS100" s="43" t="s">
        <v>933</v>
      </c>
      <c r="DT100" s="43" t="s">
        <v>934</v>
      </c>
      <c r="DU100" s="43" t="s">
        <v>935</v>
      </c>
      <c r="DV100" s="43"/>
      <c r="DW100" s="43" t="s">
        <v>936</v>
      </c>
      <c r="DX100" s="43" t="s">
        <v>937</v>
      </c>
      <c r="DY100" s="40">
        <v>0.4</v>
      </c>
      <c r="DZ100" s="37"/>
      <c r="EA100" s="37"/>
      <c r="EB100" s="37"/>
      <c r="EC100" s="37"/>
      <c r="ED100" s="43" t="s">
        <v>96</v>
      </c>
      <c r="EE100" s="37" t="s">
        <v>938</v>
      </c>
      <c r="EF100" s="37">
        <f>SUM(EG100:EJ100)</f>
        <v>0</v>
      </c>
      <c r="EG100" s="37">
        <v>0</v>
      </c>
      <c r="EH100" s="37">
        <v>0</v>
      </c>
      <c r="EI100" s="37">
        <v>0</v>
      </c>
      <c r="EJ100" s="37">
        <v>0</v>
      </c>
      <c r="EK100" s="37"/>
      <c r="EL100" s="37"/>
      <c r="EM100" s="37">
        <v>0</v>
      </c>
      <c r="EN100" s="37" t="s">
        <v>1535</v>
      </c>
      <c r="EO100" s="37"/>
      <c r="EP100" s="37"/>
      <c r="EQ100" s="37"/>
      <c r="ER100" s="37"/>
      <c r="ES100" s="44">
        <v>44663</v>
      </c>
      <c r="ET100" s="44">
        <v>44760</v>
      </c>
      <c r="EU100" s="44"/>
      <c r="EV100" s="44"/>
      <c r="EW100" s="37"/>
      <c r="EX100" s="37" t="s">
        <v>6</v>
      </c>
      <c r="EY100" s="37"/>
      <c r="EZ100" s="37"/>
      <c r="FA100" s="37"/>
      <c r="FB100" s="37" t="s">
        <v>6</v>
      </c>
      <c r="FC100" s="37"/>
      <c r="FD100" s="37"/>
      <c r="FE100" s="37"/>
      <c r="FF100" s="37" t="s">
        <v>1536</v>
      </c>
      <c r="FG100" s="37"/>
      <c r="FH100" s="37"/>
      <c r="FI100" s="45" t="str">
        <f t="shared" si="147"/>
        <v/>
      </c>
      <c r="FJ100" s="45" t="str">
        <f t="shared" si="148"/>
        <v/>
      </c>
      <c r="FK100" s="45" t="str">
        <f t="shared" si="149"/>
        <v/>
      </c>
      <c r="FL100" s="45" t="str">
        <f t="shared" si="150"/>
        <v/>
      </c>
      <c r="FM100" s="45" t="str">
        <f t="shared" si="151"/>
        <v/>
      </c>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44">
        <v>44663</v>
      </c>
      <c r="GS100" s="44">
        <v>44760</v>
      </c>
      <c r="GT100" s="44"/>
      <c r="GU100" s="44"/>
      <c r="GV100" s="37"/>
      <c r="GW100" s="37"/>
      <c r="GX100" s="37"/>
      <c r="GY100" s="37"/>
      <c r="GZ100" s="37"/>
      <c r="HA100" s="37"/>
      <c r="HB100" s="37"/>
      <c r="HC100" s="37"/>
      <c r="HD100" s="37"/>
      <c r="HE100" s="37"/>
      <c r="HF100" s="37"/>
      <c r="HG100" s="37"/>
      <c r="HH100" s="45" t="str">
        <f t="shared" si="228"/>
        <v/>
      </c>
      <c r="HI100" s="45" t="str">
        <f t="shared" si="229"/>
        <v/>
      </c>
      <c r="HJ100" s="45" t="str">
        <f t="shared" si="230"/>
        <v/>
      </c>
      <c r="HK100" s="45" t="str">
        <f t="shared" si="231"/>
        <v/>
      </c>
      <c r="HL100" s="45" t="str">
        <f t="shared" si="232"/>
        <v/>
      </c>
      <c r="HM100" s="37"/>
      <c r="HN100" s="37"/>
      <c r="HO100" s="37">
        <f t="shared" si="158"/>
        <v>2</v>
      </c>
      <c r="HP100" s="37" t="str">
        <f>'[10]BD Plan'!$B$3</f>
        <v>Córdoba</v>
      </c>
      <c r="HQ100" s="20"/>
      <c r="HR100" s="20"/>
      <c r="HS100" s="20"/>
      <c r="HT100" s="20"/>
      <c r="HU100" s="20" t="s">
        <v>1537</v>
      </c>
      <c r="HV100" s="20" t="s">
        <v>1538</v>
      </c>
      <c r="HW100" s="20"/>
      <c r="HX100" s="20"/>
      <c r="HY100" s="20"/>
      <c r="HZ100" s="20" t="s">
        <v>1539</v>
      </c>
      <c r="IA100" s="20"/>
      <c r="IB100" s="20"/>
      <c r="IC100" s="20"/>
      <c r="ID100" s="20"/>
      <c r="IE100" s="20"/>
      <c r="IF100" s="20"/>
      <c r="IG100" t="s">
        <v>1088</v>
      </c>
      <c r="IH100" s="38" t="s">
        <v>1089</v>
      </c>
    </row>
    <row r="101" spans="1:242" ht="15" customHeight="1" x14ac:dyDescent="0.25">
      <c r="A101" s="37" t="s">
        <v>919</v>
      </c>
      <c r="B101" s="37" t="s">
        <v>920</v>
      </c>
      <c r="C101" s="37" t="s">
        <v>921</v>
      </c>
      <c r="D101" s="37" t="s">
        <v>922</v>
      </c>
      <c r="E101" s="37" t="s">
        <v>923</v>
      </c>
      <c r="F101" s="37" t="s">
        <v>924</v>
      </c>
      <c r="G101" s="37" t="s">
        <v>925</v>
      </c>
      <c r="H101" s="39" t="s">
        <v>926</v>
      </c>
      <c r="I101" s="37" t="s">
        <v>927</v>
      </c>
      <c r="J101" s="40">
        <v>0.4</v>
      </c>
      <c r="K101" s="40">
        <v>0.6</v>
      </c>
      <c r="L101" s="37" t="s">
        <v>928</v>
      </c>
      <c r="M101" s="40">
        <v>0.09</v>
      </c>
      <c r="N101" s="40">
        <v>0.6</v>
      </c>
      <c r="O101" s="37" t="s">
        <v>928</v>
      </c>
      <c r="P101" s="37" t="s">
        <v>929</v>
      </c>
      <c r="Q101" s="42"/>
      <c r="R101" s="37"/>
      <c r="S101" s="41"/>
      <c r="T101" s="37"/>
      <c r="U101" s="43"/>
      <c r="V101" s="43"/>
      <c r="W101" s="43"/>
      <c r="X101" s="43"/>
      <c r="Y101" s="43"/>
      <c r="Z101" s="43"/>
      <c r="AA101" s="40"/>
      <c r="AB101" s="37"/>
      <c r="AC101" s="37"/>
      <c r="AD101" s="37"/>
      <c r="AE101" s="37"/>
      <c r="AF101" s="43"/>
      <c r="AG101" s="37"/>
      <c r="AH101" s="37"/>
      <c r="AI101" s="37"/>
      <c r="AJ101" s="37"/>
      <c r="AK101" s="37"/>
      <c r="AL101" s="37"/>
      <c r="AM101" s="37"/>
      <c r="AN101" s="37"/>
      <c r="AO101" s="37"/>
      <c r="AP101" s="37"/>
      <c r="AQ101" s="37"/>
      <c r="AR101" s="37"/>
      <c r="AS101" s="37"/>
      <c r="AT101" s="37"/>
      <c r="AU101" s="44">
        <v>44670</v>
      </c>
      <c r="AV101" s="44">
        <v>44761</v>
      </c>
      <c r="AW101" s="44"/>
      <c r="AX101" s="44"/>
      <c r="AY101" s="37"/>
      <c r="AZ101" s="37"/>
      <c r="BA101" s="37"/>
      <c r="BB101" s="37"/>
      <c r="BC101" s="37"/>
      <c r="BD101" s="37"/>
      <c r="BE101" s="37"/>
      <c r="BF101" s="37"/>
      <c r="BG101" s="37"/>
      <c r="BH101" s="37"/>
      <c r="BI101" s="37"/>
      <c r="BJ101" s="37"/>
      <c r="BK101" s="45" t="str">
        <f>IFERROR(IF(AI101=0,"",IF((AM101/AI101)&gt;1,1,(AM101/AI101))),"")</f>
        <v/>
      </c>
      <c r="BL101" s="45" t="str">
        <f>IFERROR(IF(AJ101=0,"",IF((AO101/AJ101)&gt;1,1,(AO101/AJ101))),"")</f>
        <v/>
      </c>
      <c r="BM101" s="45" t="str">
        <f>IFERROR(IF(AK101=0,"",IF((AQ101/AK101)&gt;1,1,(AQ101/AK101))),"")</f>
        <v/>
      </c>
      <c r="BN101" s="45" t="str">
        <f>IFERROR(IF(AL101=0,"",IF((AS101/AL101)&gt;1,1,(AS101/AL101))),"")</f>
        <v/>
      </c>
      <c r="BO101" s="45" t="str">
        <f>IFERROR(IF((AM101+AO101+AQ101+AS101)/AH101&gt;1,1,(AM101+AO101+AQ101+AS101)/AH101),"")</f>
        <v/>
      </c>
      <c r="BP101" s="42"/>
      <c r="BQ101" s="37"/>
      <c r="BR101" s="37"/>
      <c r="BS101" s="37"/>
      <c r="BT101" s="43"/>
      <c r="BU101" s="43"/>
      <c r="BV101" s="43"/>
      <c r="BW101" s="43"/>
      <c r="BX101" s="43"/>
      <c r="BY101" s="43"/>
      <c r="BZ101" s="40"/>
      <c r="CA101" s="37"/>
      <c r="CB101" s="37"/>
      <c r="CC101" s="37"/>
      <c r="CD101" s="37"/>
      <c r="CE101" s="43"/>
      <c r="CF101" s="37"/>
      <c r="CG101" s="37"/>
      <c r="CH101" s="37"/>
      <c r="CI101" s="37"/>
      <c r="CJ101" s="37"/>
      <c r="CK101" s="37"/>
      <c r="CL101" s="37"/>
      <c r="CM101" s="37"/>
      <c r="CN101" s="37"/>
      <c r="CO101" s="37"/>
      <c r="CP101" s="37"/>
      <c r="CQ101" s="37"/>
      <c r="CR101" s="37"/>
      <c r="CS101" s="37"/>
      <c r="CT101" s="44">
        <v>44670</v>
      </c>
      <c r="CU101" s="44">
        <v>44761</v>
      </c>
      <c r="CV101" s="44"/>
      <c r="CW101" s="44"/>
      <c r="CX101" s="37"/>
      <c r="CY101" s="37"/>
      <c r="CZ101" s="37"/>
      <c r="DA101" s="37"/>
      <c r="DB101" s="37"/>
      <c r="DC101" s="37"/>
      <c r="DD101" s="37"/>
      <c r="DE101" s="37"/>
      <c r="DF101" s="37"/>
      <c r="DG101" s="37"/>
      <c r="DH101" s="37"/>
      <c r="DI101" s="37"/>
      <c r="DJ101" s="45" t="str">
        <f t="shared" si="142"/>
        <v/>
      </c>
      <c r="DK101" s="45" t="str">
        <f t="shared" si="143"/>
        <v/>
      </c>
      <c r="DL101" s="45" t="str">
        <f t="shared" si="144"/>
        <v/>
      </c>
      <c r="DM101" s="45" t="str">
        <f t="shared" si="145"/>
        <v/>
      </c>
      <c r="DN101" s="45" t="str">
        <f t="shared" si="146"/>
        <v/>
      </c>
      <c r="DO101" s="42" t="s">
        <v>930</v>
      </c>
      <c r="DP101" s="37"/>
      <c r="DQ101" s="47" t="s">
        <v>931</v>
      </c>
      <c r="DR101" s="37" t="s">
        <v>932</v>
      </c>
      <c r="DS101" s="43" t="s">
        <v>933</v>
      </c>
      <c r="DT101" s="43" t="s">
        <v>934</v>
      </c>
      <c r="DU101" s="43" t="s">
        <v>935</v>
      </c>
      <c r="DV101" s="43"/>
      <c r="DW101" s="43" t="s">
        <v>936</v>
      </c>
      <c r="DX101" s="43" t="s">
        <v>937</v>
      </c>
      <c r="DY101" s="40">
        <v>0.4</v>
      </c>
      <c r="DZ101" s="37"/>
      <c r="EA101" s="37"/>
      <c r="EB101" s="37"/>
      <c r="EC101" s="37"/>
      <c r="ED101" s="43" t="s">
        <v>96</v>
      </c>
      <c r="EE101" s="37" t="s">
        <v>938</v>
      </c>
      <c r="EF101" s="37">
        <f>SUM(EG101:EJ101)</f>
        <v>4</v>
      </c>
      <c r="EG101" s="37">
        <v>1</v>
      </c>
      <c r="EH101" s="37">
        <v>1</v>
      </c>
      <c r="EI101" s="37">
        <v>1</v>
      </c>
      <c r="EJ101" s="37">
        <v>1</v>
      </c>
      <c r="EK101" s="37">
        <v>1</v>
      </c>
      <c r="EL101" s="37" t="s">
        <v>1540</v>
      </c>
      <c r="EM101" s="37">
        <v>1</v>
      </c>
      <c r="EN101" s="37" t="s">
        <v>1541</v>
      </c>
      <c r="EO101" s="37"/>
      <c r="EP101" s="37"/>
      <c r="EQ101" s="37"/>
      <c r="ER101" s="37"/>
      <c r="ES101" s="44">
        <v>44670</v>
      </c>
      <c r="ET101" s="44">
        <v>44761</v>
      </c>
      <c r="EU101" s="44"/>
      <c r="EV101" s="44"/>
      <c r="EW101" s="37" t="s">
        <v>4</v>
      </c>
      <c r="EX101" s="37" t="s">
        <v>4</v>
      </c>
      <c r="EY101" s="37"/>
      <c r="EZ101" s="37"/>
      <c r="FA101" s="37" t="s">
        <v>4</v>
      </c>
      <c r="FB101" s="37" t="s">
        <v>4</v>
      </c>
      <c r="FC101" s="37"/>
      <c r="FD101" s="37"/>
      <c r="FE101" s="37" t="s">
        <v>1542</v>
      </c>
      <c r="FF101" s="37" t="s">
        <v>1543</v>
      </c>
      <c r="FG101" s="37"/>
      <c r="FH101" s="37"/>
      <c r="FI101" s="45">
        <f t="shared" si="147"/>
        <v>1</v>
      </c>
      <c r="FJ101" s="45">
        <f t="shared" si="148"/>
        <v>1</v>
      </c>
      <c r="FK101" s="45">
        <f t="shared" si="149"/>
        <v>0</v>
      </c>
      <c r="FL101" s="45">
        <f t="shared" si="150"/>
        <v>0</v>
      </c>
      <c r="FM101" s="45">
        <f t="shared" si="151"/>
        <v>0.5</v>
      </c>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44">
        <v>44670</v>
      </c>
      <c r="GS101" s="44">
        <v>44761</v>
      </c>
      <c r="GT101" s="44"/>
      <c r="GU101" s="44"/>
      <c r="GV101" s="37"/>
      <c r="GW101" s="37"/>
      <c r="GX101" s="37"/>
      <c r="GY101" s="37"/>
      <c r="GZ101" s="37"/>
      <c r="HA101" s="37"/>
      <c r="HB101" s="37"/>
      <c r="HC101" s="37"/>
      <c r="HD101" s="37"/>
      <c r="HE101" s="37"/>
      <c r="HF101" s="37"/>
      <c r="HG101" s="37"/>
      <c r="HH101" s="45" t="str">
        <f>IFERROR(IF(GF101=0,"",IF((GJ101/GF101)&gt;1,1,(GJ101/GF101))),"")</f>
        <v/>
      </c>
      <c r="HI101" s="45" t="str">
        <f>IFERROR(IF(GG101=0,"",IF((GL101/GG101)&gt;1,1,(GL101/GG101))),"")</f>
        <v/>
      </c>
      <c r="HJ101" s="45" t="str">
        <f>IFERROR(IF(GH101=0,"",IF((GN101/GH101)&gt;1,1,(GN101/GH101))),"")</f>
        <v/>
      </c>
      <c r="HK101" s="45" t="str">
        <f>IFERROR(IF(GI101=0,"",IF((GP101/GI101)&gt;1,1,(GP101/GI101))),"")</f>
        <v/>
      </c>
      <c r="HL101" s="45" t="str">
        <f>IFERROR(IF((GJ101+GL101+GN101+GP101)/GE101&gt;1,1,(GJ101+GL101+GN101+GP101)/GE101),"")</f>
        <v/>
      </c>
      <c r="HM101" s="37"/>
      <c r="HN101" s="37"/>
      <c r="HO101" s="37">
        <f t="shared" si="158"/>
        <v>1</v>
      </c>
      <c r="HP101" s="37" t="str">
        <f>'[11]BD Plan'!$B$3</f>
        <v>Cundinamarca</v>
      </c>
      <c r="HQ101" s="41"/>
      <c r="HR101" s="41"/>
      <c r="HS101" s="41"/>
      <c r="HT101" s="41"/>
      <c r="HU101" s="41"/>
      <c r="HV101" s="41"/>
      <c r="HW101" s="41"/>
      <c r="HX101" s="41"/>
      <c r="HY101" s="41" t="s">
        <v>1544</v>
      </c>
      <c r="HZ101" s="41" t="s">
        <v>1545</v>
      </c>
      <c r="IA101" s="41"/>
      <c r="IB101" s="41"/>
      <c r="IC101" s="41"/>
      <c r="ID101" s="41"/>
      <c r="IE101" s="41"/>
      <c r="IF101" s="41"/>
      <c r="IG101" s="37" t="s">
        <v>945</v>
      </c>
      <c r="IH101" s="46" t="s">
        <v>946</v>
      </c>
    </row>
    <row r="102" spans="1:242" ht="15" customHeight="1" x14ac:dyDescent="0.25">
      <c r="A102" t="s">
        <v>947</v>
      </c>
      <c r="B102" t="s">
        <v>948</v>
      </c>
      <c r="C102" s="37" t="s">
        <v>949</v>
      </c>
      <c r="D102" s="37" t="s">
        <v>950</v>
      </c>
      <c r="E102" s="37" t="s">
        <v>951</v>
      </c>
      <c r="F102" s="37" t="s">
        <v>952</v>
      </c>
      <c r="G102" s="37" t="s">
        <v>953</v>
      </c>
      <c r="H102" s="39" t="s">
        <v>954</v>
      </c>
      <c r="I102" s="37" t="s">
        <v>955</v>
      </c>
      <c r="J102" s="40">
        <v>1</v>
      </c>
      <c r="K102" s="40">
        <v>0.8</v>
      </c>
      <c r="L102" s="37" t="s">
        <v>956</v>
      </c>
      <c r="M102" s="40">
        <v>0.36</v>
      </c>
      <c r="N102" s="40">
        <v>0.8</v>
      </c>
      <c r="O102" s="37" t="s">
        <v>956</v>
      </c>
      <c r="P102" s="37" t="s">
        <v>929</v>
      </c>
      <c r="Q102" s="42"/>
      <c r="R102" s="37"/>
      <c r="S102" s="41"/>
      <c r="T102" s="37"/>
      <c r="U102" s="43"/>
      <c r="V102" s="43"/>
      <c r="W102" s="43"/>
      <c r="X102" s="43"/>
      <c r="Y102" s="43"/>
      <c r="Z102" s="43"/>
      <c r="AA102" s="40"/>
      <c r="AB102" s="37"/>
      <c r="AC102" s="37"/>
      <c r="AD102" s="37"/>
      <c r="AE102" s="37"/>
      <c r="AF102" s="43"/>
      <c r="AG102" s="37"/>
      <c r="AH102" s="37"/>
      <c r="AI102" s="43"/>
      <c r="AJ102" s="43"/>
      <c r="AK102" s="43"/>
      <c r="AL102" s="43"/>
      <c r="AM102" s="37"/>
      <c r="AN102" s="37"/>
      <c r="AO102" s="37"/>
      <c r="AP102" s="37"/>
      <c r="AQ102" s="37"/>
      <c r="AR102" s="37"/>
      <c r="AS102" s="37"/>
      <c r="AT102" s="37"/>
      <c r="AU102" s="44"/>
      <c r="AV102" s="44">
        <v>44761</v>
      </c>
      <c r="AW102" s="44"/>
      <c r="AX102" s="44"/>
      <c r="AY102" s="37"/>
      <c r="AZ102" s="37"/>
      <c r="BA102" s="37"/>
      <c r="BB102" s="37"/>
      <c r="BC102" s="37"/>
      <c r="BD102" s="37"/>
      <c r="BE102" s="37"/>
      <c r="BF102" s="37"/>
      <c r="BG102" s="37"/>
      <c r="BH102" s="37"/>
      <c r="BI102" s="37"/>
      <c r="BJ102" s="37"/>
      <c r="BK102" s="45" t="str">
        <f t="shared" ref="BK102:BK111" si="234">IFERROR(IF(AI102=0,"",IF((AM102/AI102)&gt;1,1,(AM102/AI102))),"")</f>
        <v/>
      </c>
      <c r="BL102" s="45" t="str">
        <f t="shared" ref="BL102:BL111" si="235">IFERROR(IF(AJ102=0,"",IF((AO102/AJ102)&gt;1,1,(AO102/AJ102))),"")</f>
        <v/>
      </c>
      <c r="BM102" s="45" t="str">
        <f t="shared" ref="BM102:BM111" si="236">IFERROR(IF(AK102=0,"",IF((AQ102/AK102)&gt;1,1,(AQ102/AK102))),"")</f>
        <v/>
      </c>
      <c r="BN102" s="45" t="str">
        <f t="shared" ref="BN102:BN111" si="237">IFERROR(IF(AL102=0,"",IF((AS102/AL102)&gt;1,1,(AS102/AL102))),"")</f>
        <v/>
      </c>
      <c r="BO102" s="45" t="str">
        <f t="shared" ref="BO102:BO111" si="238">IFERROR(IF((AM102+AO102+AQ102+AS102)/AH102&gt;1,1,(AM102+AO102+AQ102+AS102)/AH102),"")</f>
        <v/>
      </c>
      <c r="BP102" s="46" t="s">
        <v>957</v>
      </c>
      <c r="BQ102" s="37"/>
      <c r="BR102" s="47" t="s">
        <v>931</v>
      </c>
      <c r="BS102" s="37" t="s">
        <v>958</v>
      </c>
      <c r="BT102" s="43" t="s">
        <v>933</v>
      </c>
      <c r="BU102" s="43" t="s">
        <v>934</v>
      </c>
      <c r="BV102" s="43" t="s">
        <v>935</v>
      </c>
      <c r="BW102" s="43"/>
      <c r="BX102" s="43" t="s">
        <v>936</v>
      </c>
      <c r="BY102" s="43" t="s">
        <v>937</v>
      </c>
      <c r="BZ102" s="40">
        <v>0.4</v>
      </c>
      <c r="CA102" s="37"/>
      <c r="CB102" s="37"/>
      <c r="CC102" s="37"/>
      <c r="CD102" s="37"/>
      <c r="CE102" s="43" t="s">
        <v>96</v>
      </c>
      <c r="CF102" s="37" t="s">
        <v>938</v>
      </c>
      <c r="CG102" s="37">
        <f t="shared" ref="CG102" si="239">SUM(CH102:CK102)</f>
        <v>10</v>
      </c>
      <c r="CH102" s="37">
        <v>1</v>
      </c>
      <c r="CI102" s="37">
        <v>3</v>
      </c>
      <c r="CJ102" s="37">
        <v>3</v>
      </c>
      <c r="CK102" s="37">
        <v>3</v>
      </c>
      <c r="CL102" s="37"/>
      <c r="CM102" s="37"/>
      <c r="CN102" s="37">
        <v>3</v>
      </c>
      <c r="CO102" s="37" t="s">
        <v>1546</v>
      </c>
      <c r="CP102" s="37"/>
      <c r="CQ102" s="37"/>
      <c r="CR102" s="37"/>
      <c r="CS102" s="37"/>
      <c r="CT102" s="44">
        <v>44670</v>
      </c>
      <c r="CU102" s="44">
        <v>44761</v>
      </c>
      <c r="CV102" s="44"/>
      <c r="CW102" s="44"/>
      <c r="CX102" s="37"/>
      <c r="CY102" s="37" t="s">
        <v>4</v>
      </c>
      <c r="CZ102" s="37"/>
      <c r="DA102" s="37"/>
      <c r="DB102" s="37"/>
      <c r="DC102" s="37" t="s">
        <v>4</v>
      </c>
      <c r="DD102" s="37"/>
      <c r="DE102" s="37"/>
      <c r="DF102" s="37"/>
      <c r="DG102" s="37" t="s">
        <v>1547</v>
      </c>
      <c r="DH102" s="37"/>
      <c r="DI102" s="37"/>
      <c r="DJ102" s="45">
        <f t="shared" si="142"/>
        <v>0</v>
      </c>
      <c r="DK102" s="45">
        <f t="shared" si="143"/>
        <v>1</v>
      </c>
      <c r="DL102" s="45">
        <f t="shared" si="144"/>
        <v>0</v>
      </c>
      <c r="DM102" s="45">
        <f t="shared" si="145"/>
        <v>0</v>
      </c>
      <c r="DN102" s="45">
        <f t="shared" si="146"/>
        <v>0.3</v>
      </c>
      <c r="DO102" s="46"/>
      <c r="DP102" s="37"/>
      <c r="DQ102" s="43"/>
      <c r="DR102" s="37"/>
      <c r="DS102" s="43"/>
      <c r="DT102" s="43"/>
      <c r="DU102" s="43"/>
      <c r="DV102" s="43"/>
      <c r="DW102" s="43"/>
      <c r="DX102" s="43"/>
      <c r="DY102" s="40"/>
      <c r="DZ102" s="37"/>
      <c r="EA102" s="37"/>
      <c r="EB102" s="37"/>
      <c r="EC102" s="37"/>
      <c r="ED102" s="43"/>
      <c r="EE102" s="37"/>
      <c r="EF102" s="37"/>
      <c r="EG102" s="37"/>
      <c r="EH102" s="37"/>
      <c r="EI102" s="37"/>
      <c r="EJ102" s="37"/>
      <c r="EK102" s="37"/>
      <c r="EL102" s="37"/>
      <c r="EM102" s="37"/>
      <c r="EN102" s="37"/>
      <c r="EO102" s="37"/>
      <c r="EP102" s="37"/>
      <c r="EQ102" s="37"/>
      <c r="ER102" s="37"/>
      <c r="ES102" s="44">
        <v>44670</v>
      </c>
      <c r="ET102" s="44">
        <v>44761</v>
      </c>
      <c r="EU102" s="44"/>
      <c r="EV102" s="44"/>
      <c r="EW102" s="37"/>
      <c r="EX102" s="37"/>
      <c r="EY102" s="37"/>
      <c r="EZ102" s="37"/>
      <c r="FA102" s="37"/>
      <c r="FB102" s="37"/>
      <c r="FC102" s="37"/>
      <c r="FD102" s="37"/>
      <c r="FE102" s="37"/>
      <c r="FF102" s="37"/>
      <c r="FG102" s="37"/>
      <c r="FH102" s="37"/>
      <c r="FI102" s="45" t="str">
        <f t="shared" si="147"/>
        <v/>
      </c>
      <c r="FJ102" s="45" t="str">
        <f t="shared" si="148"/>
        <v/>
      </c>
      <c r="FK102" s="45" t="str">
        <f t="shared" si="149"/>
        <v/>
      </c>
      <c r="FL102" s="45" t="str">
        <f t="shared" si="150"/>
        <v/>
      </c>
      <c r="FM102" s="45" t="str">
        <f t="shared" si="151"/>
        <v/>
      </c>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44">
        <v>44670</v>
      </c>
      <c r="GS102" s="44">
        <v>44761</v>
      </c>
      <c r="GT102" s="44"/>
      <c r="GU102" s="44"/>
      <c r="GV102" s="37"/>
      <c r="GW102" s="37"/>
      <c r="GX102" s="37"/>
      <c r="GY102" s="37"/>
      <c r="GZ102" s="37"/>
      <c r="HA102" s="37"/>
      <c r="HB102" s="37"/>
      <c r="HC102" s="37"/>
      <c r="HD102" s="37"/>
      <c r="HE102" s="37"/>
      <c r="HF102" s="37"/>
      <c r="HG102" s="37"/>
      <c r="HH102" s="45" t="str">
        <f t="shared" ref="HH102:HH105" si="240">IFERROR(IF(GF102=0,"",IF((GJ102/GF102)&gt;1,1,(GJ102/GF102))),"")</f>
        <v/>
      </c>
      <c r="HI102" s="45" t="str">
        <f t="shared" ref="HI102:HI105" si="241">IFERROR(IF(GG102=0,"",IF((GL102/GG102)&gt;1,1,(GL102/GG102))),"")</f>
        <v/>
      </c>
      <c r="HJ102" s="45" t="str">
        <f t="shared" ref="HJ102:HJ105" si="242">IFERROR(IF(GH102=0,"",IF((GN102/GH102)&gt;1,1,(GN102/GH102))),"")</f>
        <v/>
      </c>
      <c r="HK102" s="45" t="str">
        <f t="shared" ref="HK102:HK105" si="243">IFERROR(IF(GI102=0,"",IF((GP102/GI102)&gt;1,1,(GP102/GI102))),"")</f>
        <v/>
      </c>
      <c r="HL102" s="45" t="str">
        <f t="shared" ref="HL102:HL105" si="244">IFERROR(IF((GJ102+GL102+GN102+GP102)/GE102&gt;1,1,(GJ102+GL102+GN102+GP102)/GE102),"")</f>
        <v/>
      </c>
      <c r="HM102" s="37"/>
      <c r="HN102" s="37"/>
      <c r="HO102" s="37">
        <f t="shared" si="158"/>
        <v>1</v>
      </c>
      <c r="HP102" s="37" t="str">
        <f>'[11]BD Plan'!$B$3</f>
        <v>Cundinamarca</v>
      </c>
      <c r="HQ102" s="41" t="s">
        <v>1548</v>
      </c>
      <c r="HR102" s="41"/>
      <c r="HS102" s="41"/>
      <c r="HT102" s="41"/>
      <c r="HU102" s="41"/>
      <c r="HV102" s="41" t="s">
        <v>1549</v>
      </c>
      <c r="HW102" s="41"/>
      <c r="HX102" s="41"/>
      <c r="HY102" s="41"/>
      <c r="HZ102" s="41"/>
      <c r="IA102" s="41"/>
      <c r="IB102" s="41"/>
      <c r="IC102" s="41"/>
      <c r="ID102" s="41"/>
      <c r="IE102" s="41"/>
      <c r="IF102" s="41"/>
      <c r="IG102" t="s">
        <v>963</v>
      </c>
      <c r="IH102" s="38" t="s">
        <v>964</v>
      </c>
    </row>
    <row r="103" spans="1:242" ht="15" customHeight="1" x14ac:dyDescent="0.25">
      <c r="A103" t="s">
        <v>965</v>
      </c>
      <c r="B103" t="s">
        <v>966</v>
      </c>
      <c r="C103" s="37" t="s">
        <v>967</v>
      </c>
      <c r="D103" s="37" t="s">
        <v>968</v>
      </c>
      <c r="E103" s="37" t="s">
        <v>951</v>
      </c>
      <c r="F103" s="37" t="s">
        <v>969</v>
      </c>
      <c r="G103" s="37" t="s">
        <v>925</v>
      </c>
      <c r="H103" s="39" t="s">
        <v>970</v>
      </c>
      <c r="I103" s="37" t="s">
        <v>955</v>
      </c>
      <c r="J103" s="40">
        <v>1</v>
      </c>
      <c r="K103" s="40">
        <v>0.6</v>
      </c>
      <c r="L103" s="37" t="s">
        <v>956</v>
      </c>
      <c r="M103" s="40">
        <v>0.6</v>
      </c>
      <c r="N103" s="40">
        <v>0.6</v>
      </c>
      <c r="O103" s="37" t="s">
        <v>928</v>
      </c>
      <c r="P103" s="37" t="s">
        <v>929</v>
      </c>
      <c r="Q103" s="42" t="s">
        <v>971</v>
      </c>
      <c r="R103" s="37"/>
      <c r="S103" s="47" t="s">
        <v>931</v>
      </c>
      <c r="T103" s="37" t="s">
        <v>972</v>
      </c>
      <c r="U103" s="43" t="s">
        <v>933</v>
      </c>
      <c r="V103" s="43" t="s">
        <v>934</v>
      </c>
      <c r="W103" s="43" t="s">
        <v>935</v>
      </c>
      <c r="X103" s="43"/>
      <c r="Y103" s="43" t="s">
        <v>973</v>
      </c>
      <c r="Z103" s="43" t="s">
        <v>937</v>
      </c>
      <c r="AA103" s="40">
        <v>0.4</v>
      </c>
      <c r="AB103" s="37"/>
      <c r="AC103" s="37"/>
      <c r="AD103" s="37"/>
      <c r="AE103" s="37"/>
      <c r="AF103" s="43" t="s">
        <v>96</v>
      </c>
      <c r="AG103" s="37" t="s">
        <v>938</v>
      </c>
      <c r="AH103" s="37">
        <f t="shared" ref="AH103:AH110" si="245">SUM(AI103:AL103)</f>
        <v>12</v>
      </c>
      <c r="AI103" s="43">
        <v>3</v>
      </c>
      <c r="AJ103" s="43">
        <v>3</v>
      </c>
      <c r="AK103" s="43">
        <v>3</v>
      </c>
      <c r="AL103" s="43">
        <v>3</v>
      </c>
      <c r="AM103" s="37">
        <v>3</v>
      </c>
      <c r="AN103" s="37" t="s">
        <v>1550</v>
      </c>
      <c r="AO103" s="37">
        <v>3</v>
      </c>
      <c r="AP103" s="37" t="s">
        <v>1551</v>
      </c>
      <c r="AQ103" s="37"/>
      <c r="AR103" s="37"/>
      <c r="AS103" s="37"/>
      <c r="AT103" s="37"/>
      <c r="AU103" s="44">
        <v>44670</v>
      </c>
      <c r="AV103" s="44">
        <v>44761</v>
      </c>
      <c r="AW103" s="44"/>
      <c r="AX103" s="44"/>
      <c r="AY103" s="37" t="s">
        <v>4</v>
      </c>
      <c r="AZ103" s="37" t="s">
        <v>4</v>
      </c>
      <c r="BA103" s="37"/>
      <c r="BB103" s="37"/>
      <c r="BC103" s="37" t="s">
        <v>4</v>
      </c>
      <c r="BD103" s="37" t="s">
        <v>4</v>
      </c>
      <c r="BE103" s="37"/>
      <c r="BF103" s="37"/>
      <c r="BG103" s="37" t="s">
        <v>1552</v>
      </c>
      <c r="BH103" s="37" t="s">
        <v>1553</v>
      </c>
      <c r="BI103" s="37"/>
      <c r="BJ103" s="37"/>
      <c r="BK103" s="45">
        <f t="shared" si="234"/>
        <v>1</v>
      </c>
      <c r="BL103" s="45">
        <f t="shared" si="235"/>
        <v>1</v>
      </c>
      <c r="BM103" s="45">
        <f t="shared" si="236"/>
        <v>0</v>
      </c>
      <c r="BN103" s="45">
        <f t="shared" si="237"/>
        <v>0</v>
      </c>
      <c r="BO103" s="45">
        <f t="shared" si="238"/>
        <v>0.5</v>
      </c>
      <c r="BP103" s="46"/>
      <c r="BQ103" s="37"/>
      <c r="BR103" s="37"/>
      <c r="BS103" s="37"/>
      <c r="BT103" s="43"/>
      <c r="BU103" s="43"/>
      <c r="BV103" s="43"/>
      <c r="BW103" s="43"/>
      <c r="BX103" s="43"/>
      <c r="BY103" s="43"/>
      <c r="BZ103" s="40"/>
      <c r="CA103" s="37"/>
      <c r="CB103" s="37"/>
      <c r="CC103" s="37"/>
      <c r="CD103" s="37"/>
      <c r="CE103" s="43"/>
      <c r="CF103" s="37"/>
      <c r="CG103" s="37"/>
      <c r="CH103" s="37"/>
      <c r="CI103" s="37"/>
      <c r="CJ103" s="37"/>
      <c r="CK103" s="37"/>
      <c r="CL103" s="37"/>
      <c r="CM103" s="37"/>
      <c r="CN103" s="37"/>
      <c r="CO103" s="37"/>
      <c r="CP103" s="37"/>
      <c r="CQ103" s="37"/>
      <c r="CR103" s="37"/>
      <c r="CS103" s="37"/>
      <c r="CT103" s="44">
        <v>44670</v>
      </c>
      <c r="CU103" s="44">
        <v>44761</v>
      </c>
      <c r="CV103" s="44"/>
      <c r="CW103" s="44"/>
      <c r="CX103" s="37"/>
      <c r="CY103" s="37"/>
      <c r="CZ103" s="37"/>
      <c r="DA103" s="37"/>
      <c r="DB103" s="37"/>
      <c r="DC103" s="37"/>
      <c r="DD103" s="37"/>
      <c r="DE103" s="37"/>
      <c r="DF103" s="37"/>
      <c r="DG103" s="37"/>
      <c r="DH103" s="37"/>
      <c r="DI103" s="37"/>
      <c r="DJ103" s="45" t="str">
        <f t="shared" si="142"/>
        <v/>
      </c>
      <c r="DK103" s="45" t="str">
        <f t="shared" si="143"/>
        <v/>
      </c>
      <c r="DL103" s="45" t="str">
        <f t="shared" si="144"/>
        <v/>
      </c>
      <c r="DM103" s="45" t="str">
        <f t="shared" si="145"/>
        <v/>
      </c>
      <c r="DN103" s="45" t="str">
        <f t="shared" si="146"/>
        <v/>
      </c>
      <c r="DO103" s="46"/>
      <c r="DP103" s="37"/>
      <c r="DQ103" s="43"/>
      <c r="DR103" s="37"/>
      <c r="DS103" s="43"/>
      <c r="DT103" s="43"/>
      <c r="DU103" s="43"/>
      <c r="DV103" s="43"/>
      <c r="DW103" s="43"/>
      <c r="DX103" s="43"/>
      <c r="DY103" s="40"/>
      <c r="DZ103" s="37"/>
      <c r="EA103" s="37"/>
      <c r="EB103" s="37"/>
      <c r="EC103" s="37"/>
      <c r="ED103" s="43"/>
      <c r="EE103" s="37"/>
      <c r="EF103" s="37"/>
      <c r="EG103" s="37"/>
      <c r="EH103" s="37"/>
      <c r="EI103" s="37"/>
      <c r="EJ103" s="37"/>
      <c r="EK103" s="37"/>
      <c r="EL103" s="37"/>
      <c r="EM103" s="37"/>
      <c r="EN103" s="37"/>
      <c r="EO103" s="37"/>
      <c r="EP103" s="37"/>
      <c r="EQ103" s="37"/>
      <c r="ER103" s="37"/>
      <c r="ES103" s="44">
        <v>44670</v>
      </c>
      <c r="ET103" s="44">
        <v>44761</v>
      </c>
      <c r="EU103" s="44"/>
      <c r="EV103" s="44"/>
      <c r="EW103" s="37"/>
      <c r="EX103" s="37"/>
      <c r="EY103" s="37"/>
      <c r="EZ103" s="37"/>
      <c r="FA103" s="37"/>
      <c r="FB103" s="37"/>
      <c r="FC103" s="37"/>
      <c r="FD103" s="37"/>
      <c r="FE103" s="37"/>
      <c r="FF103" s="37"/>
      <c r="FG103" s="37"/>
      <c r="FH103" s="37"/>
      <c r="FI103" s="45" t="str">
        <f t="shared" si="147"/>
        <v/>
      </c>
      <c r="FJ103" s="45" t="str">
        <f t="shared" si="148"/>
        <v/>
      </c>
      <c r="FK103" s="45" t="str">
        <f t="shared" si="149"/>
        <v/>
      </c>
      <c r="FL103" s="45" t="str">
        <f t="shared" si="150"/>
        <v/>
      </c>
      <c r="FM103" s="45" t="str">
        <f t="shared" si="151"/>
        <v/>
      </c>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44">
        <v>44670</v>
      </c>
      <c r="GS103" s="44">
        <v>44761</v>
      </c>
      <c r="GT103" s="44"/>
      <c r="GU103" s="44"/>
      <c r="GV103" s="37"/>
      <c r="GW103" s="37"/>
      <c r="GX103" s="37"/>
      <c r="GY103" s="37"/>
      <c r="GZ103" s="37"/>
      <c r="HA103" s="37"/>
      <c r="HB103" s="37"/>
      <c r="HC103" s="37"/>
      <c r="HD103" s="37"/>
      <c r="HE103" s="37"/>
      <c r="HF103" s="37"/>
      <c r="HG103" s="37"/>
      <c r="HH103" s="45" t="str">
        <f t="shared" si="240"/>
        <v/>
      </c>
      <c r="HI103" s="45" t="str">
        <f t="shared" si="241"/>
        <v/>
      </c>
      <c r="HJ103" s="45" t="str">
        <f t="shared" si="242"/>
        <v/>
      </c>
      <c r="HK103" s="45" t="str">
        <f t="shared" si="243"/>
        <v/>
      </c>
      <c r="HL103" s="45" t="str">
        <f t="shared" si="244"/>
        <v/>
      </c>
      <c r="HM103" s="37"/>
      <c r="HN103" s="37"/>
      <c r="HO103" s="37">
        <f t="shared" si="158"/>
        <v>1</v>
      </c>
      <c r="HP103" s="37" t="str">
        <f>'[11]BD Plan'!$B$3</f>
        <v>Cundinamarca</v>
      </c>
      <c r="HQ103" s="41" t="s">
        <v>1554</v>
      </c>
      <c r="HR103" s="41" t="s">
        <v>1555</v>
      </c>
      <c r="HS103" s="41"/>
      <c r="HT103" s="41"/>
      <c r="HU103" s="41"/>
      <c r="HV103" s="41"/>
      <c r="HW103" s="41"/>
      <c r="HX103" s="41"/>
      <c r="HY103" s="41"/>
      <c r="HZ103" s="41"/>
      <c r="IA103" s="41"/>
      <c r="IB103" s="41"/>
      <c r="IC103" s="41"/>
      <c r="ID103" s="41"/>
      <c r="IE103" s="41"/>
      <c r="IF103" s="41"/>
      <c r="IG103" t="s">
        <v>980</v>
      </c>
      <c r="IH103" s="38" t="s">
        <v>981</v>
      </c>
    </row>
    <row r="104" spans="1:242" ht="15" customHeight="1" x14ac:dyDescent="0.25">
      <c r="A104" t="s">
        <v>982</v>
      </c>
      <c r="B104" t="s">
        <v>966</v>
      </c>
      <c r="C104" s="37" t="s">
        <v>983</v>
      </c>
      <c r="D104" s="37" t="s">
        <v>950</v>
      </c>
      <c r="E104" s="37" t="s">
        <v>951</v>
      </c>
      <c r="F104" s="37" t="s">
        <v>984</v>
      </c>
      <c r="G104" s="37" t="s">
        <v>925</v>
      </c>
      <c r="H104" s="39" t="s">
        <v>985</v>
      </c>
      <c r="I104" s="37" t="s">
        <v>955</v>
      </c>
      <c r="J104" s="40">
        <v>0.8</v>
      </c>
      <c r="K104" s="40">
        <v>0.6</v>
      </c>
      <c r="L104" s="37" t="s">
        <v>956</v>
      </c>
      <c r="M104" s="40">
        <v>0.48</v>
      </c>
      <c r="N104" s="40">
        <v>0.6</v>
      </c>
      <c r="O104" s="37" t="s">
        <v>928</v>
      </c>
      <c r="P104" s="37" t="s">
        <v>929</v>
      </c>
      <c r="Q104" s="42" t="s">
        <v>986</v>
      </c>
      <c r="R104" s="37"/>
      <c r="S104" s="47" t="s">
        <v>931</v>
      </c>
      <c r="T104" s="41" t="s">
        <v>987</v>
      </c>
      <c r="U104" s="43" t="s">
        <v>933</v>
      </c>
      <c r="V104" s="43" t="s">
        <v>934</v>
      </c>
      <c r="W104" s="43" t="s">
        <v>935</v>
      </c>
      <c r="X104" s="43"/>
      <c r="Y104" s="43" t="s">
        <v>973</v>
      </c>
      <c r="Z104" s="43" t="s">
        <v>937</v>
      </c>
      <c r="AA104" s="40">
        <v>0.4</v>
      </c>
      <c r="AB104" s="37"/>
      <c r="AC104" s="37"/>
      <c r="AD104" s="37"/>
      <c r="AE104" s="37"/>
      <c r="AF104" s="43" t="s">
        <v>96</v>
      </c>
      <c r="AG104" s="37" t="s">
        <v>938</v>
      </c>
      <c r="AH104" s="37">
        <f t="shared" si="245"/>
        <v>31</v>
      </c>
      <c r="AI104" s="43">
        <v>4</v>
      </c>
      <c r="AJ104" s="43">
        <v>3</v>
      </c>
      <c r="AK104" s="43">
        <v>12</v>
      </c>
      <c r="AL104" s="43">
        <v>12</v>
      </c>
      <c r="AM104" s="37">
        <v>4</v>
      </c>
      <c r="AN104" s="37" t="s">
        <v>1556</v>
      </c>
      <c r="AO104" s="37">
        <v>3</v>
      </c>
      <c r="AP104" s="37" t="s">
        <v>1557</v>
      </c>
      <c r="AQ104" s="37"/>
      <c r="AR104" s="37"/>
      <c r="AS104" s="37"/>
      <c r="AT104" s="37"/>
      <c r="AU104" s="44">
        <v>44670</v>
      </c>
      <c r="AV104" s="44">
        <v>44761</v>
      </c>
      <c r="AW104" s="44"/>
      <c r="AX104" s="44"/>
      <c r="AY104" s="37" t="s">
        <v>4</v>
      </c>
      <c r="AZ104" s="37" t="s">
        <v>4</v>
      </c>
      <c r="BA104" s="37"/>
      <c r="BB104" s="37"/>
      <c r="BC104" s="37" t="s">
        <v>4</v>
      </c>
      <c r="BD104" s="37" t="s">
        <v>4</v>
      </c>
      <c r="BE104" s="37"/>
      <c r="BF104" s="37"/>
      <c r="BG104" s="37" t="s">
        <v>1558</v>
      </c>
      <c r="BH104" s="37" t="s">
        <v>1559</v>
      </c>
      <c r="BI104" s="37"/>
      <c r="BJ104" s="37"/>
      <c r="BK104" s="45">
        <f t="shared" si="234"/>
        <v>1</v>
      </c>
      <c r="BL104" s="45">
        <f t="shared" si="235"/>
        <v>1</v>
      </c>
      <c r="BM104" s="45">
        <f t="shared" si="236"/>
        <v>0</v>
      </c>
      <c r="BN104" s="45">
        <f t="shared" si="237"/>
        <v>0</v>
      </c>
      <c r="BO104" s="45">
        <f t="shared" si="238"/>
        <v>0.22580645161290322</v>
      </c>
      <c r="BP104" s="46"/>
      <c r="BQ104" s="37"/>
      <c r="BS104" s="37"/>
      <c r="BT104" s="43"/>
      <c r="BU104" s="43"/>
      <c r="BV104" s="43"/>
      <c r="BW104" s="43"/>
      <c r="BX104" s="43"/>
      <c r="BY104" s="43"/>
      <c r="BZ104" s="40"/>
      <c r="CA104" s="37"/>
      <c r="CB104" s="37"/>
      <c r="CC104" s="37"/>
      <c r="CD104" s="37"/>
      <c r="CE104" s="43"/>
      <c r="CF104" s="37"/>
      <c r="CG104" s="37"/>
      <c r="CH104" s="37"/>
      <c r="CI104" s="37"/>
      <c r="CJ104" s="37"/>
      <c r="CK104" s="37"/>
      <c r="CL104" s="37"/>
      <c r="CM104" s="37"/>
      <c r="CN104" s="37"/>
      <c r="CO104" s="37"/>
      <c r="CP104" s="37"/>
      <c r="CQ104" s="37"/>
      <c r="CR104" s="37"/>
      <c r="CS104" s="37"/>
      <c r="CT104" s="44">
        <v>44670</v>
      </c>
      <c r="CU104" s="44">
        <v>44761</v>
      </c>
      <c r="CV104" s="44"/>
      <c r="CW104" s="44"/>
      <c r="CX104" s="37"/>
      <c r="CY104" s="37"/>
      <c r="CZ104" s="37"/>
      <c r="DA104" s="37"/>
      <c r="DB104" s="37"/>
      <c r="DC104" s="37"/>
      <c r="DD104" s="37"/>
      <c r="DE104" s="37"/>
      <c r="DF104" s="37"/>
      <c r="DG104" s="37"/>
      <c r="DH104" s="37"/>
      <c r="DI104" s="37"/>
      <c r="DJ104" s="45" t="str">
        <f t="shared" si="142"/>
        <v/>
      </c>
      <c r="DK104" s="45" t="str">
        <f t="shared" si="143"/>
        <v/>
      </c>
      <c r="DL104" s="45" t="str">
        <f t="shared" si="144"/>
        <v/>
      </c>
      <c r="DM104" s="45" t="str">
        <f t="shared" si="145"/>
        <v/>
      </c>
      <c r="DN104" s="45" t="str">
        <f t="shared" si="146"/>
        <v/>
      </c>
      <c r="DO104" s="46"/>
      <c r="DP104" s="37"/>
      <c r="DQ104" s="43"/>
      <c r="DR104" s="37"/>
      <c r="DS104" s="43"/>
      <c r="DT104" s="43"/>
      <c r="DU104" s="43"/>
      <c r="DV104" s="43"/>
      <c r="DW104" s="43"/>
      <c r="DX104" s="43"/>
      <c r="DY104" s="40"/>
      <c r="DZ104" s="37"/>
      <c r="EA104" s="37"/>
      <c r="EB104" s="37"/>
      <c r="EC104" s="37"/>
      <c r="ED104" s="43"/>
      <c r="EE104" s="37"/>
      <c r="EF104" s="37"/>
      <c r="EG104" s="37"/>
      <c r="EH104" s="37"/>
      <c r="EI104" s="37"/>
      <c r="EJ104" s="37"/>
      <c r="EK104" s="37"/>
      <c r="EL104" s="37"/>
      <c r="EM104" s="37"/>
      <c r="EN104" s="37"/>
      <c r="EO104" s="37"/>
      <c r="EP104" s="37"/>
      <c r="EQ104" s="37"/>
      <c r="ER104" s="37"/>
      <c r="ES104" s="44">
        <v>44670</v>
      </c>
      <c r="ET104" s="44">
        <v>44761</v>
      </c>
      <c r="EU104" s="44"/>
      <c r="EV104" s="44"/>
      <c r="EW104" s="37"/>
      <c r="EX104" s="37"/>
      <c r="EY104" s="37"/>
      <c r="EZ104" s="37"/>
      <c r="FA104" s="37"/>
      <c r="FB104" s="37"/>
      <c r="FC104" s="37"/>
      <c r="FD104" s="37"/>
      <c r="FE104" s="37"/>
      <c r="FF104" s="37"/>
      <c r="FG104" s="37"/>
      <c r="FH104" s="37"/>
      <c r="FI104" s="45" t="str">
        <f t="shared" si="147"/>
        <v/>
      </c>
      <c r="FJ104" s="45" t="str">
        <f t="shared" si="148"/>
        <v/>
      </c>
      <c r="FK104" s="45" t="str">
        <f t="shared" si="149"/>
        <v/>
      </c>
      <c r="FL104" s="45" t="str">
        <f t="shared" si="150"/>
        <v/>
      </c>
      <c r="FM104" s="45" t="str">
        <f t="shared" si="151"/>
        <v/>
      </c>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44">
        <v>44670</v>
      </c>
      <c r="GS104" s="44">
        <v>44761</v>
      </c>
      <c r="GT104" s="44"/>
      <c r="GU104" s="44"/>
      <c r="GV104" s="37"/>
      <c r="GW104" s="37"/>
      <c r="GX104" s="37"/>
      <c r="GY104" s="37"/>
      <c r="GZ104" s="37"/>
      <c r="HA104" s="37"/>
      <c r="HB104" s="37"/>
      <c r="HC104" s="37"/>
      <c r="HD104" s="37"/>
      <c r="HE104" s="37"/>
      <c r="HF104" s="37"/>
      <c r="HG104" s="37"/>
      <c r="HH104" s="45" t="str">
        <f t="shared" si="240"/>
        <v/>
      </c>
      <c r="HI104" s="45" t="str">
        <f t="shared" si="241"/>
        <v/>
      </c>
      <c r="HJ104" s="45" t="str">
        <f t="shared" si="242"/>
        <v/>
      </c>
      <c r="HK104" s="45" t="str">
        <f t="shared" si="243"/>
        <v/>
      </c>
      <c r="HL104" s="45" t="str">
        <f t="shared" si="244"/>
        <v/>
      </c>
      <c r="HM104" s="37"/>
      <c r="HN104" s="37"/>
      <c r="HO104" s="37">
        <f t="shared" si="158"/>
        <v>1</v>
      </c>
      <c r="HP104" s="37" t="str">
        <f>'[11]BD Plan'!$B$3</f>
        <v>Cundinamarca</v>
      </c>
      <c r="HQ104" s="41" t="s">
        <v>1560</v>
      </c>
      <c r="HR104" s="41" t="s">
        <v>1561</v>
      </c>
      <c r="HS104" s="41"/>
      <c r="HT104" s="41"/>
      <c r="HU104" s="41"/>
      <c r="HV104" s="41"/>
      <c r="HW104" s="41"/>
      <c r="HX104" s="41"/>
      <c r="HY104" s="41"/>
      <c r="HZ104" s="41"/>
      <c r="IA104" s="41"/>
      <c r="IB104" s="41"/>
      <c r="IC104" s="41"/>
      <c r="ID104" s="41"/>
      <c r="IE104" s="41"/>
      <c r="IF104" s="41"/>
      <c r="IG104" t="s">
        <v>993</v>
      </c>
      <c r="IH104" s="38" t="s">
        <v>994</v>
      </c>
    </row>
    <row r="105" spans="1:242" ht="15" customHeight="1" x14ac:dyDescent="0.25">
      <c r="A105" t="s">
        <v>995</v>
      </c>
      <c r="B105" t="s">
        <v>966</v>
      </c>
      <c r="C105" s="37" t="s">
        <v>996</v>
      </c>
      <c r="D105" s="37" t="s">
        <v>997</v>
      </c>
      <c r="E105" s="37" t="s">
        <v>951</v>
      </c>
      <c r="F105" s="37" t="s">
        <v>984</v>
      </c>
      <c r="G105" s="37" t="s">
        <v>953</v>
      </c>
      <c r="H105" s="39" t="s">
        <v>998</v>
      </c>
      <c r="I105" s="37" t="s">
        <v>955</v>
      </c>
      <c r="J105" s="40">
        <v>1</v>
      </c>
      <c r="K105" s="40">
        <v>0.8</v>
      </c>
      <c r="L105" s="37" t="s">
        <v>956</v>
      </c>
      <c r="M105" s="40">
        <v>0.6</v>
      </c>
      <c r="N105" s="40">
        <v>0.8</v>
      </c>
      <c r="O105" s="37" t="s">
        <v>956</v>
      </c>
      <c r="P105" s="37" t="s">
        <v>929</v>
      </c>
      <c r="Q105" s="42" t="s">
        <v>999</v>
      </c>
      <c r="R105" s="37"/>
      <c r="S105" s="47" t="s">
        <v>931</v>
      </c>
      <c r="T105" s="37" t="s">
        <v>1000</v>
      </c>
      <c r="U105" s="43" t="s">
        <v>933</v>
      </c>
      <c r="V105" s="43" t="s">
        <v>934</v>
      </c>
      <c r="W105" s="43" t="s">
        <v>935</v>
      </c>
      <c r="X105" s="43"/>
      <c r="Y105" s="43" t="s">
        <v>936</v>
      </c>
      <c r="Z105" s="43" t="s">
        <v>937</v>
      </c>
      <c r="AA105" s="40">
        <v>0.4</v>
      </c>
      <c r="AB105" s="37"/>
      <c r="AC105" s="37"/>
      <c r="AD105" s="37"/>
      <c r="AE105" s="37"/>
      <c r="AF105" s="43" t="s">
        <v>96</v>
      </c>
      <c r="AG105" s="37" t="s">
        <v>938</v>
      </c>
      <c r="AH105" s="37">
        <f t="shared" si="245"/>
        <v>12</v>
      </c>
      <c r="AI105" s="43">
        <v>3</v>
      </c>
      <c r="AJ105" s="43">
        <v>3</v>
      </c>
      <c r="AK105" s="43">
        <v>3</v>
      </c>
      <c r="AL105" s="43">
        <v>3</v>
      </c>
      <c r="AM105" s="37">
        <v>3</v>
      </c>
      <c r="AN105" s="37" t="s">
        <v>1562</v>
      </c>
      <c r="AO105" s="37">
        <v>3</v>
      </c>
      <c r="AP105" s="37" t="s">
        <v>1563</v>
      </c>
      <c r="AQ105" s="37"/>
      <c r="AR105" s="37"/>
      <c r="AS105" s="37"/>
      <c r="AT105" s="37"/>
      <c r="AU105" s="44">
        <v>44670</v>
      </c>
      <c r="AV105" s="44">
        <v>44761</v>
      </c>
      <c r="AW105" s="44"/>
      <c r="AX105" s="44"/>
      <c r="AY105" s="37" t="s">
        <v>4</v>
      </c>
      <c r="AZ105" s="37" t="s">
        <v>4</v>
      </c>
      <c r="BA105" s="37"/>
      <c r="BB105" s="37"/>
      <c r="BC105" s="37" t="s">
        <v>4</v>
      </c>
      <c r="BD105" s="37" t="s">
        <v>4</v>
      </c>
      <c r="BE105" s="37"/>
      <c r="BF105" s="37"/>
      <c r="BG105" s="37" t="s">
        <v>1564</v>
      </c>
      <c r="BH105" s="37" t="s">
        <v>1565</v>
      </c>
      <c r="BI105" s="37"/>
      <c r="BJ105" s="37"/>
      <c r="BK105" s="45">
        <f t="shared" si="234"/>
        <v>1</v>
      </c>
      <c r="BL105" s="45">
        <f t="shared" si="235"/>
        <v>1</v>
      </c>
      <c r="BM105" s="45">
        <f t="shared" si="236"/>
        <v>0</v>
      </c>
      <c r="BN105" s="45">
        <f t="shared" si="237"/>
        <v>0</v>
      </c>
      <c r="BO105" s="45">
        <f t="shared" si="238"/>
        <v>0.5</v>
      </c>
      <c r="BP105" s="46"/>
      <c r="BQ105" s="37"/>
      <c r="BR105" s="37"/>
      <c r="BS105" s="37"/>
      <c r="BT105" s="43"/>
      <c r="BU105" s="43"/>
      <c r="BV105" s="43"/>
      <c r="BW105" s="43"/>
      <c r="BX105" s="43"/>
      <c r="BY105" s="43"/>
      <c r="BZ105" s="40"/>
      <c r="CA105" s="37"/>
      <c r="CB105" s="37"/>
      <c r="CC105" s="37"/>
      <c r="CD105" s="37"/>
      <c r="CE105" s="43"/>
      <c r="CF105" s="37"/>
      <c r="CG105" s="37"/>
      <c r="CH105" s="37"/>
      <c r="CI105" s="37"/>
      <c r="CJ105" s="37"/>
      <c r="CK105" s="37"/>
      <c r="CL105" s="37"/>
      <c r="CM105" s="37"/>
      <c r="CN105" s="37"/>
      <c r="CO105" s="37"/>
      <c r="CP105" s="37"/>
      <c r="CQ105" s="37"/>
      <c r="CR105" s="37"/>
      <c r="CS105" s="37"/>
      <c r="CT105" s="44">
        <v>44670</v>
      </c>
      <c r="CU105" s="44">
        <v>44761</v>
      </c>
      <c r="CV105" s="44"/>
      <c r="CW105" s="44"/>
      <c r="CX105" s="37"/>
      <c r="CY105" s="37"/>
      <c r="CZ105" s="37"/>
      <c r="DA105" s="37"/>
      <c r="DB105" s="37"/>
      <c r="DC105" s="37"/>
      <c r="DD105" s="37"/>
      <c r="DE105" s="37"/>
      <c r="DF105" s="37"/>
      <c r="DG105" s="37"/>
      <c r="DH105" s="37"/>
      <c r="DI105" s="37"/>
      <c r="DJ105" s="45" t="str">
        <f t="shared" si="142"/>
        <v/>
      </c>
      <c r="DK105" s="45" t="str">
        <f t="shared" si="143"/>
        <v/>
      </c>
      <c r="DL105" s="45" t="str">
        <f t="shared" si="144"/>
        <v/>
      </c>
      <c r="DM105" s="45" t="str">
        <f t="shared" si="145"/>
        <v/>
      </c>
      <c r="DN105" s="45" t="str">
        <f t="shared" si="146"/>
        <v/>
      </c>
      <c r="DO105" s="46"/>
      <c r="DP105" s="37"/>
      <c r="DQ105" s="43"/>
      <c r="DR105" s="37"/>
      <c r="DS105" s="43"/>
      <c r="DT105" s="43"/>
      <c r="DU105" s="43"/>
      <c r="DV105" s="43"/>
      <c r="DW105" s="43"/>
      <c r="DX105" s="43"/>
      <c r="DY105" s="40"/>
      <c r="DZ105" s="37"/>
      <c r="EA105" s="37"/>
      <c r="EB105" s="37"/>
      <c r="EC105" s="37"/>
      <c r="ED105" s="43"/>
      <c r="EE105" s="37"/>
      <c r="EF105" s="37"/>
      <c r="EG105" s="37"/>
      <c r="EH105" s="37"/>
      <c r="EI105" s="37"/>
      <c r="EJ105" s="37"/>
      <c r="EK105" s="37"/>
      <c r="EL105" s="37"/>
      <c r="EM105" s="37"/>
      <c r="EN105" s="37"/>
      <c r="EO105" s="37"/>
      <c r="EP105" s="37"/>
      <c r="EQ105" s="37"/>
      <c r="ER105" s="37"/>
      <c r="ES105" s="44">
        <v>44670</v>
      </c>
      <c r="ET105" s="44">
        <v>44761</v>
      </c>
      <c r="EU105" s="44"/>
      <c r="EV105" s="44"/>
      <c r="EW105" s="37"/>
      <c r="EX105" s="37"/>
      <c r="EY105" s="37"/>
      <c r="EZ105" s="37"/>
      <c r="FA105" s="37"/>
      <c r="FB105" s="37"/>
      <c r="FC105" s="37"/>
      <c r="FD105" s="37"/>
      <c r="FE105" s="37"/>
      <c r="FF105" s="37"/>
      <c r="FG105" s="37"/>
      <c r="FH105" s="37"/>
      <c r="FI105" s="45" t="str">
        <f t="shared" si="147"/>
        <v/>
      </c>
      <c r="FJ105" s="45" t="str">
        <f t="shared" si="148"/>
        <v/>
      </c>
      <c r="FK105" s="45" t="str">
        <f t="shared" si="149"/>
        <v/>
      </c>
      <c r="FL105" s="45" t="str">
        <f t="shared" si="150"/>
        <v/>
      </c>
      <c r="FM105" s="45" t="str">
        <f t="shared" si="151"/>
        <v/>
      </c>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44">
        <v>44670</v>
      </c>
      <c r="GS105" s="44">
        <v>44761</v>
      </c>
      <c r="GT105" s="44"/>
      <c r="GU105" s="44"/>
      <c r="GV105" s="37"/>
      <c r="GW105" s="37"/>
      <c r="GX105" s="37"/>
      <c r="GY105" s="37"/>
      <c r="GZ105" s="37"/>
      <c r="HA105" s="37"/>
      <c r="HB105" s="37"/>
      <c r="HC105" s="37"/>
      <c r="HD105" s="37"/>
      <c r="HE105" s="37"/>
      <c r="HF105" s="37"/>
      <c r="HG105" s="37"/>
      <c r="HH105" s="45" t="str">
        <f t="shared" si="240"/>
        <v/>
      </c>
      <c r="HI105" s="45" t="str">
        <f t="shared" si="241"/>
        <v/>
      </c>
      <c r="HJ105" s="45" t="str">
        <f t="shared" si="242"/>
        <v/>
      </c>
      <c r="HK105" s="45" t="str">
        <f t="shared" si="243"/>
        <v/>
      </c>
      <c r="HL105" s="45" t="str">
        <f t="shared" si="244"/>
        <v/>
      </c>
      <c r="HM105" s="37"/>
      <c r="HN105" s="37"/>
      <c r="HO105" s="37">
        <f t="shared" si="158"/>
        <v>1</v>
      </c>
      <c r="HP105" s="37" t="str">
        <f>'[11]BD Plan'!$B$3</f>
        <v>Cundinamarca</v>
      </c>
      <c r="HQ105" s="20" t="s">
        <v>1566</v>
      </c>
      <c r="HR105" s="20" t="s">
        <v>1567</v>
      </c>
      <c r="HS105" s="20"/>
      <c r="HT105" s="20"/>
      <c r="HU105" s="20"/>
      <c r="HV105" s="20"/>
      <c r="HW105" s="20"/>
      <c r="HX105" s="20"/>
      <c r="HY105" s="20"/>
      <c r="HZ105" s="20"/>
      <c r="IA105" s="20"/>
      <c r="IB105" s="20"/>
      <c r="IC105" s="20"/>
      <c r="ID105" s="20"/>
      <c r="IE105" s="20"/>
      <c r="IF105" s="20"/>
      <c r="IG105" t="s">
        <v>1005</v>
      </c>
      <c r="IH105" s="38" t="s">
        <v>981</v>
      </c>
    </row>
    <row r="106" spans="1:242" ht="15" customHeight="1" x14ac:dyDescent="0.25">
      <c r="A106" t="s">
        <v>1006</v>
      </c>
      <c r="B106" t="s">
        <v>1007</v>
      </c>
      <c r="C106" s="37" t="s">
        <v>1008</v>
      </c>
      <c r="D106" s="37" t="s">
        <v>968</v>
      </c>
      <c r="E106" s="37" t="s">
        <v>951</v>
      </c>
      <c r="F106" s="37" t="s">
        <v>924</v>
      </c>
      <c r="G106" s="37" t="s">
        <v>1009</v>
      </c>
      <c r="H106" s="39" t="s">
        <v>1010</v>
      </c>
      <c r="I106" s="37" t="s">
        <v>927</v>
      </c>
      <c r="J106" s="40">
        <v>0.8</v>
      </c>
      <c r="K106" s="40">
        <v>0.2</v>
      </c>
      <c r="L106" s="37" t="s">
        <v>928</v>
      </c>
      <c r="M106" s="40">
        <v>0.28999999999999998</v>
      </c>
      <c r="N106" s="40">
        <v>0.2</v>
      </c>
      <c r="O106" s="37" t="s">
        <v>1011</v>
      </c>
      <c r="P106" s="37" t="s">
        <v>929</v>
      </c>
      <c r="Q106" s="42" t="s">
        <v>1012</v>
      </c>
      <c r="R106" s="37"/>
      <c r="S106" s="47" t="s">
        <v>931</v>
      </c>
      <c r="T106" s="37" t="s">
        <v>1013</v>
      </c>
      <c r="U106" s="43" t="s">
        <v>933</v>
      </c>
      <c r="V106" s="43" t="s">
        <v>934</v>
      </c>
      <c r="W106" s="43" t="s">
        <v>935</v>
      </c>
      <c r="X106" s="43"/>
      <c r="Y106" s="43" t="s">
        <v>936</v>
      </c>
      <c r="Z106" s="43" t="s">
        <v>937</v>
      </c>
      <c r="AA106" s="40">
        <v>0.4</v>
      </c>
      <c r="AB106" s="37"/>
      <c r="AC106" s="37"/>
      <c r="AD106" s="37"/>
      <c r="AE106" s="37"/>
      <c r="AF106" s="43" t="s">
        <v>96</v>
      </c>
      <c r="AG106" s="37" t="s">
        <v>938</v>
      </c>
      <c r="AH106" s="37">
        <f t="shared" si="245"/>
        <v>3</v>
      </c>
      <c r="AI106" s="43">
        <v>0</v>
      </c>
      <c r="AJ106" s="43">
        <v>3</v>
      </c>
      <c r="AK106" s="43">
        <v>0</v>
      </c>
      <c r="AL106" s="43">
        <v>0</v>
      </c>
      <c r="AM106" s="37"/>
      <c r="AN106" s="37"/>
      <c r="AO106" s="37">
        <v>3</v>
      </c>
      <c r="AP106" s="37" t="s">
        <v>1568</v>
      </c>
      <c r="AQ106" s="37"/>
      <c r="AR106" s="37"/>
      <c r="AS106" s="37"/>
      <c r="AT106" s="37"/>
      <c r="AU106" s="44"/>
      <c r="AV106" s="44">
        <v>44761</v>
      </c>
      <c r="AW106" s="44"/>
      <c r="AX106" s="44"/>
      <c r="AY106" s="37"/>
      <c r="AZ106" s="37" t="s">
        <v>4</v>
      </c>
      <c r="BA106" s="37"/>
      <c r="BB106" s="37"/>
      <c r="BC106" s="37"/>
      <c r="BD106" s="37" t="s">
        <v>4</v>
      </c>
      <c r="BE106" s="37"/>
      <c r="BF106" s="37"/>
      <c r="BG106" s="37"/>
      <c r="BH106" s="37" t="s">
        <v>1569</v>
      </c>
      <c r="BI106" s="37"/>
      <c r="BJ106" s="37"/>
      <c r="BK106" s="45" t="str">
        <f t="shared" si="234"/>
        <v/>
      </c>
      <c r="BL106" s="45">
        <f t="shared" si="235"/>
        <v>1</v>
      </c>
      <c r="BM106" s="45" t="str">
        <f t="shared" si="236"/>
        <v/>
      </c>
      <c r="BN106" s="45" t="str">
        <f t="shared" si="237"/>
        <v/>
      </c>
      <c r="BO106" s="45">
        <f t="shared" si="238"/>
        <v>1</v>
      </c>
      <c r="BP106" s="46" t="s">
        <v>1016</v>
      </c>
      <c r="BQ106" s="37"/>
      <c r="BR106" s="47" t="s">
        <v>931</v>
      </c>
      <c r="BS106" s="37" t="s">
        <v>1017</v>
      </c>
      <c r="BT106" s="43" t="s">
        <v>933</v>
      </c>
      <c r="BU106" s="43" t="s">
        <v>934</v>
      </c>
      <c r="BV106" s="43" t="s">
        <v>935</v>
      </c>
      <c r="BW106" s="43"/>
      <c r="BX106" s="43" t="s">
        <v>936</v>
      </c>
      <c r="BY106" s="43" t="s">
        <v>937</v>
      </c>
      <c r="BZ106" s="40">
        <v>0.4</v>
      </c>
      <c r="CA106" s="37"/>
      <c r="CB106" s="37"/>
      <c r="CC106" s="37"/>
      <c r="CD106" s="37"/>
      <c r="CE106" s="43" t="s">
        <v>96</v>
      </c>
      <c r="CF106" s="37" t="s">
        <v>938</v>
      </c>
      <c r="CG106" s="37">
        <f t="shared" ref="CG106" si="246">SUM(CH106:CK106)</f>
        <v>8</v>
      </c>
      <c r="CH106" s="37">
        <v>3</v>
      </c>
      <c r="CI106" s="37">
        <v>3</v>
      </c>
      <c r="CJ106" s="37">
        <v>1</v>
      </c>
      <c r="CK106" s="37">
        <v>1</v>
      </c>
      <c r="CL106" s="37"/>
      <c r="CM106" s="37"/>
      <c r="CN106" s="37">
        <v>3</v>
      </c>
      <c r="CO106" s="37" t="s">
        <v>1570</v>
      </c>
      <c r="CP106" s="37"/>
      <c r="CQ106" s="37"/>
      <c r="CR106" s="37"/>
      <c r="CS106" s="37"/>
      <c r="CT106" s="44"/>
      <c r="CU106" s="44">
        <v>44761</v>
      </c>
      <c r="CV106" s="44"/>
      <c r="CW106" s="44"/>
      <c r="CX106" s="37"/>
      <c r="CY106" s="37" t="s">
        <v>4</v>
      </c>
      <c r="CZ106" s="37"/>
      <c r="DA106" s="37"/>
      <c r="DB106" s="37"/>
      <c r="DC106" s="37" t="s">
        <v>4</v>
      </c>
      <c r="DD106" s="37"/>
      <c r="DE106" s="37"/>
      <c r="DF106" s="37"/>
      <c r="DG106" s="37" t="s">
        <v>1571</v>
      </c>
      <c r="DH106" s="37"/>
      <c r="DI106" s="37"/>
      <c r="DJ106" s="45">
        <f t="shared" si="142"/>
        <v>0</v>
      </c>
      <c r="DK106" s="45">
        <f t="shared" si="143"/>
        <v>1</v>
      </c>
      <c r="DL106" s="45">
        <f t="shared" si="144"/>
        <v>0</v>
      </c>
      <c r="DM106" s="45">
        <f t="shared" si="145"/>
        <v>0</v>
      </c>
      <c r="DN106" s="45">
        <f t="shared" si="146"/>
        <v>0.375</v>
      </c>
      <c r="DO106" s="46"/>
      <c r="DP106" s="37"/>
      <c r="DQ106" s="43"/>
      <c r="DR106" s="37"/>
      <c r="DS106" s="43"/>
      <c r="DT106" s="43"/>
      <c r="DU106" s="43"/>
      <c r="DV106" s="43"/>
      <c r="DW106" s="43"/>
      <c r="DX106" s="43"/>
      <c r="DY106" s="40"/>
      <c r="DZ106" s="37"/>
      <c r="EA106" s="37"/>
      <c r="EB106" s="37"/>
      <c r="EC106" s="37"/>
      <c r="ED106" s="43"/>
      <c r="EE106" s="37"/>
      <c r="EF106" s="37"/>
      <c r="EG106" s="37"/>
      <c r="EH106" s="37"/>
      <c r="EI106" s="37"/>
      <c r="EJ106" s="37"/>
      <c r="EK106" s="37"/>
      <c r="EL106" s="37"/>
      <c r="EM106" s="37"/>
      <c r="EN106" s="37"/>
      <c r="EO106" s="37"/>
      <c r="EP106" s="37"/>
      <c r="EQ106" s="37"/>
      <c r="ER106" s="37"/>
      <c r="ES106" s="44"/>
      <c r="ET106" s="44">
        <v>44761</v>
      </c>
      <c r="EU106" s="44"/>
      <c r="EV106" s="44"/>
      <c r="EW106" s="37"/>
      <c r="EX106" s="37"/>
      <c r="EY106" s="37"/>
      <c r="EZ106" s="37"/>
      <c r="FA106" s="37"/>
      <c r="FB106" s="37"/>
      <c r="FC106" s="37"/>
      <c r="FD106" s="37"/>
      <c r="FE106" s="37"/>
      <c r="FF106" s="37"/>
      <c r="FG106" s="37"/>
      <c r="FH106" s="37"/>
      <c r="FI106" s="45" t="str">
        <f t="shared" si="147"/>
        <v/>
      </c>
      <c r="FJ106" s="45" t="str">
        <f t="shared" si="148"/>
        <v/>
      </c>
      <c r="FK106" s="45" t="str">
        <f t="shared" si="149"/>
        <v/>
      </c>
      <c r="FL106" s="45" t="str">
        <f t="shared" si="150"/>
        <v/>
      </c>
      <c r="FM106" s="45" t="str">
        <f t="shared" si="151"/>
        <v/>
      </c>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44"/>
      <c r="GS106" s="44">
        <v>44761</v>
      </c>
      <c r="GT106" s="44"/>
      <c r="GU106" s="44"/>
      <c r="GV106" s="37"/>
      <c r="GW106" s="37"/>
      <c r="GX106" s="37"/>
      <c r="GY106" s="37"/>
      <c r="GZ106" s="37"/>
      <c r="HA106" s="37"/>
      <c r="HB106" s="37"/>
      <c r="HC106" s="37"/>
      <c r="HD106" s="37"/>
      <c r="HE106" s="37"/>
      <c r="HF106" s="37"/>
      <c r="HG106" s="37"/>
      <c r="HH106" s="45"/>
      <c r="HI106" s="45"/>
      <c r="HJ106" s="45"/>
      <c r="HK106" s="45"/>
      <c r="HL106" s="45"/>
      <c r="HM106" s="37"/>
      <c r="HN106" s="37"/>
      <c r="HO106" s="37">
        <f t="shared" si="158"/>
        <v>2</v>
      </c>
      <c r="HP106" s="37" t="str">
        <f>'[11]BD Plan'!$B$3</f>
        <v>Cundinamarca</v>
      </c>
      <c r="HQ106" s="20"/>
      <c r="HR106" s="20" t="s">
        <v>1572</v>
      </c>
      <c r="HS106" s="20"/>
      <c r="HT106" s="20"/>
      <c r="HU106" s="20"/>
      <c r="HV106" s="20" t="s">
        <v>1573</v>
      </c>
      <c r="HW106" s="20"/>
      <c r="HX106" s="20"/>
      <c r="HY106" s="20"/>
      <c r="HZ106" s="20"/>
      <c r="IA106" s="20"/>
      <c r="IB106" s="20"/>
      <c r="IC106" s="20"/>
      <c r="ID106" s="20"/>
      <c r="IE106" s="20"/>
      <c r="IF106" s="20"/>
      <c r="IG106" t="s">
        <v>1022</v>
      </c>
      <c r="IH106" s="38" t="s">
        <v>1023</v>
      </c>
    </row>
    <row r="107" spans="1:242" ht="15" customHeight="1" x14ac:dyDescent="0.25">
      <c r="A107" t="s">
        <v>1024</v>
      </c>
      <c r="B107" t="s">
        <v>1007</v>
      </c>
      <c r="C107" s="37" t="s">
        <v>1025</v>
      </c>
      <c r="D107" s="37" t="s">
        <v>997</v>
      </c>
      <c r="E107" s="37" t="s">
        <v>1026</v>
      </c>
      <c r="F107" s="37" t="s">
        <v>924</v>
      </c>
      <c r="G107" s="37" t="s">
        <v>925</v>
      </c>
      <c r="H107" s="48" t="s">
        <v>1027</v>
      </c>
      <c r="I107" s="37" t="s">
        <v>1028</v>
      </c>
      <c r="J107" s="40">
        <v>0.8</v>
      </c>
      <c r="K107" s="40">
        <v>0.8</v>
      </c>
      <c r="L107" s="37" t="s">
        <v>956</v>
      </c>
      <c r="M107" s="40">
        <v>0.48</v>
      </c>
      <c r="N107" s="40">
        <v>0.8</v>
      </c>
      <c r="O107" s="37" t="s">
        <v>956</v>
      </c>
      <c r="P107" s="37" t="s">
        <v>929</v>
      </c>
      <c r="Q107" s="42" t="s">
        <v>1029</v>
      </c>
      <c r="R107" s="37"/>
      <c r="S107" s="47" t="s">
        <v>931</v>
      </c>
      <c r="T107" s="37" t="s">
        <v>1030</v>
      </c>
      <c r="U107" s="43" t="s">
        <v>933</v>
      </c>
      <c r="V107" s="43" t="s">
        <v>934</v>
      </c>
      <c r="W107" s="43" t="s">
        <v>935</v>
      </c>
      <c r="X107" s="43"/>
      <c r="Y107" s="43" t="s">
        <v>936</v>
      </c>
      <c r="Z107" s="43" t="s">
        <v>937</v>
      </c>
      <c r="AA107" s="40">
        <v>0.4</v>
      </c>
      <c r="AB107" s="37"/>
      <c r="AC107" s="37"/>
      <c r="AD107" s="37"/>
      <c r="AE107" s="37"/>
      <c r="AF107" s="43" t="s">
        <v>96</v>
      </c>
      <c r="AG107" s="37" t="s">
        <v>938</v>
      </c>
      <c r="AH107" s="37">
        <f t="shared" si="245"/>
        <v>12</v>
      </c>
      <c r="AI107" s="43">
        <v>3</v>
      </c>
      <c r="AJ107" s="43">
        <v>3</v>
      </c>
      <c r="AK107" s="43">
        <v>3</v>
      </c>
      <c r="AL107" s="43">
        <v>3</v>
      </c>
      <c r="AM107" s="37"/>
      <c r="AN107" s="37"/>
      <c r="AO107" s="37">
        <v>3</v>
      </c>
      <c r="AP107" s="37" t="s">
        <v>1574</v>
      </c>
      <c r="AQ107" s="37"/>
      <c r="AR107" s="37"/>
      <c r="AS107" s="37"/>
      <c r="AT107" s="37"/>
      <c r="AU107" s="44">
        <v>44670</v>
      </c>
      <c r="AV107" s="44">
        <v>44761</v>
      </c>
      <c r="AW107" s="44"/>
      <c r="AX107" s="44"/>
      <c r="AY107" s="37"/>
      <c r="AZ107" s="37" t="s">
        <v>4</v>
      </c>
      <c r="BA107" s="37"/>
      <c r="BB107" s="37"/>
      <c r="BC107" s="37"/>
      <c r="BD107" s="37" t="s">
        <v>4</v>
      </c>
      <c r="BE107" s="37"/>
      <c r="BF107" s="37"/>
      <c r="BG107" s="37"/>
      <c r="BH107" s="37" t="s">
        <v>1575</v>
      </c>
      <c r="BI107" s="37"/>
      <c r="BJ107" s="37"/>
      <c r="BK107" s="45">
        <f t="shared" si="234"/>
        <v>0</v>
      </c>
      <c r="BL107" s="45">
        <f t="shared" si="235"/>
        <v>1</v>
      </c>
      <c r="BM107" s="45">
        <f t="shared" si="236"/>
        <v>0</v>
      </c>
      <c r="BN107" s="45">
        <f t="shared" si="237"/>
        <v>0</v>
      </c>
      <c r="BO107" s="45">
        <f t="shared" si="238"/>
        <v>0.25</v>
      </c>
      <c r="BP107" s="42"/>
      <c r="BQ107" s="37"/>
      <c r="BR107" s="37"/>
      <c r="BS107" s="37"/>
      <c r="BT107" s="43"/>
      <c r="BU107" s="43"/>
      <c r="BV107" s="43"/>
      <c r="BW107" s="43"/>
      <c r="BX107" s="43"/>
      <c r="BY107" s="43"/>
      <c r="BZ107" s="40"/>
      <c r="CA107" s="37"/>
      <c r="CB107" s="37"/>
      <c r="CC107" s="37"/>
      <c r="CD107" s="37"/>
      <c r="CE107" s="43"/>
      <c r="CF107" s="37"/>
      <c r="CG107" s="37"/>
      <c r="CH107" s="37"/>
      <c r="CI107" s="37"/>
      <c r="CJ107" s="37"/>
      <c r="CK107" s="37"/>
      <c r="CL107" s="37"/>
      <c r="CM107" s="37"/>
      <c r="CN107" s="37"/>
      <c r="CO107" s="37"/>
      <c r="CP107" s="37"/>
      <c r="CQ107" s="37"/>
      <c r="CR107" s="37"/>
      <c r="CS107" s="37"/>
      <c r="CT107" s="44">
        <v>44670</v>
      </c>
      <c r="CU107" s="44">
        <v>44761</v>
      </c>
      <c r="CV107" s="44"/>
      <c r="CW107" s="44"/>
      <c r="CX107" s="37"/>
      <c r="CY107" s="37"/>
      <c r="CZ107" s="37"/>
      <c r="DA107" s="37"/>
      <c r="DB107" s="37"/>
      <c r="DC107" s="37"/>
      <c r="DD107" s="37"/>
      <c r="DE107" s="37"/>
      <c r="DF107" s="37"/>
      <c r="DG107" s="37"/>
      <c r="DH107" s="37"/>
      <c r="DI107" s="37"/>
      <c r="DJ107" s="45" t="str">
        <f t="shared" si="142"/>
        <v/>
      </c>
      <c r="DK107" s="45" t="str">
        <f t="shared" si="143"/>
        <v/>
      </c>
      <c r="DL107" s="45" t="str">
        <f t="shared" si="144"/>
        <v/>
      </c>
      <c r="DM107" s="45" t="str">
        <f t="shared" si="145"/>
        <v/>
      </c>
      <c r="DN107" s="45" t="str">
        <f t="shared" si="146"/>
        <v/>
      </c>
      <c r="DO107" s="42"/>
      <c r="DP107" s="37"/>
      <c r="DQ107" s="43"/>
      <c r="DR107" s="37"/>
      <c r="DS107" s="43"/>
      <c r="DT107" s="43"/>
      <c r="DU107" s="43"/>
      <c r="DV107" s="43"/>
      <c r="DW107" s="43"/>
      <c r="DX107" s="43"/>
      <c r="DY107" s="40"/>
      <c r="DZ107" s="37"/>
      <c r="EA107" s="37"/>
      <c r="EB107" s="37"/>
      <c r="EC107" s="37"/>
      <c r="ED107" s="43"/>
      <c r="EE107" s="37"/>
      <c r="EF107" s="37"/>
      <c r="EG107" s="37"/>
      <c r="EH107" s="37"/>
      <c r="EI107" s="37"/>
      <c r="EJ107" s="37"/>
      <c r="EK107" s="37"/>
      <c r="EL107" s="37"/>
      <c r="EM107" s="37"/>
      <c r="EN107" s="37"/>
      <c r="EO107" s="37"/>
      <c r="EP107" s="37"/>
      <c r="EQ107" s="37"/>
      <c r="ER107" s="37"/>
      <c r="ES107" s="44"/>
      <c r="ET107" s="44">
        <v>44761</v>
      </c>
      <c r="EU107" s="44"/>
      <c r="EV107" s="44"/>
      <c r="EW107" s="37"/>
      <c r="EX107" s="37"/>
      <c r="EY107" s="37"/>
      <c r="EZ107" s="37"/>
      <c r="FA107" s="37"/>
      <c r="FB107" s="37"/>
      <c r="FC107" s="37"/>
      <c r="FD107" s="37"/>
      <c r="FE107" s="37"/>
      <c r="FF107" s="37"/>
      <c r="FG107" s="37"/>
      <c r="FH107" s="37"/>
      <c r="FI107" s="45" t="str">
        <f t="shared" si="147"/>
        <v/>
      </c>
      <c r="FJ107" s="45" t="str">
        <f t="shared" si="148"/>
        <v/>
      </c>
      <c r="FK107" s="45" t="str">
        <f t="shared" si="149"/>
        <v/>
      </c>
      <c r="FL107" s="45" t="str">
        <f t="shared" si="150"/>
        <v/>
      </c>
      <c r="FM107" s="45" t="str">
        <f t="shared" si="151"/>
        <v/>
      </c>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44">
        <v>44670</v>
      </c>
      <c r="GS107" s="44">
        <v>44761</v>
      </c>
      <c r="GT107" s="44"/>
      <c r="GU107" s="44"/>
      <c r="GV107" s="37"/>
      <c r="GW107" s="37"/>
      <c r="GX107" s="37"/>
      <c r="GY107" s="37"/>
      <c r="GZ107" s="37"/>
      <c r="HA107" s="37"/>
      <c r="HB107" s="37"/>
      <c r="HC107" s="37"/>
      <c r="HD107" s="37"/>
      <c r="HE107" s="37"/>
      <c r="HF107" s="37"/>
      <c r="HG107" s="37"/>
      <c r="HH107" s="45" t="str">
        <f t="shared" ref="HH107:HH108" si="247">IFERROR(IF(GF107=0,"",IF((GJ107/GF107)&gt;1,1,(GJ107/GF107))),"")</f>
        <v/>
      </c>
      <c r="HI107" s="45" t="str">
        <f t="shared" ref="HI107:HI108" si="248">IFERROR(IF(GG107=0,"",IF((GL107/GG107)&gt;1,1,(GL107/GG107))),"")</f>
        <v/>
      </c>
      <c r="HJ107" s="45" t="str">
        <f t="shared" ref="HJ107:HJ108" si="249">IFERROR(IF(GH107=0,"",IF((GN107/GH107)&gt;1,1,(GN107/GH107))),"")</f>
        <v/>
      </c>
      <c r="HK107" s="45" t="str">
        <f t="shared" ref="HK107:HK108" si="250">IFERROR(IF(GI107=0,"",IF((GP107/GI107)&gt;1,1,(GP107/GI107))),"")</f>
        <v/>
      </c>
      <c r="HL107" s="45" t="str">
        <f t="shared" ref="HL107:HL108" si="251">IFERROR(IF((GJ107+GL107+GN107+GP107)/GE107&gt;1,1,(GJ107+GL107+GN107+GP107)/GE107),"")</f>
        <v/>
      </c>
      <c r="HM107" s="37"/>
      <c r="HN107" s="37"/>
      <c r="HO107" s="37">
        <f t="shared" si="158"/>
        <v>1</v>
      </c>
      <c r="HP107" s="37" t="str">
        <f>'[11]BD Plan'!$B$3</f>
        <v>Cundinamarca</v>
      </c>
      <c r="HQ107" s="20"/>
      <c r="HR107" s="20" t="s">
        <v>1576</v>
      </c>
      <c r="HS107" s="20"/>
      <c r="HT107" s="20"/>
      <c r="HU107" s="20"/>
      <c r="HV107" s="20"/>
      <c r="HW107" s="20"/>
      <c r="HX107" s="20"/>
      <c r="HY107" s="20" t="s">
        <v>1577</v>
      </c>
      <c r="HZ107" s="20"/>
      <c r="IA107" s="20"/>
      <c r="IB107" s="20"/>
      <c r="IC107" s="20"/>
      <c r="ID107" s="20"/>
      <c r="IE107" s="20"/>
      <c r="IF107" s="20"/>
      <c r="IG107" t="s">
        <v>1035</v>
      </c>
      <c r="IH107" s="38" t="s">
        <v>1036</v>
      </c>
    </row>
    <row r="108" spans="1:242" ht="15" customHeight="1" x14ac:dyDescent="0.25">
      <c r="A108" t="s">
        <v>1037</v>
      </c>
      <c r="B108" t="s">
        <v>1038</v>
      </c>
      <c r="C108" s="37" t="s">
        <v>1039</v>
      </c>
      <c r="D108" s="38" t="s">
        <v>968</v>
      </c>
      <c r="E108" s="37" t="s">
        <v>951</v>
      </c>
      <c r="F108" s="37" t="s">
        <v>984</v>
      </c>
      <c r="G108" s="37" t="s">
        <v>1040</v>
      </c>
      <c r="H108" s="39" t="s">
        <v>1041</v>
      </c>
      <c r="I108" s="37" t="s">
        <v>927</v>
      </c>
      <c r="J108" s="40">
        <v>0.6</v>
      </c>
      <c r="K108" s="40">
        <v>0.8</v>
      </c>
      <c r="L108" s="37" t="s">
        <v>956</v>
      </c>
      <c r="M108" s="40">
        <v>0.36</v>
      </c>
      <c r="N108" s="40">
        <v>0.8</v>
      </c>
      <c r="O108" s="37" t="s">
        <v>956</v>
      </c>
      <c r="P108" s="37" t="s">
        <v>929</v>
      </c>
      <c r="Q108" s="42" t="s">
        <v>1042</v>
      </c>
      <c r="R108" s="37"/>
      <c r="S108" s="47" t="s">
        <v>931</v>
      </c>
      <c r="T108" s="41" t="s">
        <v>1043</v>
      </c>
      <c r="U108" s="43" t="s">
        <v>933</v>
      </c>
      <c r="V108" s="43" t="s">
        <v>934</v>
      </c>
      <c r="W108" s="43" t="s">
        <v>935</v>
      </c>
      <c r="X108" s="43"/>
      <c r="Y108" s="43" t="s">
        <v>936</v>
      </c>
      <c r="Z108" s="43" t="s">
        <v>937</v>
      </c>
      <c r="AA108" s="40">
        <v>0.4</v>
      </c>
      <c r="AB108" s="37"/>
      <c r="AC108" s="37"/>
      <c r="AD108" s="37"/>
      <c r="AE108" s="37"/>
      <c r="AF108" s="43" t="s">
        <v>96</v>
      </c>
      <c r="AG108" s="37" t="s">
        <v>938</v>
      </c>
      <c r="AH108" s="37">
        <f t="shared" si="245"/>
        <v>41</v>
      </c>
      <c r="AI108" s="43">
        <v>36</v>
      </c>
      <c r="AJ108" s="43">
        <v>3</v>
      </c>
      <c r="AK108" s="43">
        <v>1</v>
      </c>
      <c r="AL108" s="43">
        <v>1</v>
      </c>
      <c r="AM108" s="37">
        <v>36</v>
      </c>
      <c r="AN108" s="37" t="s">
        <v>1578</v>
      </c>
      <c r="AO108" s="37">
        <v>3</v>
      </c>
      <c r="AP108" s="37" t="s">
        <v>1579</v>
      </c>
      <c r="AQ108" s="37"/>
      <c r="AR108" s="37"/>
      <c r="AS108" s="37"/>
      <c r="AT108" s="37"/>
      <c r="AU108" s="44">
        <v>44670</v>
      </c>
      <c r="AV108" s="44">
        <v>44761</v>
      </c>
      <c r="AW108" s="44"/>
      <c r="AX108" s="44"/>
      <c r="AY108" s="37" t="s">
        <v>4</v>
      </c>
      <c r="AZ108" s="37" t="s">
        <v>4</v>
      </c>
      <c r="BA108" s="37"/>
      <c r="BB108" s="37"/>
      <c r="BC108" s="37" t="s">
        <v>4</v>
      </c>
      <c r="BD108" s="37" t="s">
        <v>4</v>
      </c>
      <c r="BE108" s="37"/>
      <c r="BF108" s="37"/>
      <c r="BG108" s="37" t="s">
        <v>1580</v>
      </c>
      <c r="BH108" s="37" t="s">
        <v>1581</v>
      </c>
      <c r="BI108" s="37"/>
      <c r="BJ108" s="37"/>
      <c r="BK108" s="45">
        <f t="shared" si="234"/>
        <v>1</v>
      </c>
      <c r="BL108" s="45">
        <f t="shared" si="235"/>
        <v>1</v>
      </c>
      <c r="BM108" s="45">
        <f t="shared" si="236"/>
        <v>0</v>
      </c>
      <c r="BN108" s="45">
        <f t="shared" si="237"/>
        <v>0</v>
      </c>
      <c r="BO108" s="45">
        <f t="shared" si="238"/>
        <v>0.95121951219512191</v>
      </c>
      <c r="BP108" s="42"/>
      <c r="BQ108" s="37"/>
      <c r="BR108" s="37"/>
      <c r="BS108" s="37"/>
      <c r="BT108" s="43"/>
      <c r="BU108" s="43"/>
      <c r="BV108" s="43"/>
      <c r="BW108" s="43"/>
      <c r="BX108" s="43"/>
      <c r="BY108" s="43"/>
      <c r="BZ108" s="40"/>
      <c r="CA108" s="37"/>
      <c r="CB108" s="37"/>
      <c r="CC108" s="37"/>
      <c r="CD108" s="37"/>
      <c r="CE108" s="43"/>
      <c r="CF108" s="37"/>
      <c r="CG108" s="37"/>
      <c r="CH108" s="37"/>
      <c r="CI108" s="37"/>
      <c r="CJ108" s="37"/>
      <c r="CK108" s="37"/>
      <c r="CL108" s="37"/>
      <c r="CM108" s="37"/>
      <c r="CN108" s="37"/>
      <c r="CO108" s="37"/>
      <c r="CP108" s="37"/>
      <c r="CQ108" s="37"/>
      <c r="CR108" s="37"/>
      <c r="CS108" s="37"/>
      <c r="CT108" s="44"/>
      <c r="CU108" s="44">
        <v>44761</v>
      </c>
      <c r="CV108" s="44"/>
      <c r="CW108" s="44"/>
      <c r="CX108" s="37"/>
      <c r="CY108" s="37"/>
      <c r="CZ108" s="37"/>
      <c r="DA108" s="37"/>
      <c r="DB108" s="37"/>
      <c r="DC108" s="37"/>
      <c r="DD108" s="37"/>
      <c r="DE108" s="37"/>
      <c r="DF108" s="41"/>
      <c r="DG108" s="37"/>
      <c r="DH108" s="37"/>
      <c r="DI108" s="37"/>
      <c r="DJ108" s="45" t="str">
        <f t="shared" si="142"/>
        <v/>
      </c>
      <c r="DK108" s="45" t="str">
        <f t="shared" si="143"/>
        <v/>
      </c>
      <c r="DL108" s="45" t="str">
        <f t="shared" si="144"/>
        <v/>
      </c>
      <c r="DM108" s="45" t="str">
        <f t="shared" si="145"/>
        <v/>
      </c>
      <c r="DN108" s="45" t="str">
        <f t="shared" si="146"/>
        <v/>
      </c>
      <c r="DO108" s="46"/>
      <c r="DP108" s="37"/>
      <c r="DQ108" s="43"/>
      <c r="DR108" s="37"/>
      <c r="DS108" s="43"/>
      <c r="DT108" s="43"/>
      <c r="DU108" s="43"/>
      <c r="DV108" s="43"/>
      <c r="DW108" s="43"/>
      <c r="DX108" s="43"/>
      <c r="DY108" s="40"/>
      <c r="DZ108" s="37"/>
      <c r="EA108" s="37"/>
      <c r="EB108" s="37"/>
      <c r="EC108" s="37"/>
      <c r="ED108" s="43"/>
      <c r="EE108" s="37"/>
      <c r="EF108" s="37"/>
      <c r="EG108" s="37"/>
      <c r="EH108" s="37"/>
      <c r="EI108" s="37"/>
      <c r="EJ108" s="37"/>
      <c r="EK108" s="37"/>
      <c r="EL108" s="37"/>
      <c r="EM108" s="37"/>
      <c r="EN108" s="37"/>
      <c r="EO108" s="37"/>
      <c r="EP108" s="37"/>
      <c r="EQ108" s="37"/>
      <c r="ER108" s="37"/>
      <c r="ES108" s="44">
        <v>44670</v>
      </c>
      <c r="ET108" s="44">
        <v>44761</v>
      </c>
      <c r="EU108" s="44"/>
      <c r="EV108" s="44"/>
      <c r="EW108" s="37"/>
      <c r="EX108" s="37"/>
      <c r="EY108" s="37"/>
      <c r="EZ108" s="37"/>
      <c r="FA108" s="37"/>
      <c r="FB108" s="37"/>
      <c r="FC108" s="37"/>
      <c r="FD108" s="37"/>
      <c r="FE108" s="37"/>
      <c r="FF108" s="37"/>
      <c r="FG108" s="37"/>
      <c r="FH108" s="37"/>
      <c r="FI108" s="45" t="str">
        <f t="shared" si="147"/>
        <v/>
      </c>
      <c r="FJ108" s="45" t="str">
        <f t="shared" si="148"/>
        <v/>
      </c>
      <c r="FK108" s="45" t="str">
        <f t="shared" si="149"/>
        <v/>
      </c>
      <c r="FL108" s="45" t="str">
        <f t="shared" si="150"/>
        <v/>
      </c>
      <c r="FM108" s="45" t="str">
        <f t="shared" si="151"/>
        <v/>
      </c>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44">
        <v>44670</v>
      </c>
      <c r="GS108" s="44">
        <v>44761</v>
      </c>
      <c r="GT108" s="44"/>
      <c r="GU108" s="44"/>
      <c r="GV108" s="37"/>
      <c r="GW108" s="37"/>
      <c r="GX108" s="37"/>
      <c r="GY108" s="37"/>
      <c r="GZ108" s="37"/>
      <c r="HA108" s="37"/>
      <c r="HB108" s="37"/>
      <c r="HC108" s="37"/>
      <c r="HD108" s="37"/>
      <c r="HE108" s="37"/>
      <c r="HF108" s="37"/>
      <c r="HG108" s="37"/>
      <c r="HH108" s="45" t="str">
        <f t="shared" si="247"/>
        <v/>
      </c>
      <c r="HI108" s="45" t="str">
        <f t="shared" si="248"/>
        <v/>
      </c>
      <c r="HJ108" s="45" t="str">
        <f t="shared" si="249"/>
        <v/>
      </c>
      <c r="HK108" s="45" t="str">
        <f t="shared" si="250"/>
        <v/>
      </c>
      <c r="HL108" s="45" t="str">
        <f t="shared" si="251"/>
        <v/>
      </c>
      <c r="HM108" s="37"/>
      <c r="HN108" s="37"/>
      <c r="HO108" s="37">
        <f t="shared" si="158"/>
        <v>1</v>
      </c>
      <c r="HP108" s="37" t="str">
        <f>'[11]BD Plan'!$B$3</f>
        <v>Cundinamarca</v>
      </c>
      <c r="HQ108" s="20" t="s">
        <v>1582</v>
      </c>
      <c r="HR108" s="20" t="s">
        <v>1583</v>
      </c>
      <c r="HS108" s="20"/>
      <c r="HT108" s="20"/>
      <c r="HU108" s="20" t="s">
        <v>1584</v>
      </c>
      <c r="HV108" s="20"/>
      <c r="HW108" s="20"/>
      <c r="HX108" s="20"/>
      <c r="HY108" s="20"/>
      <c r="HZ108" s="20"/>
      <c r="IA108" s="20"/>
      <c r="IB108" s="20"/>
      <c r="IC108" s="20"/>
      <c r="ID108" s="20"/>
      <c r="IE108" s="20"/>
      <c r="IF108" s="20"/>
      <c r="IG108" t="s">
        <v>1050</v>
      </c>
      <c r="IH108" s="38" t="s">
        <v>1051</v>
      </c>
    </row>
    <row r="109" spans="1:242" ht="15" customHeight="1" x14ac:dyDescent="0.25">
      <c r="A109" t="s">
        <v>1052</v>
      </c>
      <c r="B109" t="s">
        <v>1053</v>
      </c>
      <c r="C109" s="37" t="s">
        <v>1054</v>
      </c>
      <c r="D109" s="38" t="s">
        <v>950</v>
      </c>
      <c r="E109" s="37" t="s">
        <v>951</v>
      </c>
      <c r="F109" s="37" t="s">
        <v>924</v>
      </c>
      <c r="G109" s="37" t="s">
        <v>925</v>
      </c>
      <c r="H109" s="39" t="s">
        <v>1055</v>
      </c>
      <c r="I109" s="37" t="s">
        <v>1028</v>
      </c>
      <c r="J109" s="40">
        <v>0.8</v>
      </c>
      <c r="K109" s="40">
        <v>0.6</v>
      </c>
      <c r="L109" s="37" t="s">
        <v>956</v>
      </c>
      <c r="M109" s="40">
        <v>0.28999999999999998</v>
      </c>
      <c r="N109" s="40">
        <v>0.6</v>
      </c>
      <c r="O109" s="37" t="s">
        <v>928</v>
      </c>
      <c r="P109" s="37" t="s">
        <v>929</v>
      </c>
      <c r="Q109" s="42"/>
      <c r="R109" s="37"/>
      <c r="S109" s="41"/>
      <c r="T109" s="41"/>
      <c r="U109" s="43"/>
      <c r="V109" s="43"/>
      <c r="W109" s="43"/>
      <c r="X109" s="43"/>
      <c r="Y109" s="43"/>
      <c r="Z109" s="43"/>
      <c r="AA109" s="40"/>
      <c r="AB109" s="37"/>
      <c r="AC109" s="37"/>
      <c r="AD109" s="37"/>
      <c r="AE109" s="37"/>
      <c r="AF109" s="43"/>
      <c r="AG109" s="37"/>
      <c r="AH109" s="37"/>
      <c r="AI109" s="43"/>
      <c r="AJ109" s="43"/>
      <c r="AK109" s="43"/>
      <c r="AL109" s="43"/>
      <c r="AM109" s="37"/>
      <c r="AN109" s="37"/>
      <c r="AO109" s="37"/>
      <c r="AP109" s="37"/>
      <c r="AQ109" s="37"/>
      <c r="AR109" s="37"/>
      <c r="AS109" s="37"/>
      <c r="AT109" s="37"/>
      <c r="AU109" s="44"/>
      <c r="AV109" s="44">
        <v>44761</v>
      </c>
      <c r="AW109" s="44"/>
      <c r="AX109" s="44"/>
      <c r="AY109" s="37"/>
      <c r="AZ109" s="37"/>
      <c r="BA109" s="37"/>
      <c r="BB109" s="37"/>
      <c r="BC109" s="37"/>
      <c r="BD109" s="37"/>
      <c r="BE109" s="37"/>
      <c r="BF109" s="37"/>
      <c r="BG109" s="37"/>
      <c r="BH109" s="37"/>
      <c r="BI109" s="37"/>
      <c r="BJ109" s="37"/>
      <c r="BK109" s="45" t="str">
        <f t="shared" si="234"/>
        <v/>
      </c>
      <c r="BL109" s="45" t="str">
        <f t="shared" si="235"/>
        <v/>
      </c>
      <c r="BM109" s="45" t="str">
        <f t="shared" si="236"/>
        <v/>
      </c>
      <c r="BN109" s="45" t="str">
        <f t="shared" si="237"/>
        <v/>
      </c>
      <c r="BO109" s="45" t="str">
        <f t="shared" si="238"/>
        <v/>
      </c>
      <c r="BP109" s="42" t="s">
        <v>1056</v>
      </c>
      <c r="BQ109" s="37"/>
      <c r="BR109" s="47" t="s">
        <v>931</v>
      </c>
      <c r="BS109" s="37" t="s">
        <v>1057</v>
      </c>
      <c r="BT109" s="43" t="s">
        <v>933</v>
      </c>
      <c r="BU109" s="43" t="s">
        <v>934</v>
      </c>
      <c r="BV109" s="43" t="s">
        <v>935</v>
      </c>
      <c r="BW109" s="43"/>
      <c r="BX109" s="43" t="s">
        <v>936</v>
      </c>
      <c r="BY109" s="43" t="s">
        <v>937</v>
      </c>
      <c r="BZ109" s="40">
        <v>0.4</v>
      </c>
      <c r="CA109" s="37"/>
      <c r="CB109" s="37"/>
      <c r="CC109" s="37"/>
      <c r="CD109" s="37"/>
      <c r="CE109" s="43" t="s">
        <v>96</v>
      </c>
      <c r="CF109" s="37" t="s">
        <v>938</v>
      </c>
      <c r="CG109" s="37">
        <f t="shared" ref="CG109" si="252">SUM(CH109:CK109)</f>
        <v>9</v>
      </c>
      <c r="CH109" s="37">
        <v>0</v>
      </c>
      <c r="CI109" s="37">
        <v>3</v>
      </c>
      <c r="CJ109" s="37">
        <v>3</v>
      </c>
      <c r="CK109" s="37">
        <v>3</v>
      </c>
      <c r="CL109" s="37"/>
      <c r="CM109" s="37"/>
      <c r="CN109" s="37">
        <v>3</v>
      </c>
      <c r="CO109" s="37" t="s">
        <v>1585</v>
      </c>
      <c r="CP109" s="37"/>
      <c r="CQ109" s="37"/>
      <c r="CR109" s="37"/>
      <c r="CS109" s="37"/>
      <c r="CT109" s="44"/>
      <c r="CU109" s="44">
        <v>44761</v>
      </c>
      <c r="CV109" s="44"/>
      <c r="CW109" s="44"/>
      <c r="CX109" s="37"/>
      <c r="CY109" s="37" t="s">
        <v>4</v>
      </c>
      <c r="CZ109" s="37"/>
      <c r="DA109" s="37"/>
      <c r="DB109" s="37"/>
      <c r="DC109" s="37" t="s">
        <v>4</v>
      </c>
      <c r="DD109" s="37"/>
      <c r="DE109" s="37"/>
      <c r="DF109" s="41"/>
      <c r="DG109" s="37" t="s">
        <v>1586</v>
      </c>
      <c r="DH109" s="37"/>
      <c r="DI109" s="37"/>
      <c r="DJ109" s="45" t="str">
        <f t="shared" si="142"/>
        <v/>
      </c>
      <c r="DK109" s="45">
        <f t="shared" si="143"/>
        <v>1</v>
      </c>
      <c r="DL109" s="45">
        <f t="shared" si="144"/>
        <v>0</v>
      </c>
      <c r="DM109" s="45">
        <f t="shared" si="145"/>
        <v>0</v>
      </c>
      <c r="DN109" s="45">
        <f t="shared" si="146"/>
        <v>0.33333333333333331</v>
      </c>
      <c r="DO109" s="46"/>
      <c r="DP109" s="37"/>
      <c r="DQ109" s="43"/>
      <c r="DR109" s="37"/>
      <c r="DS109" s="43"/>
      <c r="DT109" s="43"/>
      <c r="DU109" s="43"/>
      <c r="DV109" s="43"/>
      <c r="DW109" s="43"/>
      <c r="DX109" s="43"/>
      <c r="DY109" s="40"/>
      <c r="DZ109" s="37"/>
      <c r="EA109" s="37"/>
      <c r="EB109" s="37"/>
      <c r="EC109" s="37"/>
      <c r="ED109" s="43"/>
      <c r="EE109" s="37"/>
      <c r="EF109" s="37"/>
      <c r="EG109" s="37"/>
      <c r="EH109" s="37"/>
      <c r="EI109" s="37"/>
      <c r="EJ109" s="37"/>
      <c r="EK109" s="37"/>
      <c r="EL109" s="37"/>
      <c r="EM109" s="37"/>
      <c r="EN109" s="37"/>
      <c r="EO109" s="37"/>
      <c r="EP109" s="37"/>
      <c r="EQ109" s="37"/>
      <c r="ER109" s="37"/>
      <c r="ES109" s="44"/>
      <c r="ET109" s="44">
        <v>44761</v>
      </c>
      <c r="EU109" s="44"/>
      <c r="EV109" s="44"/>
      <c r="EW109" s="37"/>
      <c r="EX109" s="37"/>
      <c r="EY109" s="37"/>
      <c r="EZ109" s="37"/>
      <c r="FA109" s="37"/>
      <c r="FB109" s="37"/>
      <c r="FC109" s="37"/>
      <c r="FD109" s="37"/>
      <c r="FE109" s="37"/>
      <c r="FF109" s="37"/>
      <c r="FG109" s="37"/>
      <c r="FH109" s="37"/>
      <c r="FI109" s="45" t="str">
        <f t="shared" si="147"/>
        <v/>
      </c>
      <c r="FJ109" s="45" t="str">
        <f t="shared" si="148"/>
        <v/>
      </c>
      <c r="FK109" s="45" t="str">
        <f t="shared" si="149"/>
        <v/>
      </c>
      <c r="FL109" s="45" t="str">
        <f t="shared" si="150"/>
        <v/>
      </c>
      <c r="FM109" s="45" t="str">
        <f t="shared" si="151"/>
        <v/>
      </c>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44"/>
      <c r="GS109" s="44">
        <v>44761</v>
      </c>
      <c r="GT109" s="44"/>
      <c r="GU109" s="44"/>
      <c r="GV109" s="37"/>
      <c r="GW109" s="37"/>
      <c r="GX109" s="37"/>
      <c r="GY109" s="37"/>
      <c r="GZ109" s="37"/>
      <c r="HA109" s="37"/>
      <c r="HB109" s="37"/>
      <c r="HC109" s="37"/>
      <c r="HD109" s="37"/>
      <c r="HE109" s="37"/>
      <c r="HF109" s="37"/>
      <c r="HG109" s="37"/>
      <c r="HH109" s="45"/>
      <c r="HI109" s="45"/>
      <c r="HJ109" s="45"/>
      <c r="HK109" s="45"/>
      <c r="HL109" s="45"/>
      <c r="HM109" s="37"/>
      <c r="HN109" s="37"/>
      <c r="HO109" s="37">
        <f t="shared" si="158"/>
        <v>1</v>
      </c>
      <c r="HP109" s="37" t="str">
        <f>'[11]BD Plan'!$B$3</f>
        <v>Cundinamarca</v>
      </c>
      <c r="HQ109" s="20"/>
      <c r="HR109" s="20"/>
      <c r="HS109" s="20"/>
      <c r="HT109" s="20"/>
      <c r="HU109" s="20"/>
      <c r="HV109" s="20" t="s">
        <v>1587</v>
      </c>
      <c r="HW109" s="20"/>
      <c r="HX109" s="20"/>
      <c r="HY109" s="20"/>
      <c r="HZ109" s="20"/>
      <c r="IA109" s="20"/>
      <c r="IB109" s="20"/>
      <c r="IC109" s="20"/>
      <c r="ID109" s="20"/>
      <c r="IE109" s="20"/>
      <c r="IF109" s="20"/>
      <c r="IG109" t="s">
        <v>1052</v>
      </c>
      <c r="IH109" s="38" t="s">
        <v>1053</v>
      </c>
    </row>
    <row r="110" spans="1:242" ht="15" customHeight="1" x14ac:dyDescent="0.25">
      <c r="A110" t="s">
        <v>1061</v>
      </c>
      <c r="B110" t="s">
        <v>1053</v>
      </c>
      <c r="C110" s="37" t="s">
        <v>1062</v>
      </c>
      <c r="D110" s="37" t="s">
        <v>997</v>
      </c>
      <c r="E110" s="37" t="s">
        <v>951</v>
      </c>
      <c r="F110" s="37" t="s">
        <v>924</v>
      </c>
      <c r="G110" s="37" t="s">
        <v>925</v>
      </c>
      <c r="H110" s="39" t="s">
        <v>1063</v>
      </c>
      <c r="I110" s="37" t="s">
        <v>955</v>
      </c>
      <c r="J110" s="40">
        <v>0.8</v>
      </c>
      <c r="K110" s="40">
        <v>0.6</v>
      </c>
      <c r="L110" s="37" t="s">
        <v>956</v>
      </c>
      <c r="M110" s="40">
        <v>0.28999999999999998</v>
      </c>
      <c r="N110" s="40">
        <v>0.6</v>
      </c>
      <c r="O110" s="37" t="s">
        <v>928</v>
      </c>
      <c r="P110" s="37" t="s">
        <v>929</v>
      </c>
      <c r="Q110" s="42" t="s">
        <v>1064</v>
      </c>
      <c r="R110" s="37"/>
      <c r="S110" s="47" t="s">
        <v>931</v>
      </c>
      <c r="T110" s="37" t="s">
        <v>1065</v>
      </c>
      <c r="U110" s="43" t="s">
        <v>933</v>
      </c>
      <c r="V110" s="43" t="s">
        <v>934</v>
      </c>
      <c r="W110" s="43" t="s">
        <v>935</v>
      </c>
      <c r="X110" s="43"/>
      <c r="Y110" s="43" t="s">
        <v>936</v>
      </c>
      <c r="Z110" s="43" t="s">
        <v>937</v>
      </c>
      <c r="AA110" s="40">
        <v>0.4</v>
      </c>
      <c r="AB110" s="37"/>
      <c r="AC110" s="37"/>
      <c r="AD110" s="37"/>
      <c r="AE110" s="37"/>
      <c r="AF110" s="43" t="s">
        <v>96</v>
      </c>
      <c r="AG110" s="37" t="s">
        <v>938</v>
      </c>
      <c r="AH110" s="37">
        <f t="shared" si="245"/>
        <v>2</v>
      </c>
      <c r="AI110" s="43">
        <v>1</v>
      </c>
      <c r="AJ110" s="43">
        <v>1</v>
      </c>
      <c r="AK110" s="43">
        <v>0</v>
      </c>
      <c r="AL110" s="43">
        <v>0</v>
      </c>
      <c r="AM110" s="37">
        <v>1</v>
      </c>
      <c r="AN110" s="37" t="s">
        <v>1588</v>
      </c>
      <c r="AO110" s="37">
        <v>1</v>
      </c>
      <c r="AP110" s="37" t="s">
        <v>1589</v>
      </c>
      <c r="AQ110" s="37"/>
      <c r="AR110" s="37"/>
      <c r="AS110" s="37"/>
      <c r="AT110" s="37"/>
      <c r="AU110" s="44">
        <v>44670</v>
      </c>
      <c r="AV110" s="44">
        <v>44761</v>
      </c>
      <c r="AW110" s="44"/>
      <c r="AX110" s="44"/>
      <c r="AY110" s="37" t="s">
        <v>4</v>
      </c>
      <c r="AZ110" s="37" t="s">
        <v>4</v>
      </c>
      <c r="BA110" s="37"/>
      <c r="BB110" s="37"/>
      <c r="BC110" s="37" t="s">
        <v>4</v>
      </c>
      <c r="BD110" s="37" t="s">
        <v>4</v>
      </c>
      <c r="BE110" s="37"/>
      <c r="BF110" s="37"/>
      <c r="BG110" s="37" t="s">
        <v>1590</v>
      </c>
      <c r="BH110" s="37" t="s">
        <v>1591</v>
      </c>
      <c r="BI110" s="37"/>
      <c r="BJ110" s="37"/>
      <c r="BK110" s="45">
        <f t="shared" si="234"/>
        <v>1</v>
      </c>
      <c r="BL110" s="45">
        <f t="shared" si="235"/>
        <v>1</v>
      </c>
      <c r="BM110" s="45" t="str">
        <f t="shared" si="236"/>
        <v/>
      </c>
      <c r="BN110" s="45" t="str">
        <f t="shared" si="237"/>
        <v/>
      </c>
      <c r="BO110" s="45">
        <f t="shared" si="238"/>
        <v>1</v>
      </c>
      <c r="BP110" s="42"/>
      <c r="BQ110" s="37"/>
      <c r="BR110" s="43"/>
      <c r="BS110" s="37"/>
      <c r="BT110" s="43"/>
      <c r="BU110" s="43"/>
      <c r="BV110" s="43"/>
      <c r="BW110" s="43"/>
      <c r="BX110" s="43"/>
      <c r="BY110" s="43"/>
      <c r="BZ110" s="40"/>
      <c r="CA110" s="37"/>
      <c r="CB110" s="37"/>
      <c r="CC110" s="37"/>
      <c r="CD110" s="37"/>
      <c r="CE110" s="43"/>
      <c r="CF110" s="37"/>
      <c r="CG110" s="37"/>
      <c r="CH110" s="37"/>
      <c r="CI110" s="37"/>
      <c r="CJ110" s="37"/>
      <c r="CK110" s="37"/>
      <c r="CL110" s="37"/>
      <c r="CM110" s="37"/>
      <c r="CN110" s="37"/>
      <c r="CO110" s="37"/>
      <c r="CP110" s="37"/>
      <c r="CQ110" s="37"/>
      <c r="CR110" s="37"/>
      <c r="CS110" s="37"/>
      <c r="CT110" s="44">
        <v>44670</v>
      </c>
      <c r="CU110" s="44">
        <v>44761</v>
      </c>
      <c r="CV110" s="44"/>
      <c r="CW110" s="44"/>
      <c r="CX110" s="37"/>
      <c r="CY110" s="37"/>
      <c r="CZ110" s="37"/>
      <c r="DA110" s="37"/>
      <c r="DB110" s="37"/>
      <c r="DC110" s="37"/>
      <c r="DD110" s="37"/>
      <c r="DE110" s="37"/>
      <c r="DF110" s="37"/>
      <c r="DG110" s="37"/>
      <c r="DH110" s="37"/>
      <c r="DI110" s="37"/>
      <c r="DJ110" s="45" t="str">
        <f t="shared" si="142"/>
        <v/>
      </c>
      <c r="DK110" s="45" t="str">
        <f t="shared" si="143"/>
        <v/>
      </c>
      <c r="DL110" s="45" t="str">
        <f t="shared" si="144"/>
        <v/>
      </c>
      <c r="DM110" s="45" t="str">
        <f t="shared" si="145"/>
        <v/>
      </c>
      <c r="DN110" s="45" t="str">
        <f t="shared" si="146"/>
        <v/>
      </c>
      <c r="DO110" s="46"/>
      <c r="DP110" s="37"/>
      <c r="DQ110" s="43"/>
      <c r="DR110" s="37"/>
      <c r="DS110" s="43"/>
      <c r="DT110" s="43"/>
      <c r="DU110" s="43"/>
      <c r="DV110" s="43"/>
      <c r="DW110" s="43"/>
      <c r="DX110" s="43"/>
      <c r="DY110" s="40"/>
      <c r="DZ110" s="37"/>
      <c r="EA110" s="37"/>
      <c r="EB110" s="37"/>
      <c r="EC110" s="37"/>
      <c r="ED110" s="43"/>
      <c r="EE110" s="37"/>
      <c r="EF110" s="37"/>
      <c r="EG110" s="37"/>
      <c r="EH110" s="37"/>
      <c r="EI110" s="37"/>
      <c r="EJ110" s="37"/>
      <c r="EK110" s="37"/>
      <c r="EL110" s="37"/>
      <c r="EM110" s="37"/>
      <c r="EN110" s="37"/>
      <c r="EO110" s="37"/>
      <c r="EP110" s="37"/>
      <c r="EQ110" s="37"/>
      <c r="ER110" s="37"/>
      <c r="ES110" s="44">
        <v>44670</v>
      </c>
      <c r="ET110" s="44">
        <v>44761</v>
      </c>
      <c r="EU110" s="44"/>
      <c r="EV110" s="44"/>
      <c r="EW110" s="37"/>
      <c r="EX110" s="37"/>
      <c r="EY110" s="37"/>
      <c r="EZ110" s="37"/>
      <c r="FA110" s="37"/>
      <c r="FB110" s="37"/>
      <c r="FC110" s="37"/>
      <c r="FD110" s="37"/>
      <c r="FE110" s="37"/>
      <c r="FF110" s="37"/>
      <c r="FG110" s="37"/>
      <c r="FH110" s="37"/>
      <c r="FI110" s="45" t="str">
        <f t="shared" si="147"/>
        <v/>
      </c>
      <c r="FJ110" s="45" t="str">
        <f t="shared" si="148"/>
        <v/>
      </c>
      <c r="FK110" s="45" t="str">
        <f t="shared" si="149"/>
        <v/>
      </c>
      <c r="FL110" s="45" t="str">
        <f t="shared" si="150"/>
        <v/>
      </c>
      <c r="FM110" s="45" t="str">
        <f t="shared" si="151"/>
        <v/>
      </c>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44">
        <v>44670</v>
      </c>
      <c r="GS110" s="44">
        <v>44761</v>
      </c>
      <c r="GT110" s="44"/>
      <c r="GU110" s="44"/>
      <c r="GV110" s="37"/>
      <c r="GW110" s="37"/>
      <c r="GX110" s="37"/>
      <c r="GY110" s="37"/>
      <c r="GZ110" s="37"/>
      <c r="HA110" s="37"/>
      <c r="HB110" s="37"/>
      <c r="HC110" s="37"/>
      <c r="HD110" s="37"/>
      <c r="HE110" s="37"/>
      <c r="HF110" s="37"/>
      <c r="HG110" s="37"/>
      <c r="HH110" s="45" t="str">
        <f t="shared" ref="HH110:HH111" si="253">IFERROR(IF(GF110=0,"",IF((GJ110/GF110)&gt;1,1,(GJ110/GF110))),"")</f>
        <v/>
      </c>
      <c r="HI110" s="45" t="str">
        <f t="shared" ref="HI110:HI111" si="254">IFERROR(IF(GG110=0,"",IF((GL110/GG110)&gt;1,1,(GL110/GG110))),"")</f>
        <v/>
      </c>
      <c r="HJ110" s="45" t="str">
        <f t="shared" ref="HJ110:HJ111" si="255">IFERROR(IF(GH110=0,"",IF((GN110/GH110)&gt;1,1,(GN110/GH110))),"")</f>
        <v/>
      </c>
      <c r="HK110" s="45" t="str">
        <f t="shared" ref="HK110:HK111" si="256">IFERROR(IF(GI110=0,"",IF((GP110/GI110)&gt;1,1,(GP110/GI110))),"")</f>
        <v/>
      </c>
      <c r="HL110" s="45" t="str">
        <f t="shared" ref="HL110:HL111" si="257">IFERROR(IF((GJ110+GL110+GN110+GP110)/GE110&gt;1,1,(GJ110+GL110+GN110+GP110)/GE110),"")</f>
        <v/>
      </c>
      <c r="HM110" s="37"/>
      <c r="HN110" s="37"/>
      <c r="HO110" s="37">
        <f t="shared" si="158"/>
        <v>1</v>
      </c>
      <c r="HP110" s="37" t="str">
        <f>'[11]BD Plan'!$B$3</f>
        <v>Cundinamarca</v>
      </c>
      <c r="HQ110" s="20" t="s">
        <v>1592</v>
      </c>
      <c r="HR110" s="20" t="s">
        <v>1593</v>
      </c>
      <c r="HS110" s="20"/>
      <c r="HT110" s="20"/>
      <c r="HU110" s="20"/>
      <c r="HV110" s="20"/>
      <c r="HW110" s="20"/>
      <c r="HX110" s="20"/>
      <c r="HY110" s="20"/>
      <c r="HZ110" s="20"/>
      <c r="IA110" s="20"/>
      <c r="IB110" s="20"/>
      <c r="IC110" s="20"/>
      <c r="ID110" s="20"/>
      <c r="IE110" s="20"/>
      <c r="IF110" s="20"/>
      <c r="IG110" t="s">
        <v>1061</v>
      </c>
      <c r="IH110" s="38" t="s">
        <v>1053</v>
      </c>
    </row>
    <row r="111" spans="1:242" ht="15" customHeight="1" x14ac:dyDescent="0.25">
      <c r="A111" t="s">
        <v>1071</v>
      </c>
      <c r="B111" t="s">
        <v>1072</v>
      </c>
      <c r="C111" s="37" t="s">
        <v>1073</v>
      </c>
      <c r="D111" s="37" t="s">
        <v>950</v>
      </c>
      <c r="E111" s="37" t="s">
        <v>951</v>
      </c>
      <c r="F111" s="37" t="s">
        <v>924</v>
      </c>
      <c r="G111" s="37" t="s">
        <v>925</v>
      </c>
      <c r="H111" s="39" t="s">
        <v>1074</v>
      </c>
      <c r="I111" s="37" t="s">
        <v>927</v>
      </c>
      <c r="J111" s="40">
        <v>0.2</v>
      </c>
      <c r="K111" s="40">
        <v>0.4</v>
      </c>
      <c r="L111" s="37" t="s">
        <v>1011</v>
      </c>
      <c r="M111" s="40">
        <v>0.04</v>
      </c>
      <c r="N111" s="40">
        <v>0.4</v>
      </c>
      <c r="O111" s="37" t="s">
        <v>1011</v>
      </c>
      <c r="P111" s="37" t="s">
        <v>929</v>
      </c>
      <c r="Q111" s="42"/>
      <c r="R111" s="37"/>
      <c r="S111" s="43"/>
      <c r="T111" s="37"/>
      <c r="U111" s="43"/>
      <c r="V111" s="43"/>
      <c r="W111" s="43"/>
      <c r="X111" s="43"/>
      <c r="Y111" s="43"/>
      <c r="Z111" s="43"/>
      <c r="AA111" s="40"/>
      <c r="AB111" s="37"/>
      <c r="AC111" s="37"/>
      <c r="AD111" s="37"/>
      <c r="AE111" s="37"/>
      <c r="AF111" s="43"/>
      <c r="AG111" s="37"/>
      <c r="AH111" s="37"/>
      <c r="AI111" s="43"/>
      <c r="AJ111" s="43"/>
      <c r="AK111" s="43"/>
      <c r="AL111" s="43"/>
      <c r="AM111" s="37"/>
      <c r="AN111" s="37"/>
      <c r="AO111" s="37"/>
      <c r="AP111" s="37"/>
      <c r="AQ111" s="37"/>
      <c r="AR111" s="37"/>
      <c r="AS111" s="37"/>
      <c r="AT111" s="37"/>
      <c r="AU111" s="44">
        <v>44670</v>
      </c>
      <c r="AV111" s="44">
        <v>44761</v>
      </c>
      <c r="AW111" s="44"/>
      <c r="AX111" s="44"/>
      <c r="AY111" s="37"/>
      <c r="AZ111" s="37"/>
      <c r="BA111" s="37"/>
      <c r="BB111" s="37"/>
      <c r="BC111" s="37"/>
      <c r="BD111" s="37"/>
      <c r="BE111" s="37"/>
      <c r="BF111" s="37"/>
      <c r="BG111" s="37"/>
      <c r="BH111" s="37"/>
      <c r="BI111" s="37"/>
      <c r="BJ111" s="37"/>
      <c r="BK111" s="45" t="str">
        <f t="shared" si="234"/>
        <v/>
      </c>
      <c r="BL111" s="45" t="str">
        <f t="shared" si="235"/>
        <v/>
      </c>
      <c r="BM111" s="45" t="str">
        <f t="shared" si="236"/>
        <v/>
      </c>
      <c r="BN111" s="45" t="str">
        <f t="shared" si="237"/>
        <v/>
      </c>
      <c r="BO111" s="45" t="str">
        <f t="shared" si="238"/>
        <v/>
      </c>
      <c r="BP111" s="42" t="s">
        <v>1075</v>
      </c>
      <c r="BQ111" s="37"/>
      <c r="BR111" s="47" t="s">
        <v>931</v>
      </c>
      <c r="BS111" s="37" t="s">
        <v>1076</v>
      </c>
      <c r="BT111" s="43" t="s">
        <v>933</v>
      </c>
      <c r="BU111" s="43" t="s">
        <v>934</v>
      </c>
      <c r="BV111" s="43" t="s">
        <v>935</v>
      </c>
      <c r="BW111" s="43"/>
      <c r="BX111" s="43" t="s">
        <v>936</v>
      </c>
      <c r="BY111" s="43" t="s">
        <v>937</v>
      </c>
      <c r="BZ111" s="40">
        <v>0.4</v>
      </c>
      <c r="CA111" s="37"/>
      <c r="CB111" s="37"/>
      <c r="CC111" s="37"/>
      <c r="CD111" s="37"/>
      <c r="CE111" s="43" t="s">
        <v>96</v>
      </c>
      <c r="CF111" s="37" t="s">
        <v>938</v>
      </c>
      <c r="CG111" s="37">
        <f t="shared" ref="CG111" si="258">SUM(CH111:CK111)</f>
        <v>3</v>
      </c>
      <c r="CH111" s="37">
        <v>1</v>
      </c>
      <c r="CI111" s="37">
        <v>1</v>
      </c>
      <c r="CJ111" s="37">
        <v>0</v>
      </c>
      <c r="CK111" s="37">
        <v>1</v>
      </c>
      <c r="CL111" s="37">
        <v>1</v>
      </c>
      <c r="CM111" s="37" t="s">
        <v>1594</v>
      </c>
      <c r="CN111" s="37">
        <v>1</v>
      </c>
      <c r="CO111" s="37" t="s">
        <v>1595</v>
      </c>
      <c r="CP111" s="37"/>
      <c r="CQ111" s="37"/>
      <c r="CR111" s="37"/>
      <c r="CS111" s="37"/>
      <c r="CT111" s="44">
        <v>44670</v>
      </c>
      <c r="CU111" s="44">
        <v>44761</v>
      </c>
      <c r="CV111" s="44"/>
      <c r="CW111" s="44"/>
      <c r="CX111" s="37" t="s">
        <v>5</v>
      </c>
      <c r="CY111" s="37" t="s">
        <v>4</v>
      </c>
      <c r="CZ111" s="37"/>
      <c r="DA111" s="37"/>
      <c r="DB111" s="37" t="s">
        <v>5</v>
      </c>
      <c r="DC111" s="37" t="s">
        <v>4</v>
      </c>
      <c r="DD111" s="37"/>
      <c r="DE111" s="37"/>
      <c r="DF111" s="37" t="s">
        <v>1596</v>
      </c>
      <c r="DG111" s="37" t="s">
        <v>1597</v>
      </c>
      <c r="DH111" s="37"/>
      <c r="DI111" s="37"/>
      <c r="DJ111" s="45">
        <f t="shared" si="142"/>
        <v>1</v>
      </c>
      <c r="DK111" s="45">
        <f t="shared" si="143"/>
        <v>1</v>
      </c>
      <c r="DL111" s="45" t="str">
        <f t="shared" si="144"/>
        <v/>
      </c>
      <c r="DM111" s="45">
        <f t="shared" si="145"/>
        <v>0</v>
      </c>
      <c r="DN111" s="45">
        <f t="shared" si="146"/>
        <v>0.66666666666666663</v>
      </c>
      <c r="DO111" s="42" t="s">
        <v>1081</v>
      </c>
      <c r="DP111" s="37"/>
      <c r="DQ111" s="47" t="s">
        <v>931</v>
      </c>
      <c r="DR111" s="37" t="s">
        <v>1082</v>
      </c>
      <c r="DS111" s="43" t="s">
        <v>933</v>
      </c>
      <c r="DT111" s="43" t="s">
        <v>934</v>
      </c>
      <c r="DU111" s="43" t="s">
        <v>935</v>
      </c>
      <c r="DV111" s="43"/>
      <c r="DW111" s="43" t="s">
        <v>936</v>
      </c>
      <c r="DX111" s="43" t="s">
        <v>937</v>
      </c>
      <c r="DY111" s="40">
        <v>0.4</v>
      </c>
      <c r="DZ111" s="37"/>
      <c r="EA111" s="37"/>
      <c r="EB111" s="37"/>
      <c r="EC111" s="37"/>
      <c r="ED111" s="43" t="s">
        <v>96</v>
      </c>
      <c r="EE111" s="37" t="s">
        <v>938</v>
      </c>
      <c r="EF111" s="37">
        <f>SUM(EG111:EJ111)</f>
        <v>1</v>
      </c>
      <c r="EG111" s="37">
        <v>0</v>
      </c>
      <c r="EH111" s="37">
        <v>1</v>
      </c>
      <c r="EI111" s="37">
        <v>0</v>
      </c>
      <c r="EJ111" s="37">
        <v>0</v>
      </c>
      <c r="EK111" s="37"/>
      <c r="EL111" s="37"/>
      <c r="EM111" s="37">
        <v>1</v>
      </c>
      <c r="EN111" s="37" t="s">
        <v>1598</v>
      </c>
      <c r="EO111" s="37"/>
      <c r="EP111" s="37"/>
      <c r="EQ111" s="37"/>
      <c r="ER111" s="37"/>
      <c r="ES111" s="44">
        <v>44670</v>
      </c>
      <c r="ET111" s="44">
        <v>44761</v>
      </c>
      <c r="EU111" s="44"/>
      <c r="EV111" s="44"/>
      <c r="EW111" s="37"/>
      <c r="EX111" s="37" t="s">
        <v>4</v>
      </c>
      <c r="EY111" s="37"/>
      <c r="EZ111" s="37"/>
      <c r="FA111" s="37"/>
      <c r="FB111" s="37" t="s">
        <v>4</v>
      </c>
      <c r="FC111" s="37"/>
      <c r="FD111" s="37"/>
      <c r="FE111" s="37"/>
      <c r="FF111" s="37" t="s">
        <v>1599</v>
      </c>
      <c r="FG111" s="37"/>
      <c r="FH111" s="37"/>
      <c r="FI111" s="45" t="str">
        <f t="shared" si="147"/>
        <v/>
      </c>
      <c r="FJ111" s="45">
        <f t="shared" si="148"/>
        <v>1</v>
      </c>
      <c r="FK111" s="45" t="str">
        <f t="shared" si="149"/>
        <v/>
      </c>
      <c r="FL111" s="45" t="str">
        <f t="shared" si="150"/>
        <v/>
      </c>
      <c r="FM111" s="45">
        <f t="shared" si="151"/>
        <v>1</v>
      </c>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44">
        <v>44670</v>
      </c>
      <c r="GS111" s="44">
        <v>44761</v>
      </c>
      <c r="GT111" s="44"/>
      <c r="GU111" s="44"/>
      <c r="GV111" s="37"/>
      <c r="GW111" s="37"/>
      <c r="GX111" s="37"/>
      <c r="GY111" s="37"/>
      <c r="GZ111" s="37"/>
      <c r="HA111" s="37"/>
      <c r="HB111" s="37"/>
      <c r="HC111" s="37"/>
      <c r="HD111" s="37"/>
      <c r="HE111" s="37"/>
      <c r="HF111" s="37"/>
      <c r="HG111" s="37"/>
      <c r="HH111" s="45" t="str">
        <f t="shared" si="253"/>
        <v/>
      </c>
      <c r="HI111" s="45" t="str">
        <f t="shared" si="254"/>
        <v/>
      </c>
      <c r="HJ111" s="45" t="str">
        <f t="shared" si="255"/>
        <v/>
      </c>
      <c r="HK111" s="45" t="str">
        <f t="shared" si="256"/>
        <v/>
      </c>
      <c r="HL111" s="45" t="str">
        <f t="shared" si="257"/>
        <v/>
      </c>
      <c r="HM111" s="37"/>
      <c r="HN111" s="37"/>
      <c r="HO111" s="37">
        <f t="shared" si="158"/>
        <v>2</v>
      </c>
      <c r="HP111" s="37" t="str">
        <f>'[11]BD Plan'!$B$3</f>
        <v>Cundinamarca</v>
      </c>
      <c r="HQ111" s="20"/>
      <c r="HR111" s="20"/>
      <c r="HS111" s="20"/>
      <c r="HT111" s="20"/>
      <c r="HU111" s="20" t="s">
        <v>1600</v>
      </c>
      <c r="HV111" s="20" t="s">
        <v>1601</v>
      </c>
      <c r="HW111" s="20"/>
      <c r="HX111" s="20"/>
      <c r="HY111" s="20"/>
      <c r="HZ111" s="20" t="s">
        <v>1602</v>
      </c>
      <c r="IA111" s="20"/>
      <c r="IB111" s="20"/>
      <c r="IC111" s="20"/>
      <c r="ID111" s="20"/>
      <c r="IE111" s="20"/>
      <c r="IF111" s="20"/>
      <c r="IG111" t="s">
        <v>1088</v>
      </c>
      <c r="IH111" s="38" t="s">
        <v>1089</v>
      </c>
    </row>
    <row r="112" spans="1:242" ht="15" customHeight="1" x14ac:dyDescent="0.25">
      <c r="A112" s="37" t="s">
        <v>919</v>
      </c>
      <c r="B112" s="37" t="s">
        <v>920</v>
      </c>
      <c r="C112" s="37" t="s">
        <v>921</v>
      </c>
      <c r="D112" s="37" t="s">
        <v>922</v>
      </c>
      <c r="E112" s="37" t="s">
        <v>923</v>
      </c>
      <c r="F112" s="37" t="s">
        <v>924</v>
      </c>
      <c r="G112" s="37" t="s">
        <v>925</v>
      </c>
      <c r="H112" s="39" t="s">
        <v>926</v>
      </c>
      <c r="I112" s="37" t="s">
        <v>927</v>
      </c>
      <c r="J112" s="40">
        <v>0.4</v>
      </c>
      <c r="K112" s="40">
        <v>0.6</v>
      </c>
      <c r="L112" s="37" t="s">
        <v>928</v>
      </c>
      <c r="M112" s="40">
        <v>0.09</v>
      </c>
      <c r="N112" s="40">
        <v>0.6</v>
      </c>
      <c r="O112" s="37" t="s">
        <v>928</v>
      </c>
      <c r="P112" s="37" t="s">
        <v>929</v>
      </c>
      <c r="Q112" s="42"/>
      <c r="R112" s="37"/>
      <c r="S112" s="41"/>
      <c r="T112" s="37"/>
      <c r="U112" s="43"/>
      <c r="V112" s="43"/>
      <c r="W112" s="43"/>
      <c r="X112" s="43"/>
      <c r="Y112" s="43"/>
      <c r="Z112" s="43"/>
      <c r="AA112" s="40"/>
      <c r="AB112" s="37"/>
      <c r="AC112" s="37"/>
      <c r="AD112" s="37"/>
      <c r="AE112" s="37"/>
      <c r="AF112" s="43"/>
      <c r="AG112" s="37"/>
      <c r="AH112" s="37"/>
      <c r="AI112" s="37"/>
      <c r="AJ112" s="37"/>
      <c r="AK112" s="37"/>
      <c r="AL112" s="37"/>
      <c r="AM112" s="37"/>
      <c r="AN112" s="37"/>
      <c r="AO112" s="37"/>
      <c r="AP112" s="37"/>
      <c r="AQ112" s="37"/>
      <c r="AR112" s="37"/>
      <c r="AS112" s="37"/>
      <c r="AT112" s="37"/>
      <c r="AU112" s="44">
        <v>44663</v>
      </c>
      <c r="AV112" s="44">
        <v>44760</v>
      </c>
      <c r="AW112" s="44"/>
      <c r="AX112" s="44"/>
      <c r="AY112" s="37"/>
      <c r="AZ112" s="37"/>
      <c r="BA112" s="37"/>
      <c r="BB112" s="37"/>
      <c r="BC112" s="37"/>
      <c r="BD112" s="37"/>
      <c r="BE112" s="37"/>
      <c r="BF112" s="37"/>
      <c r="BG112" s="37"/>
      <c r="BH112" s="37"/>
      <c r="BI112" s="37"/>
      <c r="BJ112" s="37"/>
      <c r="BK112" s="45" t="str">
        <f>IFERROR(IF(AI112=0,"",IF((AM112/AI112)&gt;1,1,(AM112/AI112))),"")</f>
        <v/>
      </c>
      <c r="BL112" s="45" t="str">
        <f>IFERROR(IF(AJ112=0,"",IF((AO112/AJ112)&gt;1,1,(AO112/AJ112))),"")</f>
        <v/>
      </c>
      <c r="BM112" s="45" t="str">
        <f>IFERROR(IF(AK112=0,"",IF((AQ112/AK112)&gt;1,1,(AQ112/AK112))),"")</f>
        <v/>
      </c>
      <c r="BN112" s="45" t="str">
        <f>IFERROR(IF(AL112=0,"",IF((AS112/AL112)&gt;1,1,(AS112/AL112))),"")</f>
        <v/>
      </c>
      <c r="BO112" s="45" t="str">
        <f>IFERROR(IF((AM112+AO112+AQ112+AS112)/AH112&gt;1,1,(AM112+AO112+AQ112+AS112)/AH112),"")</f>
        <v/>
      </c>
      <c r="BP112" s="42"/>
      <c r="BQ112" s="37"/>
      <c r="BR112" s="37"/>
      <c r="BS112" s="37"/>
      <c r="BT112" s="43"/>
      <c r="BU112" s="43"/>
      <c r="BV112" s="43"/>
      <c r="BW112" s="43"/>
      <c r="BX112" s="43"/>
      <c r="BY112" s="43"/>
      <c r="BZ112" s="40"/>
      <c r="CA112" s="37"/>
      <c r="CB112" s="37"/>
      <c r="CC112" s="37"/>
      <c r="CD112" s="37"/>
      <c r="CE112" s="43"/>
      <c r="CF112" s="37"/>
      <c r="CG112" s="37"/>
      <c r="CH112" s="37"/>
      <c r="CI112" s="37"/>
      <c r="CJ112" s="37"/>
      <c r="CK112" s="37"/>
      <c r="CL112" s="37"/>
      <c r="CM112" s="37"/>
      <c r="CN112" s="37"/>
      <c r="CO112" s="37"/>
      <c r="CP112" s="37"/>
      <c r="CQ112" s="37"/>
      <c r="CR112" s="37"/>
      <c r="CS112" s="37"/>
      <c r="CT112" s="44">
        <v>44663</v>
      </c>
      <c r="CU112" s="44">
        <v>44760</v>
      </c>
      <c r="CV112" s="44"/>
      <c r="CW112" s="44"/>
      <c r="CX112" s="37"/>
      <c r="CY112" s="37"/>
      <c r="CZ112" s="37"/>
      <c r="DA112" s="37"/>
      <c r="DB112" s="37"/>
      <c r="DC112" s="37"/>
      <c r="DD112" s="37"/>
      <c r="DE112" s="37"/>
      <c r="DF112" s="37"/>
      <c r="DG112" s="37"/>
      <c r="DH112" s="37"/>
      <c r="DI112" s="37"/>
      <c r="DJ112" s="45" t="str">
        <f t="shared" si="142"/>
        <v/>
      </c>
      <c r="DK112" s="45" t="str">
        <f t="shared" si="143"/>
        <v/>
      </c>
      <c r="DL112" s="45" t="str">
        <f t="shared" si="144"/>
        <v/>
      </c>
      <c r="DM112" s="45" t="str">
        <f t="shared" si="145"/>
        <v/>
      </c>
      <c r="DN112" s="45" t="str">
        <f t="shared" si="146"/>
        <v/>
      </c>
      <c r="DO112" s="42" t="s">
        <v>930</v>
      </c>
      <c r="DP112" s="37"/>
      <c r="DQ112" s="47" t="s">
        <v>931</v>
      </c>
      <c r="DR112" s="37" t="s">
        <v>932</v>
      </c>
      <c r="DS112" s="43" t="s">
        <v>933</v>
      </c>
      <c r="DT112" s="43" t="s">
        <v>934</v>
      </c>
      <c r="DU112" s="43" t="s">
        <v>935</v>
      </c>
      <c r="DV112" s="43"/>
      <c r="DW112" s="43" t="s">
        <v>936</v>
      </c>
      <c r="DX112" s="43" t="s">
        <v>937</v>
      </c>
      <c r="DY112" s="40">
        <v>0.4</v>
      </c>
      <c r="DZ112" s="37"/>
      <c r="EA112" s="37"/>
      <c r="EB112" s="37"/>
      <c r="EC112" s="37"/>
      <c r="ED112" s="43" t="s">
        <v>96</v>
      </c>
      <c r="EE112" s="37" t="s">
        <v>938</v>
      </c>
      <c r="EF112" s="37">
        <f>SUM(EG112:EJ112)</f>
        <v>8</v>
      </c>
      <c r="EG112" s="37">
        <v>3</v>
      </c>
      <c r="EH112" s="37">
        <v>3</v>
      </c>
      <c r="EI112" s="37">
        <v>1</v>
      </c>
      <c r="EJ112" s="37">
        <v>1</v>
      </c>
      <c r="EK112" s="37">
        <v>3</v>
      </c>
      <c r="EL112" s="37" t="s">
        <v>1603</v>
      </c>
      <c r="EM112" s="37">
        <v>3</v>
      </c>
      <c r="EN112" s="37" t="s">
        <v>1604</v>
      </c>
      <c r="EO112" s="37"/>
      <c r="EP112" s="37"/>
      <c r="EQ112" s="37"/>
      <c r="ER112" s="37"/>
      <c r="ES112" s="44">
        <v>44663</v>
      </c>
      <c r="ET112" s="44">
        <v>44760</v>
      </c>
      <c r="EU112" s="44"/>
      <c r="EV112" s="44"/>
      <c r="EW112" s="37" t="s">
        <v>4</v>
      </c>
      <c r="EX112" s="37" t="s">
        <v>4</v>
      </c>
      <c r="EY112" s="37"/>
      <c r="EZ112" s="37"/>
      <c r="FA112" s="37" t="s">
        <v>4</v>
      </c>
      <c r="FB112" s="37" t="s">
        <v>4</v>
      </c>
      <c r="FC112" s="37"/>
      <c r="FD112" s="37"/>
      <c r="FE112" s="37" t="s">
        <v>1605</v>
      </c>
      <c r="FF112" s="37" t="s">
        <v>1606</v>
      </c>
      <c r="FG112" s="37"/>
      <c r="FH112" s="37"/>
      <c r="FI112" s="45">
        <f t="shared" si="147"/>
        <v>1</v>
      </c>
      <c r="FJ112" s="45">
        <f t="shared" si="148"/>
        <v>1</v>
      </c>
      <c r="FK112" s="45">
        <f t="shared" si="149"/>
        <v>0</v>
      </c>
      <c r="FL112" s="45">
        <f t="shared" si="150"/>
        <v>0</v>
      </c>
      <c r="FM112" s="45">
        <f t="shared" si="151"/>
        <v>0.75</v>
      </c>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44">
        <v>44663</v>
      </c>
      <c r="GS112" s="44">
        <v>44760</v>
      </c>
      <c r="GT112" s="44"/>
      <c r="GU112" s="44"/>
      <c r="GV112" s="37"/>
      <c r="GW112" s="37"/>
      <c r="GX112" s="37"/>
      <c r="GY112" s="37"/>
      <c r="GZ112" s="37"/>
      <c r="HA112" s="37"/>
      <c r="HB112" s="37"/>
      <c r="HC112" s="37"/>
      <c r="HD112" s="37"/>
      <c r="HE112" s="37"/>
      <c r="HF112" s="37"/>
      <c r="HG112" s="37"/>
      <c r="HH112" s="45" t="str">
        <f>IFERROR(IF(GF112=0,"",IF((GJ112/GF112)&gt;1,1,(GJ112/GF112))),"")</f>
        <v/>
      </c>
      <c r="HI112" s="45" t="str">
        <f>IFERROR(IF(GG112=0,"",IF((GL112/GG112)&gt;1,1,(GL112/GG112))),"")</f>
        <v/>
      </c>
      <c r="HJ112" s="45" t="str">
        <f>IFERROR(IF(GH112=0,"",IF((GN112/GH112)&gt;1,1,(GN112/GH112))),"")</f>
        <v/>
      </c>
      <c r="HK112" s="45" t="str">
        <f>IFERROR(IF(GI112=0,"",IF((GP112/GI112)&gt;1,1,(GP112/GI112))),"")</f>
        <v/>
      </c>
      <c r="HL112" s="45" t="str">
        <f>IFERROR(IF((GJ112+GL112+GN112+GP112)/GE112&gt;1,1,(GJ112+GL112+GN112+GP112)/GE112),"")</f>
        <v/>
      </c>
      <c r="HM112" s="37"/>
      <c r="HN112" s="37"/>
      <c r="HO112" s="37">
        <f t="shared" si="158"/>
        <v>1</v>
      </c>
      <c r="HP112" s="37" t="str">
        <f>'[12]BD Plan'!$B$3</f>
        <v>Guajira</v>
      </c>
      <c r="HQ112" s="41"/>
      <c r="HR112" s="41"/>
      <c r="HS112" s="41"/>
      <c r="HT112" s="41"/>
      <c r="HU112" s="41"/>
      <c r="HV112" s="41"/>
      <c r="HW112" s="41"/>
      <c r="HX112" s="41"/>
      <c r="HY112" s="41" t="s">
        <v>1607</v>
      </c>
      <c r="HZ112" s="41" t="s">
        <v>1608</v>
      </c>
      <c r="IA112" s="41"/>
      <c r="IB112" s="41"/>
      <c r="IC112" s="41"/>
      <c r="ID112" s="41"/>
      <c r="IE112" s="41"/>
      <c r="IF112" s="41"/>
      <c r="IG112" s="37" t="s">
        <v>945</v>
      </c>
      <c r="IH112" s="46" t="s">
        <v>946</v>
      </c>
    </row>
    <row r="113" spans="1:242" ht="15" customHeight="1" x14ac:dyDescent="0.25">
      <c r="A113" t="s">
        <v>947</v>
      </c>
      <c r="B113" t="s">
        <v>948</v>
      </c>
      <c r="C113" s="37" t="s">
        <v>949</v>
      </c>
      <c r="D113" s="37" t="s">
        <v>950</v>
      </c>
      <c r="E113" s="37" t="s">
        <v>951</v>
      </c>
      <c r="F113" s="37" t="s">
        <v>952</v>
      </c>
      <c r="G113" s="37" t="s">
        <v>953</v>
      </c>
      <c r="H113" s="39" t="s">
        <v>954</v>
      </c>
      <c r="I113" s="37" t="s">
        <v>955</v>
      </c>
      <c r="J113" s="40">
        <v>1</v>
      </c>
      <c r="K113" s="40">
        <v>0.8</v>
      </c>
      <c r="L113" s="37" t="s">
        <v>956</v>
      </c>
      <c r="M113" s="40">
        <v>0.36</v>
      </c>
      <c r="N113" s="40">
        <v>0.8</v>
      </c>
      <c r="O113" s="37" t="s">
        <v>956</v>
      </c>
      <c r="P113" s="37" t="s">
        <v>929</v>
      </c>
      <c r="Q113" s="42"/>
      <c r="R113" s="37"/>
      <c r="S113" s="41"/>
      <c r="T113" s="37"/>
      <c r="U113" s="43"/>
      <c r="V113" s="43"/>
      <c r="W113" s="43"/>
      <c r="X113" s="43"/>
      <c r="Y113" s="43"/>
      <c r="Z113" s="43"/>
      <c r="AA113" s="40"/>
      <c r="AB113" s="37"/>
      <c r="AC113" s="37"/>
      <c r="AD113" s="37"/>
      <c r="AE113" s="37"/>
      <c r="AF113" s="43"/>
      <c r="AG113" s="37"/>
      <c r="AH113" s="37"/>
      <c r="AI113" s="43"/>
      <c r="AJ113" s="43"/>
      <c r="AK113" s="43"/>
      <c r="AL113" s="43"/>
      <c r="AM113" s="37"/>
      <c r="AN113" s="37"/>
      <c r="AO113" s="37"/>
      <c r="AP113" s="37"/>
      <c r="AQ113" s="37"/>
      <c r="AR113" s="37"/>
      <c r="AS113" s="37"/>
      <c r="AT113" s="37"/>
      <c r="AU113" s="44"/>
      <c r="AV113" s="44">
        <v>44760</v>
      </c>
      <c r="AW113" s="44"/>
      <c r="AX113" s="44"/>
      <c r="AY113" s="37"/>
      <c r="AZ113" s="37"/>
      <c r="BA113" s="37"/>
      <c r="BB113" s="37"/>
      <c r="BC113" s="37"/>
      <c r="BD113" s="37"/>
      <c r="BE113" s="37"/>
      <c r="BF113" s="37"/>
      <c r="BG113" s="37"/>
      <c r="BH113" s="37"/>
      <c r="BI113" s="37"/>
      <c r="BJ113" s="37"/>
      <c r="BK113" s="45" t="str">
        <f t="shared" ref="BK113:BK122" si="259">IFERROR(IF(AI113=0,"",IF((AM113/AI113)&gt;1,1,(AM113/AI113))),"")</f>
        <v/>
      </c>
      <c r="BL113" s="45" t="str">
        <f t="shared" ref="BL113:BL122" si="260">IFERROR(IF(AJ113=0,"",IF((AO113/AJ113)&gt;1,1,(AO113/AJ113))),"")</f>
        <v/>
      </c>
      <c r="BM113" s="45" t="str">
        <f t="shared" ref="BM113:BM122" si="261">IFERROR(IF(AK113=0,"",IF((AQ113/AK113)&gt;1,1,(AQ113/AK113))),"")</f>
        <v/>
      </c>
      <c r="BN113" s="45" t="str">
        <f t="shared" ref="BN113:BN122" si="262">IFERROR(IF(AL113=0,"",IF((AS113/AL113)&gt;1,1,(AS113/AL113))),"")</f>
        <v/>
      </c>
      <c r="BO113" s="45" t="str">
        <f t="shared" ref="BO113:BO122" si="263">IFERROR(IF((AM113+AO113+AQ113+AS113)/AH113&gt;1,1,(AM113+AO113+AQ113+AS113)/AH113),"")</f>
        <v/>
      </c>
      <c r="BP113" s="46" t="s">
        <v>957</v>
      </c>
      <c r="BQ113" s="37"/>
      <c r="BR113" s="47" t="s">
        <v>931</v>
      </c>
      <c r="BS113" s="37" t="s">
        <v>958</v>
      </c>
      <c r="BT113" s="43" t="s">
        <v>933</v>
      </c>
      <c r="BU113" s="43" t="s">
        <v>934</v>
      </c>
      <c r="BV113" s="43" t="s">
        <v>935</v>
      </c>
      <c r="BW113" s="43"/>
      <c r="BX113" s="43" t="s">
        <v>936</v>
      </c>
      <c r="BY113" s="43" t="s">
        <v>937</v>
      </c>
      <c r="BZ113" s="40">
        <v>0.4</v>
      </c>
      <c r="CA113" s="37"/>
      <c r="CB113" s="37"/>
      <c r="CC113" s="37"/>
      <c r="CD113" s="37"/>
      <c r="CE113" s="43" t="s">
        <v>96</v>
      </c>
      <c r="CF113" s="37" t="s">
        <v>938</v>
      </c>
      <c r="CG113" s="37">
        <f t="shared" ref="CG113" si="264">SUM(CH113:CK113)</f>
        <v>9</v>
      </c>
      <c r="CH113" s="37"/>
      <c r="CI113" s="37">
        <v>3</v>
      </c>
      <c r="CJ113" s="37">
        <v>3</v>
      </c>
      <c r="CK113" s="37">
        <v>3</v>
      </c>
      <c r="CL113" s="37"/>
      <c r="CM113" s="37"/>
      <c r="CN113" s="37">
        <v>3</v>
      </c>
      <c r="CO113" s="37" t="s">
        <v>1609</v>
      </c>
      <c r="CP113" s="37"/>
      <c r="CQ113" s="37"/>
      <c r="CR113" s="37"/>
      <c r="CS113" s="37"/>
      <c r="CT113" s="44">
        <v>44662</v>
      </c>
      <c r="CU113" s="44">
        <v>44760</v>
      </c>
      <c r="CV113" s="44"/>
      <c r="CW113" s="44"/>
      <c r="CX113" s="37"/>
      <c r="CY113" s="37" t="s">
        <v>4</v>
      </c>
      <c r="CZ113" s="37"/>
      <c r="DA113" s="37"/>
      <c r="DB113" s="37"/>
      <c r="DC113" s="37" t="s">
        <v>4</v>
      </c>
      <c r="DD113" s="37"/>
      <c r="DE113" s="37"/>
      <c r="DF113" s="37"/>
      <c r="DG113" s="37" t="s">
        <v>1610</v>
      </c>
      <c r="DH113" s="37"/>
      <c r="DI113" s="37"/>
      <c r="DJ113" s="45" t="str">
        <f t="shared" si="142"/>
        <v/>
      </c>
      <c r="DK113" s="45">
        <f t="shared" si="143"/>
        <v>1</v>
      </c>
      <c r="DL113" s="45">
        <f t="shared" si="144"/>
        <v>0</v>
      </c>
      <c r="DM113" s="45">
        <f t="shared" si="145"/>
        <v>0</v>
      </c>
      <c r="DN113" s="45">
        <f t="shared" si="146"/>
        <v>0.33333333333333331</v>
      </c>
      <c r="DO113" s="46"/>
      <c r="DP113" s="37"/>
      <c r="DQ113" s="43"/>
      <c r="DR113" s="37"/>
      <c r="DS113" s="43"/>
      <c r="DT113" s="43"/>
      <c r="DU113" s="43"/>
      <c r="DV113" s="43"/>
      <c r="DW113" s="43"/>
      <c r="DX113" s="43"/>
      <c r="DY113" s="40"/>
      <c r="DZ113" s="37"/>
      <c r="EA113" s="37"/>
      <c r="EB113" s="37"/>
      <c r="EC113" s="37"/>
      <c r="ED113" s="43"/>
      <c r="EE113" s="37"/>
      <c r="EF113" s="37"/>
      <c r="EG113" s="37"/>
      <c r="EH113" s="37"/>
      <c r="EI113" s="37"/>
      <c r="EJ113" s="37"/>
      <c r="EK113" s="37"/>
      <c r="EL113" s="37"/>
      <c r="EM113" s="37"/>
      <c r="EN113" s="37"/>
      <c r="EO113" s="37"/>
      <c r="EP113" s="37"/>
      <c r="EQ113" s="37"/>
      <c r="ER113" s="37"/>
      <c r="ES113" s="44">
        <v>44662</v>
      </c>
      <c r="ET113" s="44">
        <v>44760</v>
      </c>
      <c r="EU113" s="44"/>
      <c r="EV113" s="44"/>
      <c r="EW113" s="37"/>
      <c r="EX113" s="37"/>
      <c r="EY113" s="37"/>
      <c r="EZ113" s="37"/>
      <c r="FA113" s="37"/>
      <c r="FB113" s="37"/>
      <c r="FC113" s="37"/>
      <c r="FD113" s="37"/>
      <c r="FE113" s="37"/>
      <c r="FF113" s="37"/>
      <c r="FG113" s="37"/>
      <c r="FH113" s="37"/>
      <c r="FI113" s="45" t="str">
        <f t="shared" si="147"/>
        <v/>
      </c>
      <c r="FJ113" s="45" t="str">
        <f t="shared" si="148"/>
        <v/>
      </c>
      <c r="FK113" s="45" t="str">
        <f t="shared" si="149"/>
        <v/>
      </c>
      <c r="FL113" s="45" t="str">
        <f t="shared" si="150"/>
        <v/>
      </c>
      <c r="FM113" s="45" t="str">
        <f t="shared" si="151"/>
        <v/>
      </c>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44">
        <v>44662</v>
      </c>
      <c r="GS113" s="44">
        <v>44760</v>
      </c>
      <c r="GT113" s="44"/>
      <c r="GU113" s="44"/>
      <c r="GV113" s="37"/>
      <c r="GW113" s="37"/>
      <c r="GX113" s="37"/>
      <c r="GY113" s="37"/>
      <c r="GZ113" s="37"/>
      <c r="HA113" s="37"/>
      <c r="HB113" s="37"/>
      <c r="HC113" s="37"/>
      <c r="HD113" s="37"/>
      <c r="HE113" s="37"/>
      <c r="HF113" s="37"/>
      <c r="HG113" s="37"/>
      <c r="HH113" s="45" t="str">
        <f t="shared" ref="HH113:HH116" si="265">IFERROR(IF(GF113=0,"",IF((GJ113/GF113)&gt;1,1,(GJ113/GF113))),"")</f>
        <v/>
      </c>
      <c r="HI113" s="45" t="str">
        <f t="shared" ref="HI113:HI116" si="266">IFERROR(IF(GG113=0,"",IF((GL113/GG113)&gt;1,1,(GL113/GG113))),"")</f>
        <v/>
      </c>
      <c r="HJ113" s="45" t="str">
        <f t="shared" ref="HJ113:HJ116" si="267">IFERROR(IF(GH113=0,"",IF((GN113/GH113)&gt;1,1,(GN113/GH113))),"")</f>
        <v/>
      </c>
      <c r="HK113" s="45" t="str">
        <f t="shared" ref="HK113:HK116" si="268">IFERROR(IF(GI113=0,"",IF((GP113/GI113)&gt;1,1,(GP113/GI113))),"")</f>
        <v/>
      </c>
      <c r="HL113" s="45" t="str">
        <f t="shared" ref="HL113:HL116" si="269">IFERROR(IF((GJ113+GL113+GN113+GP113)/GE113&gt;1,1,(GJ113+GL113+GN113+GP113)/GE113),"")</f>
        <v/>
      </c>
      <c r="HM113" s="37"/>
      <c r="HN113" s="37"/>
      <c r="HO113" s="37">
        <f t="shared" si="158"/>
        <v>1</v>
      </c>
      <c r="HP113" s="37" t="str">
        <f>'[12]BD Plan'!$B$3</f>
        <v>Guajira</v>
      </c>
      <c r="HQ113" s="41" t="s">
        <v>1611</v>
      </c>
      <c r="HR113" s="41"/>
      <c r="HS113" s="41"/>
      <c r="HT113" s="41"/>
      <c r="HU113" s="41"/>
      <c r="HV113" s="41" t="s">
        <v>1612</v>
      </c>
      <c r="HW113" s="41"/>
      <c r="HX113" s="41"/>
      <c r="HY113" s="41"/>
      <c r="HZ113" s="41"/>
      <c r="IA113" s="41"/>
      <c r="IB113" s="41"/>
      <c r="IC113" s="41"/>
      <c r="ID113" s="41"/>
      <c r="IE113" s="41"/>
      <c r="IF113" s="41"/>
      <c r="IG113" t="s">
        <v>963</v>
      </c>
      <c r="IH113" s="38" t="s">
        <v>964</v>
      </c>
    </row>
    <row r="114" spans="1:242" ht="15" customHeight="1" x14ac:dyDescent="0.25">
      <c r="A114" t="s">
        <v>965</v>
      </c>
      <c r="B114" t="s">
        <v>966</v>
      </c>
      <c r="C114" s="37" t="s">
        <v>967</v>
      </c>
      <c r="D114" s="37" t="s">
        <v>968</v>
      </c>
      <c r="E114" s="37" t="s">
        <v>951</v>
      </c>
      <c r="F114" s="37" t="s">
        <v>969</v>
      </c>
      <c r="G114" s="37" t="s">
        <v>925</v>
      </c>
      <c r="H114" s="39" t="s">
        <v>970</v>
      </c>
      <c r="I114" s="37" t="s">
        <v>955</v>
      </c>
      <c r="J114" s="40">
        <v>1</v>
      </c>
      <c r="K114" s="40">
        <v>0.6</v>
      </c>
      <c r="L114" s="37" t="s">
        <v>956</v>
      </c>
      <c r="M114" s="40">
        <v>0.6</v>
      </c>
      <c r="N114" s="40">
        <v>0.6</v>
      </c>
      <c r="O114" s="37" t="s">
        <v>928</v>
      </c>
      <c r="P114" s="37" t="s">
        <v>929</v>
      </c>
      <c r="Q114" s="42" t="s">
        <v>971</v>
      </c>
      <c r="R114" s="37"/>
      <c r="S114" s="47" t="s">
        <v>931</v>
      </c>
      <c r="T114" s="37" t="s">
        <v>972</v>
      </c>
      <c r="U114" s="43" t="s">
        <v>933</v>
      </c>
      <c r="V114" s="43" t="s">
        <v>934</v>
      </c>
      <c r="W114" s="43" t="s">
        <v>935</v>
      </c>
      <c r="X114" s="43"/>
      <c r="Y114" s="43" t="s">
        <v>973</v>
      </c>
      <c r="Z114" s="43" t="s">
        <v>937</v>
      </c>
      <c r="AA114" s="40">
        <v>0.4</v>
      </c>
      <c r="AB114" s="37"/>
      <c r="AC114" s="37"/>
      <c r="AD114" s="37"/>
      <c r="AE114" s="37"/>
      <c r="AF114" s="43" t="s">
        <v>96</v>
      </c>
      <c r="AG114" s="37" t="s">
        <v>938</v>
      </c>
      <c r="AH114" s="37">
        <f t="shared" ref="AH114:AH121" si="270">SUM(AI114:AL114)</f>
        <v>12</v>
      </c>
      <c r="AI114" s="43">
        <v>3</v>
      </c>
      <c r="AJ114" s="43">
        <v>3</v>
      </c>
      <c r="AK114" s="43">
        <v>3</v>
      </c>
      <c r="AL114" s="43">
        <v>3</v>
      </c>
      <c r="AM114" s="37">
        <v>3</v>
      </c>
      <c r="AN114" s="37" t="s">
        <v>1613</v>
      </c>
      <c r="AO114" s="37">
        <v>3</v>
      </c>
      <c r="AP114" s="37" t="s">
        <v>1614</v>
      </c>
      <c r="AQ114" s="37"/>
      <c r="AR114" s="37"/>
      <c r="AS114" s="37"/>
      <c r="AT114" s="37"/>
      <c r="AU114" s="44">
        <v>44661</v>
      </c>
      <c r="AV114" s="44">
        <v>44753</v>
      </c>
      <c r="AW114" s="44"/>
      <c r="AX114" s="44"/>
      <c r="AY114" s="37" t="s">
        <v>4</v>
      </c>
      <c r="AZ114" s="37" t="s">
        <v>4</v>
      </c>
      <c r="BA114" s="37"/>
      <c r="BB114" s="37"/>
      <c r="BC114" s="37" t="s">
        <v>4</v>
      </c>
      <c r="BD114" s="37" t="s">
        <v>4</v>
      </c>
      <c r="BE114" s="37"/>
      <c r="BF114" s="37"/>
      <c r="BG114" s="37" t="s">
        <v>1615</v>
      </c>
      <c r="BH114" s="37" t="s">
        <v>1616</v>
      </c>
      <c r="BI114" s="37"/>
      <c r="BJ114" s="37"/>
      <c r="BK114" s="45">
        <f t="shared" si="259"/>
        <v>1</v>
      </c>
      <c r="BL114" s="45">
        <f t="shared" si="260"/>
        <v>1</v>
      </c>
      <c r="BM114" s="45">
        <f t="shared" si="261"/>
        <v>0</v>
      </c>
      <c r="BN114" s="45">
        <f t="shared" si="262"/>
        <v>0</v>
      </c>
      <c r="BO114" s="45">
        <f t="shared" si="263"/>
        <v>0.5</v>
      </c>
      <c r="BP114" s="46"/>
      <c r="BQ114" s="37"/>
      <c r="BR114" s="37"/>
      <c r="BS114" s="37"/>
      <c r="BT114" s="43"/>
      <c r="BU114" s="43"/>
      <c r="BV114" s="43"/>
      <c r="BW114" s="43"/>
      <c r="BX114" s="43"/>
      <c r="BY114" s="43"/>
      <c r="BZ114" s="40"/>
      <c r="CA114" s="37"/>
      <c r="CB114" s="37"/>
      <c r="CC114" s="37"/>
      <c r="CD114" s="37"/>
      <c r="CE114" s="43"/>
      <c r="CF114" s="37"/>
      <c r="CG114" s="37"/>
      <c r="CH114" s="37"/>
      <c r="CI114" s="37"/>
      <c r="CJ114" s="37"/>
      <c r="CK114" s="37"/>
      <c r="CL114" s="37"/>
      <c r="CM114" s="37"/>
      <c r="CN114" s="37"/>
      <c r="CO114" s="37"/>
      <c r="CP114" s="37"/>
      <c r="CQ114" s="37"/>
      <c r="CR114" s="37"/>
      <c r="CS114" s="37"/>
      <c r="CT114" s="44">
        <v>44661</v>
      </c>
      <c r="CU114" s="44">
        <v>44753</v>
      </c>
      <c r="CV114" s="44"/>
      <c r="CW114" s="44"/>
      <c r="CX114" s="37"/>
      <c r="CY114" s="37"/>
      <c r="CZ114" s="37"/>
      <c r="DA114" s="37"/>
      <c r="DB114" s="37"/>
      <c r="DC114" s="37"/>
      <c r="DD114" s="37"/>
      <c r="DE114" s="37"/>
      <c r="DF114" s="37"/>
      <c r="DG114" s="37"/>
      <c r="DH114" s="37"/>
      <c r="DI114" s="37"/>
      <c r="DJ114" s="45" t="str">
        <f t="shared" si="142"/>
        <v/>
      </c>
      <c r="DK114" s="45" t="str">
        <f t="shared" si="143"/>
        <v/>
      </c>
      <c r="DL114" s="45" t="str">
        <f t="shared" si="144"/>
        <v/>
      </c>
      <c r="DM114" s="45" t="str">
        <f t="shared" si="145"/>
        <v/>
      </c>
      <c r="DN114" s="45" t="str">
        <f t="shared" si="146"/>
        <v/>
      </c>
      <c r="DO114" s="46"/>
      <c r="DP114" s="37"/>
      <c r="DQ114" s="43"/>
      <c r="DR114" s="37"/>
      <c r="DS114" s="43"/>
      <c r="DT114" s="43"/>
      <c r="DU114" s="43"/>
      <c r="DV114" s="43"/>
      <c r="DW114" s="43"/>
      <c r="DX114" s="43"/>
      <c r="DY114" s="40"/>
      <c r="DZ114" s="37"/>
      <c r="EA114" s="37"/>
      <c r="EB114" s="37"/>
      <c r="EC114" s="37"/>
      <c r="ED114" s="43"/>
      <c r="EE114" s="37"/>
      <c r="EF114" s="37"/>
      <c r="EG114" s="37"/>
      <c r="EH114" s="37"/>
      <c r="EI114" s="37"/>
      <c r="EJ114" s="37"/>
      <c r="EK114" s="37"/>
      <c r="EL114" s="37"/>
      <c r="EM114" s="37"/>
      <c r="EN114" s="37"/>
      <c r="EO114" s="37"/>
      <c r="EP114" s="37"/>
      <c r="EQ114" s="37"/>
      <c r="ER114" s="37"/>
      <c r="ES114" s="44">
        <v>44661</v>
      </c>
      <c r="ET114" s="44">
        <v>44753</v>
      </c>
      <c r="EU114" s="44"/>
      <c r="EV114" s="44"/>
      <c r="EW114" s="37"/>
      <c r="EX114" s="37"/>
      <c r="EY114" s="37"/>
      <c r="EZ114" s="37"/>
      <c r="FA114" s="37"/>
      <c r="FB114" s="37"/>
      <c r="FC114" s="37"/>
      <c r="FD114" s="37"/>
      <c r="FE114" s="37"/>
      <c r="FF114" s="37"/>
      <c r="FG114" s="37"/>
      <c r="FH114" s="37"/>
      <c r="FI114" s="45" t="str">
        <f t="shared" si="147"/>
        <v/>
      </c>
      <c r="FJ114" s="45" t="str">
        <f t="shared" si="148"/>
        <v/>
      </c>
      <c r="FK114" s="45" t="str">
        <f t="shared" si="149"/>
        <v/>
      </c>
      <c r="FL114" s="45" t="str">
        <f t="shared" si="150"/>
        <v/>
      </c>
      <c r="FM114" s="45" t="str">
        <f t="shared" si="151"/>
        <v/>
      </c>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44">
        <v>44661</v>
      </c>
      <c r="GS114" s="44">
        <v>44753</v>
      </c>
      <c r="GT114" s="44"/>
      <c r="GU114" s="44"/>
      <c r="GV114" s="37"/>
      <c r="GW114" s="37"/>
      <c r="GX114" s="37"/>
      <c r="GY114" s="37"/>
      <c r="GZ114" s="37"/>
      <c r="HA114" s="37"/>
      <c r="HB114" s="37"/>
      <c r="HC114" s="37"/>
      <c r="HD114" s="37"/>
      <c r="HE114" s="37"/>
      <c r="HF114" s="37"/>
      <c r="HG114" s="37"/>
      <c r="HH114" s="45" t="str">
        <f t="shared" si="265"/>
        <v/>
      </c>
      <c r="HI114" s="45" t="str">
        <f t="shared" si="266"/>
        <v/>
      </c>
      <c r="HJ114" s="45" t="str">
        <f t="shared" si="267"/>
        <v/>
      </c>
      <c r="HK114" s="45" t="str">
        <f t="shared" si="268"/>
        <v/>
      </c>
      <c r="HL114" s="45" t="str">
        <f t="shared" si="269"/>
        <v/>
      </c>
      <c r="HM114" s="37"/>
      <c r="HN114" s="37"/>
      <c r="HO114" s="37">
        <f t="shared" si="158"/>
        <v>1</v>
      </c>
      <c r="HP114" s="37" t="str">
        <f>'[12]BD Plan'!$B$3</f>
        <v>Guajira</v>
      </c>
      <c r="HQ114" s="41" t="s">
        <v>1617</v>
      </c>
      <c r="HR114" s="41" t="s">
        <v>1618</v>
      </c>
      <c r="HS114" s="41"/>
      <c r="HT114" s="41"/>
      <c r="HU114" s="41"/>
      <c r="HV114" s="41"/>
      <c r="HW114" s="41"/>
      <c r="HX114" s="41"/>
      <c r="HY114" s="41"/>
      <c r="HZ114" s="41"/>
      <c r="IA114" s="41"/>
      <c r="IB114" s="41"/>
      <c r="IC114" s="41"/>
      <c r="ID114" s="41"/>
      <c r="IE114" s="41"/>
      <c r="IF114" s="41"/>
      <c r="IG114" t="s">
        <v>980</v>
      </c>
      <c r="IH114" s="38" t="s">
        <v>981</v>
      </c>
    </row>
    <row r="115" spans="1:242" ht="15" customHeight="1" x14ac:dyDescent="0.25">
      <c r="A115" t="s">
        <v>982</v>
      </c>
      <c r="B115" t="s">
        <v>966</v>
      </c>
      <c r="C115" s="37" t="s">
        <v>983</v>
      </c>
      <c r="D115" s="37" t="s">
        <v>950</v>
      </c>
      <c r="E115" s="37" t="s">
        <v>951</v>
      </c>
      <c r="F115" s="37" t="s">
        <v>984</v>
      </c>
      <c r="G115" s="37" t="s">
        <v>925</v>
      </c>
      <c r="H115" s="39" t="s">
        <v>985</v>
      </c>
      <c r="I115" s="37" t="s">
        <v>955</v>
      </c>
      <c r="J115" s="40">
        <v>0.8</v>
      </c>
      <c r="K115" s="40">
        <v>0.6</v>
      </c>
      <c r="L115" s="37" t="s">
        <v>956</v>
      </c>
      <c r="M115" s="40">
        <v>0.48</v>
      </c>
      <c r="N115" s="40">
        <v>0.6</v>
      </c>
      <c r="O115" s="37" t="s">
        <v>928</v>
      </c>
      <c r="P115" s="37" t="s">
        <v>929</v>
      </c>
      <c r="Q115" s="42" t="s">
        <v>986</v>
      </c>
      <c r="R115" s="37"/>
      <c r="S115" s="47" t="s">
        <v>931</v>
      </c>
      <c r="T115" s="41" t="s">
        <v>987</v>
      </c>
      <c r="U115" s="43" t="s">
        <v>933</v>
      </c>
      <c r="V115" s="43" t="s">
        <v>934</v>
      </c>
      <c r="W115" s="43" t="s">
        <v>935</v>
      </c>
      <c r="X115" s="43"/>
      <c r="Y115" s="43" t="s">
        <v>973</v>
      </c>
      <c r="Z115" s="43" t="s">
        <v>937</v>
      </c>
      <c r="AA115" s="40">
        <v>0.4</v>
      </c>
      <c r="AB115" s="37"/>
      <c r="AC115" s="37"/>
      <c r="AD115" s="37"/>
      <c r="AE115" s="37"/>
      <c r="AF115" s="43" t="s">
        <v>96</v>
      </c>
      <c r="AG115" s="37" t="s">
        <v>938</v>
      </c>
      <c r="AH115" s="37">
        <f t="shared" si="270"/>
        <v>24</v>
      </c>
      <c r="AI115" s="43">
        <v>0</v>
      </c>
      <c r="AJ115" s="43">
        <v>0</v>
      </c>
      <c r="AK115" s="43">
        <v>12</v>
      </c>
      <c r="AL115" s="43">
        <v>12</v>
      </c>
      <c r="AM115" s="37">
        <v>0</v>
      </c>
      <c r="AN115" s="37" t="s">
        <v>1619</v>
      </c>
      <c r="AO115" s="37">
        <v>0</v>
      </c>
      <c r="AP115" s="37" t="s">
        <v>1620</v>
      </c>
      <c r="AQ115" s="37"/>
      <c r="AR115" s="37"/>
      <c r="AS115" s="37"/>
      <c r="AT115" s="37"/>
      <c r="AU115" s="44">
        <v>44662</v>
      </c>
      <c r="AV115" s="44">
        <v>44753</v>
      </c>
      <c r="AW115" s="44"/>
      <c r="AX115" s="44"/>
      <c r="AY115" s="37" t="s">
        <v>6</v>
      </c>
      <c r="AZ115" s="37" t="s">
        <v>6</v>
      </c>
      <c r="BA115" s="37"/>
      <c r="BB115" s="37"/>
      <c r="BC115" s="37" t="s">
        <v>6</v>
      </c>
      <c r="BD115" s="37" t="s">
        <v>6</v>
      </c>
      <c r="BE115" s="37"/>
      <c r="BF115" s="37"/>
      <c r="BG115" s="37" t="s">
        <v>1621</v>
      </c>
      <c r="BH115" s="37" t="s">
        <v>1622</v>
      </c>
      <c r="BI115" s="37"/>
      <c r="BJ115" s="37"/>
      <c r="BK115" s="45" t="str">
        <f t="shared" si="259"/>
        <v/>
      </c>
      <c r="BL115" s="45" t="str">
        <f t="shared" si="260"/>
        <v/>
      </c>
      <c r="BM115" s="45">
        <f t="shared" si="261"/>
        <v>0</v>
      </c>
      <c r="BN115" s="45">
        <f t="shared" si="262"/>
        <v>0</v>
      </c>
      <c r="BO115" s="45">
        <f t="shared" si="263"/>
        <v>0</v>
      </c>
      <c r="BP115" s="46"/>
      <c r="BQ115" s="37"/>
      <c r="BS115" s="37"/>
      <c r="BT115" s="43"/>
      <c r="BU115" s="43"/>
      <c r="BV115" s="43"/>
      <c r="BW115" s="43"/>
      <c r="BX115" s="43"/>
      <c r="BY115" s="43"/>
      <c r="BZ115" s="40"/>
      <c r="CA115" s="37"/>
      <c r="CB115" s="37"/>
      <c r="CC115" s="37"/>
      <c r="CD115" s="37"/>
      <c r="CE115" s="43"/>
      <c r="CF115" s="37"/>
      <c r="CG115" s="37"/>
      <c r="CH115" s="37"/>
      <c r="CI115" s="37"/>
      <c r="CJ115" s="37"/>
      <c r="CK115" s="37"/>
      <c r="CL115" s="37"/>
      <c r="CM115" s="37"/>
      <c r="CN115" s="37"/>
      <c r="CO115" s="37"/>
      <c r="CP115" s="37"/>
      <c r="CQ115" s="37"/>
      <c r="CR115" s="37"/>
      <c r="CS115" s="37"/>
      <c r="CT115" s="44">
        <v>44662</v>
      </c>
      <c r="CU115" s="44">
        <v>44753</v>
      </c>
      <c r="CV115" s="44"/>
      <c r="CW115" s="44"/>
      <c r="CX115" s="37"/>
      <c r="CY115" s="37"/>
      <c r="CZ115" s="37"/>
      <c r="DA115" s="37"/>
      <c r="DB115" s="37"/>
      <c r="DC115" s="37"/>
      <c r="DD115" s="37"/>
      <c r="DE115" s="37"/>
      <c r="DF115" s="37"/>
      <c r="DG115" s="37"/>
      <c r="DH115" s="37"/>
      <c r="DI115" s="37"/>
      <c r="DJ115" s="45" t="str">
        <f t="shared" si="142"/>
        <v/>
      </c>
      <c r="DK115" s="45" t="str">
        <f t="shared" si="143"/>
        <v/>
      </c>
      <c r="DL115" s="45" t="str">
        <f t="shared" si="144"/>
        <v/>
      </c>
      <c r="DM115" s="45" t="str">
        <f t="shared" si="145"/>
        <v/>
      </c>
      <c r="DN115" s="45" t="str">
        <f t="shared" si="146"/>
        <v/>
      </c>
      <c r="DO115" s="46"/>
      <c r="DP115" s="37"/>
      <c r="DQ115" s="43"/>
      <c r="DR115" s="37"/>
      <c r="DS115" s="43"/>
      <c r="DT115" s="43"/>
      <c r="DU115" s="43"/>
      <c r="DV115" s="43"/>
      <c r="DW115" s="43"/>
      <c r="DX115" s="43"/>
      <c r="DY115" s="40"/>
      <c r="DZ115" s="37"/>
      <c r="EA115" s="37"/>
      <c r="EB115" s="37"/>
      <c r="EC115" s="37"/>
      <c r="ED115" s="43"/>
      <c r="EE115" s="37"/>
      <c r="EF115" s="37"/>
      <c r="EG115" s="37"/>
      <c r="EH115" s="37"/>
      <c r="EI115" s="37"/>
      <c r="EJ115" s="37"/>
      <c r="EK115" s="37"/>
      <c r="EL115" s="37"/>
      <c r="EM115" s="37"/>
      <c r="EN115" s="37"/>
      <c r="EO115" s="37"/>
      <c r="EP115" s="37"/>
      <c r="EQ115" s="37"/>
      <c r="ER115" s="37"/>
      <c r="ES115" s="44">
        <v>44662</v>
      </c>
      <c r="ET115" s="44">
        <v>44753</v>
      </c>
      <c r="EU115" s="44"/>
      <c r="EV115" s="44"/>
      <c r="EW115" s="37"/>
      <c r="EX115" s="37"/>
      <c r="EY115" s="37"/>
      <c r="EZ115" s="37"/>
      <c r="FA115" s="37"/>
      <c r="FB115" s="37"/>
      <c r="FC115" s="37"/>
      <c r="FD115" s="37"/>
      <c r="FE115" s="37"/>
      <c r="FF115" s="37"/>
      <c r="FG115" s="37"/>
      <c r="FH115" s="37"/>
      <c r="FI115" s="45" t="str">
        <f t="shared" si="147"/>
        <v/>
      </c>
      <c r="FJ115" s="45" t="str">
        <f t="shared" si="148"/>
        <v/>
      </c>
      <c r="FK115" s="45" t="str">
        <f t="shared" si="149"/>
        <v/>
      </c>
      <c r="FL115" s="45" t="str">
        <f t="shared" si="150"/>
        <v/>
      </c>
      <c r="FM115" s="45" t="str">
        <f t="shared" si="151"/>
        <v/>
      </c>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44">
        <v>44662</v>
      </c>
      <c r="GS115" s="44">
        <v>44753</v>
      </c>
      <c r="GT115" s="44"/>
      <c r="GU115" s="44"/>
      <c r="GV115" s="37"/>
      <c r="GW115" s="37"/>
      <c r="GX115" s="37"/>
      <c r="GY115" s="37"/>
      <c r="GZ115" s="37"/>
      <c r="HA115" s="37"/>
      <c r="HB115" s="37"/>
      <c r="HC115" s="37"/>
      <c r="HD115" s="37"/>
      <c r="HE115" s="37"/>
      <c r="HF115" s="37"/>
      <c r="HG115" s="37"/>
      <c r="HH115" s="45" t="str">
        <f t="shared" si="265"/>
        <v/>
      </c>
      <c r="HI115" s="45" t="str">
        <f t="shared" si="266"/>
        <v/>
      </c>
      <c r="HJ115" s="45" t="str">
        <f t="shared" si="267"/>
        <v/>
      </c>
      <c r="HK115" s="45" t="str">
        <f t="shared" si="268"/>
        <v/>
      </c>
      <c r="HL115" s="45" t="str">
        <f t="shared" si="269"/>
        <v/>
      </c>
      <c r="HM115" s="37"/>
      <c r="HN115" s="37"/>
      <c r="HO115" s="37">
        <f t="shared" si="158"/>
        <v>1</v>
      </c>
      <c r="HP115" s="37" t="str">
        <f>'[12]BD Plan'!$B$3</f>
        <v>Guajira</v>
      </c>
      <c r="HQ115" s="41" t="s">
        <v>1623</v>
      </c>
      <c r="HR115" s="41" t="s">
        <v>1624</v>
      </c>
      <c r="HS115" s="41"/>
      <c r="HT115" s="41"/>
      <c r="HU115" s="41"/>
      <c r="HV115" s="41"/>
      <c r="HW115" s="41"/>
      <c r="HX115" s="41"/>
      <c r="HY115" s="41"/>
      <c r="HZ115" s="41"/>
      <c r="IA115" s="41"/>
      <c r="IB115" s="41"/>
      <c r="IC115" s="41"/>
      <c r="ID115" s="41"/>
      <c r="IE115" s="41"/>
      <c r="IF115" s="41"/>
      <c r="IG115" t="s">
        <v>993</v>
      </c>
      <c r="IH115" s="38" t="s">
        <v>994</v>
      </c>
    </row>
    <row r="116" spans="1:242" ht="15" customHeight="1" x14ac:dyDescent="0.25">
      <c r="A116" t="s">
        <v>995</v>
      </c>
      <c r="B116" t="s">
        <v>966</v>
      </c>
      <c r="C116" s="37" t="s">
        <v>996</v>
      </c>
      <c r="D116" s="37" t="s">
        <v>997</v>
      </c>
      <c r="E116" s="37" t="s">
        <v>951</v>
      </c>
      <c r="F116" s="37" t="s">
        <v>984</v>
      </c>
      <c r="G116" s="37" t="s">
        <v>953</v>
      </c>
      <c r="H116" s="39" t="s">
        <v>998</v>
      </c>
      <c r="I116" s="37" t="s">
        <v>955</v>
      </c>
      <c r="J116" s="40">
        <v>1</v>
      </c>
      <c r="K116" s="40">
        <v>0.8</v>
      </c>
      <c r="L116" s="37" t="s">
        <v>956</v>
      </c>
      <c r="M116" s="40">
        <v>0.6</v>
      </c>
      <c r="N116" s="40">
        <v>0.8</v>
      </c>
      <c r="O116" s="37" t="s">
        <v>956</v>
      </c>
      <c r="P116" s="37" t="s">
        <v>929</v>
      </c>
      <c r="Q116" s="42" t="s">
        <v>999</v>
      </c>
      <c r="R116" s="37"/>
      <c r="S116" s="47" t="s">
        <v>931</v>
      </c>
      <c r="T116" s="37" t="s">
        <v>1000</v>
      </c>
      <c r="U116" s="43" t="s">
        <v>933</v>
      </c>
      <c r="V116" s="43" t="s">
        <v>934</v>
      </c>
      <c r="W116" s="43" t="s">
        <v>935</v>
      </c>
      <c r="X116" s="43"/>
      <c r="Y116" s="43" t="s">
        <v>936</v>
      </c>
      <c r="Z116" s="43" t="s">
        <v>937</v>
      </c>
      <c r="AA116" s="40">
        <v>0.4</v>
      </c>
      <c r="AB116" s="37"/>
      <c r="AC116" s="37"/>
      <c r="AD116" s="37"/>
      <c r="AE116" s="37"/>
      <c r="AF116" s="43" t="s">
        <v>96</v>
      </c>
      <c r="AG116" s="37" t="s">
        <v>938</v>
      </c>
      <c r="AH116" s="37">
        <f t="shared" si="270"/>
        <v>12</v>
      </c>
      <c r="AI116" s="43">
        <v>3</v>
      </c>
      <c r="AJ116" s="43">
        <v>3</v>
      </c>
      <c r="AK116" s="43">
        <v>3</v>
      </c>
      <c r="AL116" s="43">
        <v>3</v>
      </c>
      <c r="AM116" s="37">
        <v>3</v>
      </c>
      <c r="AN116" s="37" t="s">
        <v>1613</v>
      </c>
      <c r="AO116" s="37">
        <v>3</v>
      </c>
      <c r="AP116" s="37" t="s">
        <v>1625</v>
      </c>
      <c r="AQ116" s="37"/>
      <c r="AR116" s="37"/>
      <c r="AS116" s="37"/>
      <c r="AT116" s="37"/>
      <c r="AU116" s="44">
        <v>44661</v>
      </c>
      <c r="AV116" s="44">
        <v>44760</v>
      </c>
      <c r="AW116" s="44"/>
      <c r="AX116" s="44"/>
      <c r="AY116" s="37" t="s">
        <v>4</v>
      </c>
      <c r="AZ116" s="37" t="s">
        <v>4</v>
      </c>
      <c r="BA116" s="37"/>
      <c r="BB116" s="37"/>
      <c r="BC116" s="37" t="s">
        <v>4</v>
      </c>
      <c r="BD116" s="37" t="s">
        <v>4</v>
      </c>
      <c r="BE116" s="37"/>
      <c r="BF116" s="37"/>
      <c r="BG116" s="37" t="s">
        <v>1626</v>
      </c>
      <c r="BH116" s="37" t="s">
        <v>1627</v>
      </c>
      <c r="BI116" s="37"/>
      <c r="BJ116" s="37"/>
      <c r="BK116" s="45">
        <f t="shared" si="259"/>
        <v>1</v>
      </c>
      <c r="BL116" s="45">
        <f t="shared" si="260"/>
        <v>1</v>
      </c>
      <c r="BM116" s="45">
        <f t="shared" si="261"/>
        <v>0</v>
      </c>
      <c r="BN116" s="45">
        <f t="shared" si="262"/>
        <v>0</v>
      </c>
      <c r="BO116" s="45">
        <f t="shared" si="263"/>
        <v>0.5</v>
      </c>
      <c r="BP116" s="46"/>
      <c r="BQ116" s="37"/>
      <c r="BR116" s="37"/>
      <c r="BS116" s="37"/>
      <c r="BT116" s="43"/>
      <c r="BU116" s="43"/>
      <c r="BV116" s="43"/>
      <c r="BW116" s="43"/>
      <c r="BX116" s="43"/>
      <c r="BY116" s="43"/>
      <c r="BZ116" s="40"/>
      <c r="CA116" s="37"/>
      <c r="CB116" s="37"/>
      <c r="CC116" s="37"/>
      <c r="CD116" s="37"/>
      <c r="CE116" s="43"/>
      <c r="CF116" s="37"/>
      <c r="CG116" s="37"/>
      <c r="CH116" s="37"/>
      <c r="CI116" s="37"/>
      <c r="CJ116" s="37"/>
      <c r="CK116" s="37"/>
      <c r="CL116" s="37"/>
      <c r="CM116" s="37"/>
      <c r="CN116" s="37"/>
      <c r="CO116" s="37"/>
      <c r="CP116" s="37"/>
      <c r="CQ116" s="37"/>
      <c r="CR116" s="37"/>
      <c r="CS116" s="37"/>
      <c r="CT116" s="44">
        <v>44661</v>
      </c>
      <c r="CU116" s="44">
        <v>44760</v>
      </c>
      <c r="CV116" s="44"/>
      <c r="CW116" s="44"/>
      <c r="CX116" s="37"/>
      <c r="CY116" s="37"/>
      <c r="CZ116" s="37"/>
      <c r="DA116" s="37"/>
      <c r="DB116" s="37"/>
      <c r="DC116" s="37"/>
      <c r="DD116" s="37"/>
      <c r="DE116" s="37"/>
      <c r="DF116" s="37"/>
      <c r="DG116" s="37"/>
      <c r="DH116" s="37"/>
      <c r="DI116" s="37"/>
      <c r="DJ116" s="45" t="str">
        <f t="shared" si="142"/>
        <v/>
      </c>
      <c r="DK116" s="45" t="str">
        <f t="shared" si="143"/>
        <v/>
      </c>
      <c r="DL116" s="45" t="str">
        <f t="shared" si="144"/>
        <v/>
      </c>
      <c r="DM116" s="45" t="str">
        <f t="shared" si="145"/>
        <v/>
      </c>
      <c r="DN116" s="45" t="str">
        <f t="shared" si="146"/>
        <v/>
      </c>
      <c r="DO116" s="46"/>
      <c r="DP116" s="37"/>
      <c r="DQ116" s="43"/>
      <c r="DR116" s="37"/>
      <c r="DS116" s="43"/>
      <c r="DT116" s="43"/>
      <c r="DU116" s="43"/>
      <c r="DV116" s="43"/>
      <c r="DW116" s="43"/>
      <c r="DX116" s="43"/>
      <c r="DY116" s="40"/>
      <c r="DZ116" s="37"/>
      <c r="EA116" s="37"/>
      <c r="EB116" s="37"/>
      <c r="EC116" s="37"/>
      <c r="ED116" s="43"/>
      <c r="EE116" s="37"/>
      <c r="EF116" s="37"/>
      <c r="EG116" s="37"/>
      <c r="EH116" s="37"/>
      <c r="EI116" s="37"/>
      <c r="EJ116" s="37"/>
      <c r="EK116" s="37"/>
      <c r="EL116" s="37"/>
      <c r="EM116" s="37"/>
      <c r="EN116" s="37"/>
      <c r="EO116" s="37"/>
      <c r="EP116" s="37"/>
      <c r="EQ116" s="37"/>
      <c r="ER116" s="37"/>
      <c r="ES116" s="44">
        <v>44661</v>
      </c>
      <c r="ET116" s="44">
        <v>44760</v>
      </c>
      <c r="EU116" s="44"/>
      <c r="EV116" s="44"/>
      <c r="EW116" s="37"/>
      <c r="EX116" s="37"/>
      <c r="EY116" s="37"/>
      <c r="EZ116" s="37"/>
      <c r="FA116" s="37"/>
      <c r="FB116" s="37"/>
      <c r="FC116" s="37"/>
      <c r="FD116" s="37"/>
      <c r="FE116" s="37"/>
      <c r="FF116" s="37"/>
      <c r="FG116" s="37"/>
      <c r="FH116" s="37"/>
      <c r="FI116" s="45" t="str">
        <f t="shared" si="147"/>
        <v/>
      </c>
      <c r="FJ116" s="45" t="str">
        <f t="shared" si="148"/>
        <v/>
      </c>
      <c r="FK116" s="45" t="str">
        <f t="shared" si="149"/>
        <v/>
      </c>
      <c r="FL116" s="45" t="str">
        <f t="shared" si="150"/>
        <v/>
      </c>
      <c r="FM116" s="45" t="str">
        <f t="shared" si="151"/>
        <v/>
      </c>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44">
        <v>44661</v>
      </c>
      <c r="GS116" s="44">
        <v>44760</v>
      </c>
      <c r="GT116" s="44"/>
      <c r="GU116" s="44"/>
      <c r="GV116" s="37"/>
      <c r="GW116" s="37"/>
      <c r="GX116" s="37"/>
      <c r="GY116" s="37"/>
      <c r="GZ116" s="37"/>
      <c r="HA116" s="37"/>
      <c r="HB116" s="37"/>
      <c r="HC116" s="37"/>
      <c r="HD116" s="37"/>
      <c r="HE116" s="37"/>
      <c r="HF116" s="37"/>
      <c r="HG116" s="37"/>
      <c r="HH116" s="45" t="str">
        <f t="shared" si="265"/>
        <v/>
      </c>
      <c r="HI116" s="45" t="str">
        <f t="shared" si="266"/>
        <v/>
      </c>
      <c r="HJ116" s="45" t="str">
        <f t="shared" si="267"/>
        <v/>
      </c>
      <c r="HK116" s="45" t="str">
        <f t="shared" si="268"/>
        <v/>
      </c>
      <c r="HL116" s="45" t="str">
        <f t="shared" si="269"/>
        <v/>
      </c>
      <c r="HM116" s="37"/>
      <c r="HN116" s="37"/>
      <c r="HO116" s="37">
        <f t="shared" si="158"/>
        <v>1</v>
      </c>
      <c r="HP116" s="37" t="str">
        <f>'[12]BD Plan'!$B$3</f>
        <v>Guajira</v>
      </c>
      <c r="HQ116" s="20" t="s">
        <v>1617</v>
      </c>
      <c r="HR116" s="20" t="s">
        <v>1628</v>
      </c>
      <c r="HS116" s="20"/>
      <c r="HT116" s="20"/>
      <c r="HU116" s="20"/>
      <c r="HV116" s="20"/>
      <c r="HW116" s="20"/>
      <c r="HX116" s="20"/>
      <c r="HY116" s="20"/>
      <c r="HZ116" s="20"/>
      <c r="IA116" s="20"/>
      <c r="IB116" s="20"/>
      <c r="IC116" s="20"/>
      <c r="ID116" s="20"/>
      <c r="IE116" s="20"/>
      <c r="IF116" s="20"/>
      <c r="IG116" t="s">
        <v>1005</v>
      </c>
      <c r="IH116" s="38" t="s">
        <v>981</v>
      </c>
    </row>
    <row r="117" spans="1:242" ht="15" customHeight="1" x14ac:dyDescent="0.25">
      <c r="A117" t="s">
        <v>1006</v>
      </c>
      <c r="B117" t="s">
        <v>1007</v>
      </c>
      <c r="C117" s="37" t="s">
        <v>1008</v>
      </c>
      <c r="D117" s="37" t="s">
        <v>968</v>
      </c>
      <c r="E117" s="37" t="s">
        <v>951</v>
      </c>
      <c r="F117" s="37" t="s">
        <v>924</v>
      </c>
      <c r="G117" s="37" t="s">
        <v>1009</v>
      </c>
      <c r="H117" s="39" t="s">
        <v>1010</v>
      </c>
      <c r="I117" s="37" t="s">
        <v>927</v>
      </c>
      <c r="J117" s="40">
        <v>0.8</v>
      </c>
      <c r="K117" s="40">
        <v>0.2</v>
      </c>
      <c r="L117" s="37" t="s">
        <v>928</v>
      </c>
      <c r="M117" s="40">
        <v>0.28999999999999998</v>
      </c>
      <c r="N117" s="40">
        <v>0.2</v>
      </c>
      <c r="O117" s="37" t="s">
        <v>1011</v>
      </c>
      <c r="P117" s="37" t="s">
        <v>929</v>
      </c>
      <c r="Q117" s="42" t="s">
        <v>1012</v>
      </c>
      <c r="R117" s="37"/>
      <c r="S117" s="47" t="s">
        <v>931</v>
      </c>
      <c r="T117" s="37" t="s">
        <v>1013</v>
      </c>
      <c r="U117" s="43" t="s">
        <v>933</v>
      </c>
      <c r="V117" s="43" t="s">
        <v>934</v>
      </c>
      <c r="W117" s="43" t="s">
        <v>935</v>
      </c>
      <c r="X117" s="43"/>
      <c r="Y117" s="43" t="s">
        <v>936</v>
      </c>
      <c r="Z117" s="43" t="s">
        <v>937</v>
      </c>
      <c r="AA117" s="40">
        <v>0.4</v>
      </c>
      <c r="AB117" s="37"/>
      <c r="AC117" s="37"/>
      <c r="AD117" s="37"/>
      <c r="AE117" s="37"/>
      <c r="AF117" s="43" t="s">
        <v>96</v>
      </c>
      <c r="AG117" s="37" t="s">
        <v>938</v>
      </c>
      <c r="AH117" s="37">
        <f t="shared" si="270"/>
        <v>3</v>
      </c>
      <c r="AI117" s="43">
        <v>0</v>
      </c>
      <c r="AJ117" s="43">
        <v>3</v>
      </c>
      <c r="AK117" s="43">
        <v>0</v>
      </c>
      <c r="AL117" s="43">
        <v>0</v>
      </c>
      <c r="AM117" s="37"/>
      <c r="AN117" s="37"/>
      <c r="AO117" s="37">
        <v>3</v>
      </c>
      <c r="AP117" s="37" t="s">
        <v>1629</v>
      </c>
      <c r="AQ117" s="37"/>
      <c r="AR117" s="37"/>
      <c r="AS117" s="37"/>
      <c r="AT117" s="37"/>
      <c r="AU117" s="44"/>
      <c r="AV117" s="44">
        <v>44760</v>
      </c>
      <c r="AW117" s="44"/>
      <c r="AX117" s="44"/>
      <c r="AY117" s="37"/>
      <c r="AZ117" s="37" t="s">
        <v>4</v>
      </c>
      <c r="BA117" s="37"/>
      <c r="BB117" s="37"/>
      <c r="BC117" s="37"/>
      <c r="BD117" s="37" t="s">
        <v>4</v>
      </c>
      <c r="BE117" s="37"/>
      <c r="BF117" s="37"/>
      <c r="BG117" s="37"/>
      <c r="BH117" s="37" t="s">
        <v>1630</v>
      </c>
      <c r="BI117" s="37"/>
      <c r="BJ117" s="37"/>
      <c r="BK117" s="45" t="str">
        <f t="shared" si="259"/>
        <v/>
      </c>
      <c r="BL117" s="45">
        <f t="shared" si="260"/>
        <v>1</v>
      </c>
      <c r="BM117" s="45" t="str">
        <f t="shared" si="261"/>
        <v/>
      </c>
      <c r="BN117" s="45" t="str">
        <f t="shared" si="262"/>
        <v/>
      </c>
      <c r="BO117" s="45">
        <f t="shared" si="263"/>
        <v>1</v>
      </c>
      <c r="BP117" s="46" t="s">
        <v>1016</v>
      </c>
      <c r="BQ117" s="37"/>
      <c r="BR117" s="47" t="s">
        <v>931</v>
      </c>
      <c r="BS117" s="37" t="s">
        <v>1017</v>
      </c>
      <c r="BT117" s="43" t="s">
        <v>933</v>
      </c>
      <c r="BU117" s="43" t="s">
        <v>934</v>
      </c>
      <c r="BV117" s="43" t="s">
        <v>935</v>
      </c>
      <c r="BW117" s="43"/>
      <c r="BX117" s="43" t="s">
        <v>936</v>
      </c>
      <c r="BY117" s="43" t="s">
        <v>937</v>
      </c>
      <c r="BZ117" s="40">
        <v>0.4</v>
      </c>
      <c r="CA117" s="37"/>
      <c r="CB117" s="37"/>
      <c r="CC117" s="37"/>
      <c r="CD117" s="37"/>
      <c r="CE117" s="43" t="s">
        <v>96</v>
      </c>
      <c r="CF117" s="37" t="s">
        <v>938</v>
      </c>
      <c r="CG117" s="37">
        <f t="shared" ref="CG117" si="271">SUM(CH117:CK117)</f>
        <v>5</v>
      </c>
      <c r="CH117" s="37">
        <v>0</v>
      </c>
      <c r="CI117" s="37">
        <v>3</v>
      </c>
      <c r="CJ117" s="37">
        <v>1</v>
      </c>
      <c r="CK117" s="37">
        <v>1</v>
      </c>
      <c r="CL117" s="37"/>
      <c r="CM117" s="37"/>
      <c r="CN117" s="37">
        <v>3</v>
      </c>
      <c r="CO117" s="37" t="s">
        <v>1631</v>
      </c>
      <c r="CP117" s="37"/>
      <c r="CQ117" s="37"/>
      <c r="CR117" s="37"/>
      <c r="CS117" s="37"/>
      <c r="CT117" s="44"/>
      <c r="CU117" s="44">
        <v>44760</v>
      </c>
      <c r="CV117" s="44"/>
      <c r="CW117" s="44"/>
      <c r="CX117" s="37"/>
      <c r="CY117" s="37" t="s">
        <v>4</v>
      </c>
      <c r="CZ117" s="37"/>
      <c r="DA117" s="37"/>
      <c r="DB117" s="37"/>
      <c r="DC117" s="37" t="s">
        <v>4</v>
      </c>
      <c r="DD117" s="37"/>
      <c r="DE117" s="37"/>
      <c r="DF117" s="37"/>
      <c r="DG117" s="37" t="s">
        <v>1632</v>
      </c>
      <c r="DH117" s="37"/>
      <c r="DI117" s="37"/>
      <c r="DJ117" s="45" t="str">
        <f t="shared" si="142"/>
        <v/>
      </c>
      <c r="DK117" s="45">
        <f t="shared" si="143"/>
        <v>1</v>
      </c>
      <c r="DL117" s="45">
        <f t="shared" si="144"/>
        <v>0</v>
      </c>
      <c r="DM117" s="45">
        <f t="shared" si="145"/>
        <v>0</v>
      </c>
      <c r="DN117" s="45">
        <f t="shared" si="146"/>
        <v>0.6</v>
      </c>
      <c r="DO117" s="46"/>
      <c r="DP117" s="37"/>
      <c r="DQ117" s="43"/>
      <c r="DR117" s="37"/>
      <c r="DS117" s="43"/>
      <c r="DT117" s="43"/>
      <c r="DU117" s="43"/>
      <c r="DV117" s="43"/>
      <c r="DW117" s="43"/>
      <c r="DX117" s="43"/>
      <c r="DY117" s="40"/>
      <c r="DZ117" s="37"/>
      <c r="EA117" s="37"/>
      <c r="EB117" s="37"/>
      <c r="EC117" s="37"/>
      <c r="ED117" s="43"/>
      <c r="EE117" s="37"/>
      <c r="EF117" s="37"/>
      <c r="EG117" s="37"/>
      <c r="EH117" s="37"/>
      <c r="EI117" s="37"/>
      <c r="EJ117" s="37"/>
      <c r="EK117" s="37"/>
      <c r="EL117" s="37"/>
      <c r="EM117" s="37"/>
      <c r="EN117" s="37"/>
      <c r="EO117" s="37"/>
      <c r="EP117" s="37"/>
      <c r="EQ117" s="37"/>
      <c r="ER117" s="37"/>
      <c r="ES117" s="44"/>
      <c r="ET117" s="44">
        <v>44760</v>
      </c>
      <c r="EU117" s="44"/>
      <c r="EV117" s="44"/>
      <c r="EW117" s="37"/>
      <c r="EX117" s="37"/>
      <c r="EY117" s="37"/>
      <c r="EZ117" s="37"/>
      <c r="FA117" s="37"/>
      <c r="FB117" s="37"/>
      <c r="FC117" s="37"/>
      <c r="FD117" s="37"/>
      <c r="FE117" s="37"/>
      <c r="FF117" s="37"/>
      <c r="FG117" s="37"/>
      <c r="FH117" s="37"/>
      <c r="FI117" s="45" t="str">
        <f t="shared" si="147"/>
        <v/>
      </c>
      <c r="FJ117" s="45" t="str">
        <f t="shared" si="148"/>
        <v/>
      </c>
      <c r="FK117" s="45" t="str">
        <f t="shared" si="149"/>
        <v/>
      </c>
      <c r="FL117" s="45" t="str">
        <f t="shared" si="150"/>
        <v/>
      </c>
      <c r="FM117" s="45" t="str">
        <f t="shared" si="151"/>
        <v/>
      </c>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44"/>
      <c r="GS117" s="44">
        <v>44760</v>
      </c>
      <c r="GT117" s="44"/>
      <c r="GU117" s="44"/>
      <c r="GV117" s="37"/>
      <c r="GW117" s="37"/>
      <c r="GX117" s="37"/>
      <c r="GY117" s="37"/>
      <c r="GZ117" s="37"/>
      <c r="HA117" s="37"/>
      <c r="HB117" s="37"/>
      <c r="HC117" s="37"/>
      <c r="HD117" s="37"/>
      <c r="HE117" s="37"/>
      <c r="HF117" s="37"/>
      <c r="HG117" s="37"/>
      <c r="HH117" s="45"/>
      <c r="HI117" s="45"/>
      <c r="HJ117" s="45"/>
      <c r="HK117" s="45"/>
      <c r="HL117" s="45"/>
      <c r="HM117" s="37"/>
      <c r="HN117" s="37"/>
      <c r="HO117" s="37">
        <f t="shared" si="158"/>
        <v>2</v>
      </c>
      <c r="HP117" s="37" t="str">
        <f>'[12]BD Plan'!$B$3</f>
        <v>Guajira</v>
      </c>
      <c r="HQ117" s="20"/>
      <c r="HR117" s="20" t="s">
        <v>1633</v>
      </c>
      <c r="HS117" s="20"/>
      <c r="HT117" s="20"/>
      <c r="HU117" s="20"/>
      <c r="HV117" s="20" t="s">
        <v>1634</v>
      </c>
      <c r="HW117" s="20"/>
      <c r="HX117" s="20"/>
      <c r="HY117" s="20"/>
      <c r="HZ117" s="20"/>
      <c r="IA117" s="20"/>
      <c r="IB117" s="20"/>
      <c r="IC117" s="20"/>
      <c r="ID117" s="20"/>
      <c r="IE117" s="20"/>
      <c r="IF117" s="20"/>
      <c r="IG117" t="s">
        <v>1022</v>
      </c>
      <c r="IH117" s="38" t="s">
        <v>1023</v>
      </c>
    </row>
    <row r="118" spans="1:242" ht="15" customHeight="1" x14ac:dyDescent="0.25">
      <c r="A118" t="s">
        <v>1024</v>
      </c>
      <c r="B118" t="s">
        <v>1007</v>
      </c>
      <c r="C118" s="37" t="s">
        <v>1025</v>
      </c>
      <c r="D118" s="37" t="s">
        <v>997</v>
      </c>
      <c r="E118" s="37" t="s">
        <v>1026</v>
      </c>
      <c r="F118" s="37" t="s">
        <v>924</v>
      </c>
      <c r="G118" s="37" t="s">
        <v>925</v>
      </c>
      <c r="H118" s="48" t="s">
        <v>1027</v>
      </c>
      <c r="I118" s="37" t="s">
        <v>1028</v>
      </c>
      <c r="J118" s="40">
        <v>0.8</v>
      </c>
      <c r="K118" s="40">
        <v>0.8</v>
      </c>
      <c r="L118" s="37" t="s">
        <v>956</v>
      </c>
      <c r="M118" s="40">
        <v>0.48</v>
      </c>
      <c r="N118" s="40">
        <v>0.8</v>
      </c>
      <c r="O118" s="37" t="s">
        <v>956</v>
      </c>
      <c r="P118" s="37" t="s">
        <v>929</v>
      </c>
      <c r="Q118" s="42" t="s">
        <v>1029</v>
      </c>
      <c r="R118" s="37"/>
      <c r="S118" s="47" t="s">
        <v>931</v>
      </c>
      <c r="T118" s="37" t="s">
        <v>1030</v>
      </c>
      <c r="U118" s="43" t="s">
        <v>933</v>
      </c>
      <c r="V118" s="43" t="s">
        <v>934</v>
      </c>
      <c r="W118" s="43" t="s">
        <v>935</v>
      </c>
      <c r="X118" s="43"/>
      <c r="Y118" s="43" t="s">
        <v>936</v>
      </c>
      <c r="Z118" s="43" t="s">
        <v>937</v>
      </c>
      <c r="AA118" s="40">
        <v>0.4</v>
      </c>
      <c r="AB118" s="37"/>
      <c r="AC118" s="37"/>
      <c r="AD118" s="37"/>
      <c r="AE118" s="37"/>
      <c r="AF118" s="43" t="s">
        <v>96</v>
      </c>
      <c r="AG118" s="37" t="s">
        <v>938</v>
      </c>
      <c r="AH118" s="37">
        <f t="shared" si="270"/>
        <v>22</v>
      </c>
      <c r="AI118" s="43">
        <v>3</v>
      </c>
      <c r="AJ118" s="43">
        <v>13</v>
      </c>
      <c r="AK118" s="43">
        <v>3</v>
      </c>
      <c r="AL118" s="43">
        <v>3</v>
      </c>
      <c r="AM118" s="37"/>
      <c r="AN118" s="37"/>
      <c r="AO118" s="37">
        <v>13</v>
      </c>
      <c r="AP118" s="37" t="s">
        <v>1635</v>
      </c>
      <c r="AQ118" s="37"/>
      <c r="AR118" s="37"/>
      <c r="AS118" s="37"/>
      <c r="AT118" s="37"/>
      <c r="AU118" s="44">
        <v>44661</v>
      </c>
      <c r="AV118" s="44">
        <v>44760</v>
      </c>
      <c r="AW118" s="44"/>
      <c r="AX118" s="44"/>
      <c r="AY118" s="37"/>
      <c r="AZ118" s="37" t="s">
        <v>4</v>
      </c>
      <c r="BA118" s="37"/>
      <c r="BB118" s="37"/>
      <c r="BC118" s="37"/>
      <c r="BD118" s="37" t="s">
        <v>4</v>
      </c>
      <c r="BE118" s="37"/>
      <c r="BF118" s="37"/>
      <c r="BG118" s="37"/>
      <c r="BH118" s="37" t="s">
        <v>1636</v>
      </c>
      <c r="BI118" s="37"/>
      <c r="BJ118" s="37"/>
      <c r="BK118" s="45">
        <f t="shared" si="259"/>
        <v>0</v>
      </c>
      <c r="BL118" s="45">
        <f t="shared" si="260"/>
        <v>1</v>
      </c>
      <c r="BM118" s="45">
        <f t="shared" si="261"/>
        <v>0</v>
      </c>
      <c r="BN118" s="45">
        <f t="shared" si="262"/>
        <v>0</v>
      </c>
      <c r="BO118" s="45">
        <f t="shared" si="263"/>
        <v>0.59090909090909094</v>
      </c>
      <c r="BP118" s="42"/>
      <c r="BQ118" s="37"/>
      <c r="BR118" s="37"/>
      <c r="BS118" s="37"/>
      <c r="BT118" s="43"/>
      <c r="BU118" s="43"/>
      <c r="BV118" s="43"/>
      <c r="BW118" s="43"/>
      <c r="BX118" s="43"/>
      <c r="BY118" s="43"/>
      <c r="BZ118" s="40"/>
      <c r="CA118" s="37"/>
      <c r="CB118" s="37"/>
      <c r="CC118" s="37"/>
      <c r="CD118" s="37"/>
      <c r="CE118" s="43"/>
      <c r="CF118" s="37"/>
      <c r="CG118" s="37"/>
      <c r="CH118" s="37"/>
      <c r="CI118" s="37"/>
      <c r="CJ118" s="37"/>
      <c r="CK118" s="37"/>
      <c r="CL118" s="37"/>
      <c r="CM118" s="37"/>
      <c r="CN118" s="37"/>
      <c r="CO118" s="37"/>
      <c r="CP118" s="37"/>
      <c r="CQ118" s="37"/>
      <c r="CR118" s="37"/>
      <c r="CS118" s="37"/>
      <c r="CT118" s="44">
        <v>44661</v>
      </c>
      <c r="CU118" s="44">
        <v>44760</v>
      </c>
      <c r="CV118" s="44"/>
      <c r="CW118" s="44"/>
      <c r="CX118" s="37"/>
      <c r="CY118" s="37"/>
      <c r="CZ118" s="37"/>
      <c r="DA118" s="37"/>
      <c r="DB118" s="37"/>
      <c r="DC118" s="37"/>
      <c r="DD118" s="37"/>
      <c r="DE118" s="37"/>
      <c r="DF118" s="37"/>
      <c r="DG118" s="37"/>
      <c r="DH118" s="37"/>
      <c r="DI118" s="37"/>
      <c r="DJ118" s="45" t="str">
        <f t="shared" si="142"/>
        <v/>
      </c>
      <c r="DK118" s="45" t="str">
        <f t="shared" si="143"/>
        <v/>
      </c>
      <c r="DL118" s="45" t="str">
        <f t="shared" si="144"/>
        <v/>
      </c>
      <c r="DM118" s="45" t="str">
        <f t="shared" si="145"/>
        <v/>
      </c>
      <c r="DN118" s="45" t="str">
        <f t="shared" si="146"/>
        <v/>
      </c>
      <c r="DO118" s="42"/>
      <c r="DP118" s="37"/>
      <c r="DQ118" s="43"/>
      <c r="DR118" s="37"/>
      <c r="DS118" s="43"/>
      <c r="DT118" s="43"/>
      <c r="DU118" s="43"/>
      <c r="DV118" s="43"/>
      <c r="DW118" s="43"/>
      <c r="DX118" s="43"/>
      <c r="DY118" s="40"/>
      <c r="DZ118" s="37"/>
      <c r="EA118" s="37"/>
      <c r="EB118" s="37"/>
      <c r="EC118" s="37"/>
      <c r="ED118" s="43"/>
      <c r="EE118" s="37"/>
      <c r="EF118" s="37"/>
      <c r="EG118" s="37"/>
      <c r="EH118" s="37"/>
      <c r="EI118" s="37"/>
      <c r="EJ118" s="37"/>
      <c r="EK118" s="37"/>
      <c r="EL118" s="37"/>
      <c r="EM118" s="37"/>
      <c r="EN118" s="37"/>
      <c r="EO118" s="37"/>
      <c r="EP118" s="37"/>
      <c r="EQ118" s="37"/>
      <c r="ER118" s="37"/>
      <c r="ES118" s="44"/>
      <c r="ET118" s="44">
        <v>44760</v>
      </c>
      <c r="EU118" s="44"/>
      <c r="EV118" s="44"/>
      <c r="EW118" s="37"/>
      <c r="EX118" s="37"/>
      <c r="EY118" s="37"/>
      <c r="EZ118" s="37"/>
      <c r="FA118" s="37"/>
      <c r="FB118" s="37"/>
      <c r="FC118" s="37"/>
      <c r="FD118" s="37"/>
      <c r="FE118" s="37"/>
      <c r="FF118" s="37"/>
      <c r="FG118" s="37"/>
      <c r="FH118" s="37"/>
      <c r="FI118" s="45" t="str">
        <f t="shared" si="147"/>
        <v/>
      </c>
      <c r="FJ118" s="45" t="str">
        <f t="shared" si="148"/>
        <v/>
      </c>
      <c r="FK118" s="45" t="str">
        <f t="shared" si="149"/>
        <v/>
      </c>
      <c r="FL118" s="45" t="str">
        <f t="shared" si="150"/>
        <v/>
      </c>
      <c r="FM118" s="45" t="str">
        <f t="shared" si="151"/>
        <v/>
      </c>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44">
        <v>44661</v>
      </c>
      <c r="GS118" s="44">
        <v>44760</v>
      </c>
      <c r="GT118" s="44"/>
      <c r="GU118" s="44"/>
      <c r="GV118" s="37"/>
      <c r="GW118" s="37"/>
      <c r="GX118" s="37"/>
      <c r="GY118" s="37"/>
      <c r="GZ118" s="37"/>
      <c r="HA118" s="37"/>
      <c r="HB118" s="37"/>
      <c r="HC118" s="37"/>
      <c r="HD118" s="37"/>
      <c r="HE118" s="37"/>
      <c r="HF118" s="37"/>
      <c r="HG118" s="37"/>
      <c r="HH118" s="45" t="str">
        <f t="shared" ref="HH118:HH119" si="272">IFERROR(IF(GF118=0,"",IF((GJ118/GF118)&gt;1,1,(GJ118/GF118))),"")</f>
        <v/>
      </c>
      <c r="HI118" s="45" t="str">
        <f t="shared" ref="HI118:HI119" si="273">IFERROR(IF(GG118=0,"",IF((GL118/GG118)&gt;1,1,(GL118/GG118))),"")</f>
        <v/>
      </c>
      <c r="HJ118" s="45" t="str">
        <f t="shared" ref="HJ118:HJ119" si="274">IFERROR(IF(GH118=0,"",IF((GN118/GH118)&gt;1,1,(GN118/GH118))),"")</f>
        <v/>
      </c>
      <c r="HK118" s="45" t="str">
        <f t="shared" ref="HK118:HK119" si="275">IFERROR(IF(GI118=0,"",IF((GP118/GI118)&gt;1,1,(GP118/GI118))),"")</f>
        <v/>
      </c>
      <c r="HL118" s="45" t="str">
        <f t="shared" ref="HL118:HL119" si="276">IFERROR(IF((GJ118+GL118+GN118+GP118)/GE118&gt;1,1,(GJ118+GL118+GN118+GP118)/GE118),"")</f>
        <v/>
      </c>
      <c r="HM118" s="37"/>
      <c r="HN118" s="37"/>
      <c r="HO118" s="37">
        <f t="shared" si="158"/>
        <v>1</v>
      </c>
      <c r="HP118" s="37" t="str">
        <f>'[12]BD Plan'!$B$3</f>
        <v>Guajira</v>
      </c>
      <c r="HQ118" s="20"/>
      <c r="HR118" s="20" t="s">
        <v>1637</v>
      </c>
      <c r="HS118" s="20"/>
      <c r="HT118" s="20"/>
      <c r="HU118" s="20"/>
      <c r="HV118" s="20"/>
      <c r="HW118" s="20"/>
      <c r="HX118" s="20"/>
      <c r="HY118" s="20" t="s">
        <v>1638</v>
      </c>
      <c r="HZ118" s="20"/>
      <c r="IA118" s="20"/>
      <c r="IB118" s="20"/>
      <c r="IC118" s="20"/>
      <c r="ID118" s="20"/>
      <c r="IE118" s="20"/>
      <c r="IF118" s="20"/>
      <c r="IG118" t="s">
        <v>1035</v>
      </c>
      <c r="IH118" s="38" t="s">
        <v>1036</v>
      </c>
    </row>
    <row r="119" spans="1:242" ht="15" customHeight="1" x14ac:dyDescent="0.25">
      <c r="A119" t="s">
        <v>1037</v>
      </c>
      <c r="B119" t="s">
        <v>1038</v>
      </c>
      <c r="C119" s="37" t="s">
        <v>1039</v>
      </c>
      <c r="D119" s="38" t="s">
        <v>968</v>
      </c>
      <c r="E119" s="37" t="s">
        <v>951</v>
      </c>
      <c r="F119" s="37" t="s">
        <v>984</v>
      </c>
      <c r="G119" s="37" t="s">
        <v>1040</v>
      </c>
      <c r="H119" s="39" t="s">
        <v>1041</v>
      </c>
      <c r="I119" s="37" t="s">
        <v>927</v>
      </c>
      <c r="J119" s="40">
        <v>0.6</v>
      </c>
      <c r="K119" s="40">
        <v>0.8</v>
      </c>
      <c r="L119" s="37" t="s">
        <v>956</v>
      </c>
      <c r="M119" s="40">
        <v>0.36</v>
      </c>
      <c r="N119" s="40">
        <v>0.8</v>
      </c>
      <c r="O119" s="37" t="s">
        <v>956</v>
      </c>
      <c r="P119" s="37" t="s">
        <v>929</v>
      </c>
      <c r="Q119" s="42" t="s">
        <v>1042</v>
      </c>
      <c r="R119" s="37"/>
      <c r="S119" s="47" t="s">
        <v>931</v>
      </c>
      <c r="T119" s="41" t="s">
        <v>1043</v>
      </c>
      <c r="U119" s="43" t="s">
        <v>933</v>
      </c>
      <c r="V119" s="43" t="s">
        <v>934</v>
      </c>
      <c r="W119" s="43" t="s">
        <v>935</v>
      </c>
      <c r="X119" s="43"/>
      <c r="Y119" s="43" t="s">
        <v>936</v>
      </c>
      <c r="Z119" s="43" t="s">
        <v>937</v>
      </c>
      <c r="AA119" s="40">
        <v>0.4</v>
      </c>
      <c r="AB119" s="37"/>
      <c r="AC119" s="37"/>
      <c r="AD119" s="37"/>
      <c r="AE119" s="37"/>
      <c r="AF119" s="43" t="s">
        <v>96</v>
      </c>
      <c r="AG119" s="37" t="s">
        <v>938</v>
      </c>
      <c r="AH119" s="37">
        <f t="shared" si="270"/>
        <v>50</v>
      </c>
      <c r="AI119" s="43">
        <v>24</v>
      </c>
      <c r="AJ119" s="43">
        <v>24</v>
      </c>
      <c r="AK119" s="43">
        <v>1</v>
      </c>
      <c r="AL119" s="43">
        <v>1</v>
      </c>
      <c r="AM119" s="37">
        <v>24</v>
      </c>
      <c r="AN119" s="37" t="s">
        <v>1639</v>
      </c>
      <c r="AO119" s="37">
        <v>24</v>
      </c>
      <c r="AP119" s="37" t="s">
        <v>1640</v>
      </c>
      <c r="AQ119" s="37"/>
      <c r="AR119" s="37"/>
      <c r="AS119" s="37"/>
      <c r="AT119" s="37"/>
      <c r="AU119" s="44">
        <v>44662</v>
      </c>
      <c r="AV119" s="44">
        <v>44753</v>
      </c>
      <c r="AW119" s="44"/>
      <c r="AX119" s="44"/>
      <c r="AY119" s="37" t="s">
        <v>4</v>
      </c>
      <c r="AZ119" s="37" t="s">
        <v>4</v>
      </c>
      <c r="BA119" s="37"/>
      <c r="BB119" s="37"/>
      <c r="BC119" s="37" t="s">
        <v>4</v>
      </c>
      <c r="BD119" s="37" t="s">
        <v>4</v>
      </c>
      <c r="BE119" s="37"/>
      <c r="BF119" s="37"/>
      <c r="BG119" s="41" t="s">
        <v>1580</v>
      </c>
      <c r="BH119" s="37" t="s">
        <v>1641</v>
      </c>
      <c r="BI119" s="37"/>
      <c r="BJ119" s="37"/>
      <c r="BK119" s="45">
        <f t="shared" si="259"/>
        <v>1</v>
      </c>
      <c r="BL119" s="45">
        <f t="shared" si="260"/>
        <v>1</v>
      </c>
      <c r="BM119" s="45">
        <f t="shared" si="261"/>
        <v>0</v>
      </c>
      <c r="BN119" s="45">
        <f t="shared" si="262"/>
        <v>0</v>
      </c>
      <c r="BO119" s="45">
        <f t="shared" si="263"/>
        <v>0.96</v>
      </c>
      <c r="BP119" s="42"/>
      <c r="BQ119" s="37"/>
      <c r="BR119" s="37"/>
      <c r="BS119" s="37"/>
      <c r="BT119" s="43"/>
      <c r="BU119" s="43"/>
      <c r="BV119" s="43"/>
      <c r="BW119" s="43"/>
      <c r="BX119" s="43"/>
      <c r="BY119" s="43"/>
      <c r="BZ119" s="40"/>
      <c r="CA119" s="37"/>
      <c r="CB119" s="37"/>
      <c r="CC119" s="37"/>
      <c r="CD119" s="37"/>
      <c r="CE119" s="43"/>
      <c r="CF119" s="37"/>
      <c r="CG119" s="37"/>
      <c r="CH119" s="37"/>
      <c r="CI119" s="37"/>
      <c r="CJ119" s="37"/>
      <c r="CK119" s="37"/>
      <c r="CL119" s="37"/>
      <c r="CM119" s="37"/>
      <c r="CN119" s="37"/>
      <c r="CO119" s="37"/>
      <c r="CP119" s="37"/>
      <c r="CQ119" s="37"/>
      <c r="CR119" s="37"/>
      <c r="CS119" s="37"/>
      <c r="CT119" s="44"/>
      <c r="CU119" s="44">
        <v>44753</v>
      </c>
      <c r="CV119" s="44"/>
      <c r="CW119" s="44"/>
      <c r="CX119" s="37"/>
      <c r="CY119" s="37"/>
      <c r="CZ119" s="37"/>
      <c r="DA119" s="37"/>
      <c r="DB119" s="37"/>
      <c r="DC119" s="37"/>
      <c r="DD119" s="37"/>
      <c r="DE119" s="37"/>
      <c r="DF119" s="41"/>
      <c r="DG119" s="37"/>
      <c r="DH119" s="37"/>
      <c r="DI119" s="37"/>
      <c r="DJ119" s="45" t="str">
        <f t="shared" si="142"/>
        <v/>
      </c>
      <c r="DK119" s="45" t="str">
        <f t="shared" si="143"/>
        <v/>
      </c>
      <c r="DL119" s="45" t="str">
        <f t="shared" si="144"/>
        <v/>
      </c>
      <c r="DM119" s="45" t="str">
        <f t="shared" si="145"/>
        <v/>
      </c>
      <c r="DN119" s="45" t="str">
        <f t="shared" si="146"/>
        <v/>
      </c>
      <c r="DO119" s="46"/>
      <c r="DP119" s="37"/>
      <c r="DQ119" s="43"/>
      <c r="DR119" s="37"/>
      <c r="DS119" s="43"/>
      <c r="DT119" s="43"/>
      <c r="DU119" s="43"/>
      <c r="DV119" s="43"/>
      <c r="DW119" s="43"/>
      <c r="DX119" s="43"/>
      <c r="DY119" s="40"/>
      <c r="DZ119" s="37"/>
      <c r="EA119" s="37"/>
      <c r="EB119" s="37"/>
      <c r="EC119" s="37"/>
      <c r="ED119" s="43"/>
      <c r="EE119" s="37"/>
      <c r="EF119" s="37"/>
      <c r="EG119" s="37"/>
      <c r="EH119" s="37"/>
      <c r="EI119" s="37"/>
      <c r="EJ119" s="37"/>
      <c r="EK119" s="37"/>
      <c r="EL119" s="37"/>
      <c r="EM119" s="37"/>
      <c r="EN119" s="37"/>
      <c r="EO119" s="37"/>
      <c r="EP119" s="37"/>
      <c r="EQ119" s="37"/>
      <c r="ER119" s="37"/>
      <c r="ES119" s="44">
        <v>44662</v>
      </c>
      <c r="ET119" s="44">
        <v>44753</v>
      </c>
      <c r="EU119" s="44"/>
      <c r="EV119" s="44"/>
      <c r="EW119" s="37"/>
      <c r="EX119" s="37"/>
      <c r="EY119" s="37"/>
      <c r="EZ119" s="37"/>
      <c r="FA119" s="37"/>
      <c r="FB119" s="37"/>
      <c r="FC119" s="37"/>
      <c r="FD119" s="37"/>
      <c r="FE119" s="37"/>
      <c r="FF119" s="37"/>
      <c r="FG119" s="37"/>
      <c r="FH119" s="37"/>
      <c r="FI119" s="45" t="str">
        <f t="shared" si="147"/>
        <v/>
      </c>
      <c r="FJ119" s="45" t="str">
        <f t="shared" si="148"/>
        <v/>
      </c>
      <c r="FK119" s="45" t="str">
        <f t="shared" si="149"/>
        <v/>
      </c>
      <c r="FL119" s="45" t="str">
        <f t="shared" si="150"/>
        <v/>
      </c>
      <c r="FM119" s="45" t="str">
        <f t="shared" si="151"/>
        <v/>
      </c>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44">
        <v>44662</v>
      </c>
      <c r="GS119" s="44">
        <v>44753</v>
      </c>
      <c r="GT119" s="44"/>
      <c r="GU119" s="44"/>
      <c r="GV119" s="37"/>
      <c r="GW119" s="37"/>
      <c r="GX119" s="37"/>
      <c r="GY119" s="37"/>
      <c r="GZ119" s="37"/>
      <c r="HA119" s="37"/>
      <c r="HB119" s="37"/>
      <c r="HC119" s="37"/>
      <c r="HD119" s="37"/>
      <c r="HE119" s="37"/>
      <c r="HF119" s="37"/>
      <c r="HG119" s="37"/>
      <c r="HH119" s="45" t="str">
        <f t="shared" si="272"/>
        <v/>
      </c>
      <c r="HI119" s="45" t="str">
        <f t="shared" si="273"/>
        <v/>
      </c>
      <c r="HJ119" s="45" t="str">
        <f t="shared" si="274"/>
        <v/>
      </c>
      <c r="HK119" s="45" t="str">
        <f t="shared" si="275"/>
        <v/>
      </c>
      <c r="HL119" s="45" t="str">
        <f t="shared" si="276"/>
        <v/>
      </c>
      <c r="HM119" s="37"/>
      <c r="HN119" s="37"/>
      <c r="HO119" s="37">
        <f t="shared" si="158"/>
        <v>1</v>
      </c>
      <c r="HP119" s="37" t="str">
        <f>'[12]BD Plan'!$B$3</f>
        <v>Guajira</v>
      </c>
      <c r="HQ119" s="20" t="s">
        <v>1642</v>
      </c>
      <c r="HR119" s="20" t="s">
        <v>1643</v>
      </c>
      <c r="HS119" s="20"/>
      <c r="HT119" s="20"/>
      <c r="HU119" s="20" t="s">
        <v>1644</v>
      </c>
      <c r="HV119" s="20"/>
      <c r="HW119" s="20"/>
      <c r="HX119" s="20"/>
      <c r="HY119" s="20"/>
      <c r="HZ119" s="20"/>
      <c r="IA119" s="20"/>
      <c r="IB119" s="20"/>
      <c r="IC119" s="20"/>
      <c r="ID119" s="20"/>
      <c r="IE119" s="20"/>
      <c r="IF119" s="20"/>
      <c r="IG119" t="s">
        <v>1050</v>
      </c>
      <c r="IH119" s="38" t="s">
        <v>1051</v>
      </c>
    </row>
    <row r="120" spans="1:242" ht="15" customHeight="1" x14ac:dyDescent="0.25">
      <c r="A120" t="s">
        <v>1052</v>
      </c>
      <c r="B120" t="s">
        <v>1053</v>
      </c>
      <c r="C120" s="37" t="s">
        <v>1054</v>
      </c>
      <c r="D120" s="38" t="s">
        <v>950</v>
      </c>
      <c r="E120" s="37" t="s">
        <v>951</v>
      </c>
      <c r="F120" s="37" t="s">
        <v>924</v>
      </c>
      <c r="G120" s="37" t="s">
        <v>925</v>
      </c>
      <c r="H120" s="39" t="s">
        <v>1055</v>
      </c>
      <c r="I120" s="37" t="s">
        <v>1028</v>
      </c>
      <c r="J120" s="40">
        <v>0.8</v>
      </c>
      <c r="K120" s="40">
        <v>0.6</v>
      </c>
      <c r="L120" s="37" t="s">
        <v>956</v>
      </c>
      <c r="M120" s="40">
        <v>0.28999999999999998</v>
      </c>
      <c r="N120" s="40">
        <v>0.6</v>
      </c>
      <c r="O120" s="37" t="s">
        <v>928</v>
      </c>
      <c r="P120" s="37" t="s">
        <v>929</v>
      </c>
      <c r="Q120" s="42"/>
      <c r="R120" s="37"/>
      <c r="S120" s="41"/>
      <c r="T120" s="41"/>
      <c r="U120" s="43"/>
      <c r="V120" s="43"/>
      <c r="W120" s="43"/>
      <c r="X120" s="43"/>
      <c r="Y120" s="43"/>
      <c r="Z120" s="43"/>
      <c r="AA120" s="40"/>
      <c r="AB120" s="37"/>
      <c r="AC120" s="37"/>
      <c r="AD120" s="37"/>
      <c r="AE120" s="37"/>
      <c r="AF120" s="43"/>
      <c r="AG120" s="37"/>
      <c r="AH120" s="37"/>
      <c r="AI120" s="43"/>
      <c r="AJ120" s="43"/>
      <c r="AK120" s="43"/>
      <c r="AL120" s="43"/>
      <c r="AM120" s="37"/>
      <c r="AN120" s="37"/>
      <c r="AO120" s="37"/>
      <c r="AP120" s="37"/>
      <c r="AQ120" s="37"/>
      <c r="AR120" s="37"/>
      <c r="AS120" s="37"/>
      <c r="AT120" s="37"/>
      <c r="AU120" s="44"/>
      <c r="AV120" s="44">
        <v>44760</v>
      </c>
      <c r="AW120" s="44"/>
      <c r="AX120" s="44"/>
      <c r="AY120" s="37"/>
      <c r="AZ120" s="37"/>
      <c r="BA120" s="37"/>
      <c r="BB120" s="37"/>
      <c r="BC120" s="37"/>
      <c r="BD120" s="37"/>
      <c r="BE120" s="37"/>
      <c r="BF120" s="37"/>
      <c r="BG120" s="41"/>
      <c r="BH120" s="37"/>
      <c r="BI120" s="37"/>
      <c r="BJ120" s="37"/>
      <c r="BK120" s="45" t="str">
        <f t="shared" si="259"/>
        <v/>
      </c>
      <c r="BL120" s="45" t="str">
        <f t="shared" si="260"/>
        <v/>
      </c>
      <c r="BM120" s="45" t="str">
        <f t="shared" si="261"/>
        <v/>
      </c>
      <c r="BN120" s="45" t="str">
        <f t="shared" si="262"/>
        <v/>
      </c>
      <c r="BO120" s="45" t="str">
        <f t="shared" si="263"/>
        <v/>
      </c>
      <c r="BP120" s="42" t="s">
        <v>1056</v>
      </c>
      <c r="BQ120" s="37"/>
      <c r="BR120" s="47" t="s">
        <v>931</v>
      </c>
      <c r="BS120" s="37" t="s">
        <v>1057</v>
      </c>
      <c r="BT120" s="43" t="s">
        <v>933</v>
      </c>
      <c r="BU120" s="43" t="s">
        <v>934</v>
      </c>
      <c r="BV120" s="43" t="s">
        <v>935</v>
      </c>
      <c r="BW120" s="43"/>
      <c r="BX120" s="43" t="s">
        <v>936</v>
      </c>
      <c r="BY120" s="43" t="s">
        <v>937</v>
      </c>
      <c r="BZ120" s="40">
        <v>0.4</v>
      </c>
      <c r="CA120" s="37"/>
      <c r="CB120" s="37"/>
      <c r="CC120" s="37"/>
      <c r="CD120" s="37"/>
      <c r="CE120" s="43" t="s">
        <v>96</v>
      </c>
      <c r="CF120" s="37" t="s">
        <v>938</v>
      </c>
      <c r="CG120" s="37">
        <f t="shared" ref="CG120" si="277">SUM(CH120:CK120)</f>
        <v>19</v>
      </c>
      <c r="CH120" s="37">
        <v>0</v>
      </c>
      <c r="CI120" s="37">
        <v>13</v>
      </c>
      <c r="CJ120" s="37">
        <v>3</v>
      </c>
      <c r="CK120" s="37">
        <v>3</v>
      </c>
      <c r="CL120" s="37"/>
      <c r="CM120" s="37"/>
      <c r="CN120" s="37">
        <v>13</v>
      </c>
      <c r="CO120" s="37" t="s">
        <v>1645</v>
      </c>
      <c r="CP120" s="37"/>
      <c r="CQ120" s="37"/>
      <c r="CR120" s="37"/>
      <c r="CS120" s="37"/>
      <c r="CT120" s="44"/>
      <c r="CU120" s="44">
        <v>44760</v>
      </c>
      <c r="CV120" s="44"/>
      <c r="CW120" s="44"/>
      <c r="CX120" s="37"/>
      <c r="CY120" s="37" t="s">
        <v>4</v>
      </c>
      <c r="CZ120" s="37"/>
      <c r="DA120" s="37"/>
      <c r="DB120" s="37"/>
      <c r="DC120" s="37" t="s">
        <v>4</v>
      </c>
      <c r="DD120" s="37"/>
      <c r="DE120" s="37"/>
      <c r="DF120" s="41"/>
      <c r="DG120" s="37" t="s">
        <v>1646</v>
      </c>
      <c r="DH120" s="37"/>
      <c r="DI120" s="37"/>
      <c r="DJ120" s="45" t="str">
        <f t="shared" si="142"/>
        <v/>
      </c>
      <c r="DK120" s="45">
        <f t="shared" si="143"/>
        <v>1</v>
      </c>
      <c r="DL120" s="45">
        <f t="shared" si="144"/>
        <v>0</v>
      </c>
      <c r="DM120" s="45">
        <f t="shared" si="145"/>
        <v>0</v>
      </c>
      <c r="DN120" s="45">
        <f t="shared" si="146"/>
        <v>0.68421052631578949</v>
      </c>
      <c r="DO120" s="46"/>
      <c r="DP120" s="37"/>
      <c r="DQ120" s="43"/>
      <c r="DR120" s="37"/>
      <c r="DS120" s="43"/>
      <c r="DT120" s="43"/>
      <c r="DU120" s="43"/>
      <c r="DV120" s="43"/>
      <c r="DW120" s="43"/>
      <c r="DX120" s="43"/>
      <c r="DY120" s="40"/>
      <c r="DZ120" s="37"/>
      <c r="EA120" s="37"/>
      <c r="EB120" s="37"/>
      <c r="EC120" s="37"/>
      <c r="ED120" s="43"/>
      <c r="EE120" s="37"/>
      <c r="EF120" s="37"/>
      <c r="EG120" s="37"/>
      <c r="EH120" s="37"/>
      <c r="EI120" s="37"/>
      <c r="EJ120" s="37"/>
      <c r="EK120" s="37"/>
      <c r="EL120" s="37"/>
      <c r="EM120" s="37"/>
      <c r="EN120" s="37"/>
      <c r="EO120" s="37"/>
      <c r="EP120" s="37"/>
      <c r="EQ120" s="37"/>
      <c r="ER120" s="37"/>
      <c r="ES120" s="44"/>
      <c r="ET120" s="44">
        <v>44760</v>
      </c>
      <c r="EU120" s="44"/>
      <c r="EV120" s="44"/>
      <c r="EW120" s="37"/>
      <c r="EX120" s="37"/>
      <c r="EY120" s="37"/>
      <c r="EZ120" s="37"/>
      <c r="FA120" s="37"/>
      <c r="FB120" s="37"/>
      <c r="FC120" s="37"/>
      <c r="FD120" s="37"/>
      <c r="FE120" s="37"/>
      <c r="FF120" s="37"/>
      <c r="FG120" s="37"/>
      <c r="FH120" s="37"/>
      <c r="FI120" s="45" t="str">
        <f t="shared" si="147"/>
        <v/>
      </c>
      <c r="FJ120" s="45" t="str">
        <f t="shared" si="148"/>
        <v/>
      </c>
      <c r="FK120" s="45" t="str">
        <f t="shared" si="149"/>
        <v/>
      </c>
      <c r="FL120" s="45" t="str">
        <f t="shared" si="150"/>
        <v/>
      </c>
      <c r="FM120" s="45" t="str">
        <f t="shared" si="151"/>
        <v/>
      </c>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44"/>
      <c r="GS120" s="44">
        <v>44760</v>
      </c>
      <c r="GT120" s="44"/>
      <c r="GU120" s="44"/>
      <c r="GV120" s="37"/>
      <c r="GW120" s="37"/>
      <c r="GX120" s="37"/>
      <c r="GY120" s="37"/>
      <c r="GZ120" s="37"/>
      <c r="HA120" s="37"/>
      <c r="HB120" s="37"/>
      <c r="HC120" s="37"/>
      <c r="HD120" s="37"/>
      <c r="HE120" s="37"/>
      <c r="HF120" s="37"/>
      <c r="HG120" s="37"/>
      <c r="HH120" s="45"/>
      <c r="HI120" s="45"/>
      <c r="HJ120" s="45"/>
      <c r="HK120" s="45"/>
      <c r="HL120" s="45"/>
      <c r="HM120" s="37"/>
      <c r="HN120" s="37"/>
      <c r="HO120" s="37">
        <f t="shared" si="158"/>
        <v>1</v>
      </c>
      <c r="HP120" s="37" t="str">
        <f>'[12]BD Plan'!$B$3</f>
        <v>Guajira</v>
      </c>
      <c r="HQ120" s="20"/>
      <c r="HR120" s="20"/>
      <c r="HS120" s="20"/>
      <c r="HT120" s="20"/>
      <c r="HU120" s="20"/>
      <c r="HV120" s="20" t="s">
        <v>1647</v>
      </c>
      <c r="HW120" s="20"/>
      <c r="HX120" s="20"/>
      <c r="HY120" s="20"/>
      <c r="HZ120" s="20"/>
      <c r="IA120" s="20"/>
      <c r="IB120" s="20"/>
      <c r="IC120" s="20"/>
      <c r="ID120" s="20"/>
      <c r="IE120" s="20"/>
      <c r="IF120" s="20"/>
      <c r="IG120" t="s">
        <v>1052</v>
      </c>
      <c r="IH120" s="38" t="s">
        <v>1053</v>
      </c>
    </row>
    <row r="121" spans="1:242" ht="15" customHeight="1" x14ac:dyDescent="0.25">
      <c r="A121" t="s">
        <v>1061</v>
      </c>
      <c r="B121" t="s">
        <v>1053</v>
      </c>
      <c r="C121" s="37" t="s">
        <v>1062</v>
      </c>
      <c r="D121" s="37" t="s">
        <v>997</v>
      </c>
      <c r="E121" s="37" t="s">
        <v>951</v>
      </c>
      <c r="F121" s="37" t="s">
        <v>924</v>
      </c>
      <c r="G121" s="37" t="s">
        <v>925</v>
      </c>
      <c r="H121" s="39" t="s">
        <v>1063</v>
      </c>
      <c r="I121" s="37" t="s">
        <v>955</v>
      </c>
      <c r="J121" s="40">
        <v>0.8</v>
      </c>
      <c r="K121" s="40">
        <v>0.6</v>
      </c>
      <c r="L121" s="37" t="s">
        <v>956</v>
      </c>
      <c r="M121" s="40">
        <v>0.28999999999999998</v>
      </c>
      <c r="N121" s="40">
        <v>0.6</v>
      </c>
      <c r="O121" s="37" t="s">
        <v>928</v>
      </c>
      <c r="P121" s="37" t="s">
        <v>929</v>
      </c>
      <c r="Q121" s="42" t="s">
        <v>1064</v>
      </c>
      <c r="R121" s="37"/>
      <c r="S121" s="47" t="s">
        <v>931</v>
      </c>
      <c r="T121" s="37" t="s">
        <v>1065</v>
      </c>
      <c r="U121" s="43" t="s">
        <v>933</v>
      </c>
      <c r="V121" s="43" t="s">
        <v>934</v>
      </c>
      <c r="W121" s="43" t="s">
        <v>935</v>
      </c>
      <c r="X121" s="43"/>
      <c r="Y121" s="43" t="s">
        <v>936</v>
      </c>
      <c r="Z121" s="43" t="s">
        <v>937</v>
      </c>
      <c r="AA121" s="40">
        <v>0.4</v>
      </c>
      <c r="AB121" s="37"/>
      <c r="AC121" s="37"/>
      <c r="AD121" s="37"/>
      <c r="AE121" s="37"/>
      <c r="AF121" s="43" t="s">
        <v>96</v>
      </c>
      <c r="AG121" s="37" t="s">
        <v>938</v>
      </c>
      <c r="AH121" s="37">
        <f t="shared" si="270"/>
        <v>14</v>
      </c>
      <c r="AI121" s="43">
        <v>14</v>
      </c>
      <c r="AJ121" s="43">
        <v>0</v>
      </c>
      <c r="AK121" s="43">
        <v>0</v>
      </c>
      <c r="AL121" s="43">
        <v>0</v>
      </c>
      <c r="AM121" s="37">
        <v>14</v>
      </c>
      <c r="AN121" s="37" t="s">
        <v>1648</v>
      </c>
      <c r="AO121" s="37">
        <v>0</v>
      </c>
      <c r="AP121" s="37" t="s">
        <v>1649</v>
      </c>
      <c r="AQ121" s="37"/>
      <c r="AR121" s="37"/>
      <c r="AS121" s="37"/>
      <c r="AT121" s="37"/>
      <c r="AU121" s="44">
        <v>44663</v>
      </c>
      <c r="AV121" s="44">
        <v>44760</v>
      </c>
      <c r="AW121" s="44"/>
      <c r="AX121" s="44"/>
      <c r="AY121" s="37" t="s">
        <v>4</v>
      </c>
      <c r="AZ121" s="37" t="s">
        <v>6</v>
      </c>
      <c r="BA121" s="37"/>
      <c r="BB121" s="37"/>
      <c r="BC121" s="37" t="s">
        <v>4</v>
      </c>
      <c r="BD121" s="37" t="s">
        <v>6</v>
      </c>
      <c r="BE121" s="37"/>
      <c r="BF121" s="37"/>
      <c r="BG121" s="37" t="s">
        <v>1650</v>
      </c>
      <c r="BH121" s="37" t="s">
        <v>1651</v>
      </c>
      <c r="BI121" s="37"/>
      <c r="BJ121" s="37"/>
      <c r="BK121" s="45">
        <f t="shared" si="259"/>
        <v>1</v>
      </c>
      <c r="BL121" s="45" t="str">
        <f t="shared" si="260"/>
        <v/>
      </c>
      <c r="BM121" s="45" t="str">
        <f t="shared" si="261"/>
        <v/>
      </c>
      <c r="BN121" s="45" t="str">
        <f t="shared" si="262"/>
        <v/>
      </c>
      <c r="BO121" s="45">
        <f t="shared" si="263"/>
        <v>1</v>
      </c>
      <c r="BP121" s="42"/>
      <c r="BQ121" s="37"/>
      <c r="BR121" s="43"/>
      <c r="BS121" s="37"/>
      <c r="BT121" s="43"/>
      <c r="BU121" s="43"/>
      <c r="BV121" s="43"/>
      <c r="BW121" s="43"/>
      <c r="BX121" s="43"/>
      <c r="BY121" s="43"/>
      <c r="BZ121" s="40"/>
      <c r="CA121" s="37"/>
      <c r="CB121" s="37"/>
      <c r="CC121" s="37"/>
      <c r="CD121" s="37"/>
      <c r="CE121" s="43"/>
      <c r="CF121" s="37"/>
      <c r="CG121" s="37"/>
      <c r="CH121" s="37"/>
      <c r="CI121" s="37"/>
      <c r="CJ121" s="37"/>
      <c r="CK121" s="37"/>
      <c r="CL121" s="37"/>
      <c r="CM121" s="37"/>
      <c r="CN121" s="37"/>
      <c r="CO121" s="37"/>
      <c r="CP121" s="37"/>
      <c r="CQ121" s="37"/>
      <c r="CR121" s="37"/>
      <c r="CS121" s="37"/>
      <c r="CT121" s="44">
        <v>44663</v>
      </c>
      <c r="CU121" s="44">
        <v>44760</v>
      </c>
      <c r="CV121" s="44"/>
      <c r="CW121" s="44"/>
      <c r="CX121" s="37"/>
      <c r="CY121" s="37"/>
      <c r="CZ121" s="37"/>
      <c r="DA121" s="37"/>
      <c r="DB121" s="37"/>
      <c r="DC121" s="37"/>
      <c r="DD121" s="37"/>
      <c r="DE121" s="37"/>
      <c r="DF121" s="37"/>
      <c r="DG121" s="37"/>
      <c r="DH121" s="37"/>
      <c r="DI121" s="37"/>
      <c r="DJ121" s="45" t="str">
        <f t="shared" si="142"/>
        <v/>
      </c>
      <c r="DK121" s="45" t="str">
        <f t="shared" si="143"/>
        <v/>
      </c>
      <c r="DL121" s="45" t="str">
        <f t="shared" si="144"/>
        <v/>
      </c>
      <c r="DM121" s="45" t="str">
        <f t="shared" si="145"/>
        <v/>
      </c>
      <c r="DN121" s="45" t="str">
        <f t="shared" si="146"/>
        <v/>
      </c>
      <c r="DO121" s="46"/>
      <c r="DP121" s="37"/>
      <c r="DQ121" s="43"/>
      <c r="DR121" s="37"/>
      <c r="DS121" s="43"/>
      <c r="DT121" s="43"/>
      <c r="DU121" s="43"/>
      <c r="DV121" s="43"/>
      <c r="DW121" s="43"/>
      <c r="DX121" s="43"/>
      <c r="DY121" s="40"/>
      <c r="DZ121" s="37"/>
      <c r="EA121" s="37"/>
      <c r="EB121" s="37"/>
      <c r="EC121" s="37"/>
      <c r="ED121" s="43"/>
      <c r="EE121" s="37"/>
      <c r="EF121" s="37"/>
      <c r="EG121" s="37"/>
      <c r="EH121" s="37"/>
      <c r="EI121" s="37"/>
      <c r="EJ121" s="37"/>
      <c r="EK121" s="37"/>
      <c r="EL121" s="37"/>
      <c r="EM121" s="37"/>
      <c r="EN121" s="37"/>
      <c r="EO121" s="37"/>
      <c r="EP121" s="37"/>
      <c r="EQ121" s="37"/>
      <c r="ER121" s="37"/>
      <c r="ES121" s="44">
        <v>44663</v>
      </c>
      <c r="ET121" s="44">
        <v>44760</v>
      </c>
      <c r="EU121" s="44"/>
      <c r="EV121" s="44"/>
      <c r="EW121" s="37"/>
      <c r="EX121" s="37"/>
      <c r="EY121" s="37"/>
      <c r="EZ121" s="37"/>
      <c r="FA121" s="37"/>
      <c r="FB121" s="37"/>
      <c r="FC121" s="37"/>
      <c r="FD121" s="37"/>
      <c r="FE121" s="37"/>
      <c r="FF121" s="37"/>
      <c r="FG121" s="37"/>
      <c r="FH121" s="37"/>
      <c r="FI121" s="45" t="str">
        <f t="shared" si="147"/>
        <v/>
      </c>
      <c r="FJ121" s="45" t="str">
        <f t="shared" si="148"/>
        <v/>
      </c>
      <c r="FK121" s="45" t="str">
        <f t="shared" si="149"/>
        <v/>
      </c>
      <c r="FL121" s="45" t="str">
        <f t="shared" si="150"/>
        <v/>
      </c>
      <c r="FM121" s="45" t="str">
        <f t="shared" si="151"/>
        <v/>
      </c>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44">
        <v>44663</v>
      </c>
      <c r="GS121" s="44">
        <v>44760</v>
      </c>
      <c r="GT121" s="44"/>
      <c r="GU121" s="44"/>
      <c r="GV121" s="37"/>
      <c r="GW121" s="37"/>
      <c r="GX121" s="37"/>
      <c r="GY121" s="37"/>
      <c r="GZ121" s="37"/>
      <c r="HA121" s="37"/>
      <c r="HB121" s="37"/>
      <c r="HC121" s="37"/>
      <c r="HD121" s="37"/>
      <c r="HE121" s="37"/>
      <c r="HF121" s="37"/>
      <c r="HG121" s="37"/>
      <c r="HH121" s="45" t="str">
        <f t="shared" ref="HH121:HH122" si="278">IFERROR(IF(GF121=0,"",IF((GJ121/GF121)&gt;1,1,(GJ121/GF121))),"")</f>
        <v/>
      </c>
      <c r="HI121" s="45" t="str">
        <f t="shared" ref="HI121:HI122" si="279">IFERROR(IF(GG121=0,"",IF((GL121/GG121)&gt;1,1,(GL121/GG121))),"")</f>
        <v/>
      </c>
      <c r="HJ121" s="45" t="str">
        <f t="shared" ref="HJ121:HJ122" si="280">IFERROR(IF(GH121=0,"",IF((GN121/GH121)&gt;1,1,(GN121/GH121))),"")</f>
        <v/>
      </c>
      <c r="HK121" s="45" t="str">
        <f t="shared" ref="HK121:HK122" si="281">IFERROR(IF(GI121=0,"",IF((GP121/GI121)&gt;1,1,(GP121/GI121))),"")</f>
        <v/>
      </c>
      <c r="HL121" s="45" t="str">
        <f t="shared" ref="HL121:HL122" si="282">IFERROR(IF((GJ121+GL121+GN121+GP121)/GE121&gt;1,1,(GJ121+GL121+GN121+GP121)/GE121),"")</f>
        <v/>
      </c>
      <c r="HM121" s="37"/>
      <c r="HN121" s="37"/>
      <c r="HO121" s="37">
        <f t="shared" si="158"/>
        <v>1</v>
      </c>
      <c r="HP121" s="37" t="str">
        <f>'[12]BD Plan'!$B$3</f>
        <v>Guajira</v>
      </c>
      <c r="HQ121" s="20" t="s">
        <v>1652</v>
      </c>
      <c r="HR121" s="20" t="s">
        <v>1653</v>
      </c>
      <c r="HS121" s="20"/>
      <c r="HT121" s="20"/>
      <c r="HU121" s="20"/>
      <c r="HV121" s="20"/>
      <c r="HW121" s="20"/>
      <c r="HX121" s="20"/>
      <c r="HY121" s="20"/>
      <c r="HZ121" s="20"/>
      <c r="IA121" s="20"/>
      <c r="IB121" s="20"/>
      <c r="IC121" s="20"/>
      <c r="ID121" s="20"/>
      <c r="IE121" s="20"/>
      <c r="IF121" s="20"/>
      <c r="IG121" t="s">
        <v>1061</v>
      </c>
      <c r="IH121" s="38" t="s">
        <v>1053</v>
      </c>
    </row>
    <row r="122" spans="1:242" ht="15" customHeight="1" x14ac:dyDescent="0.25">
      <c r="A122" t="s">
        <v>1071</v>
      </c>
      <c r="B122" t="s">
        <v>1072</v>
      </c>
      <c r="C122" s="37" t="s">
        <v>1073</v>
      </c>
      <c r="D122" s="37" t="s">
        <v>950</v>
      </c>
      <c r="E122" s="37" t="s">
        <v>951</v>
      </c>
      <c r="F122" s="37" t="s">
        <v>924</v>
      </c>
      <c r="G122" s="37" t="s">
        <v>925</v>
      </c>
      <c r="H122" s="39" t="s">
        <v>1074</v>
      </c>
      <c r="I122" s="37" t="s">
        <v>927</v>
      </c>
      <c r="J122" s="40">
        <v>0.2</v>
      </c>
      <c r="K122" s="40">
        <v>0.4</v>
      </c>
      <c r="L122" s="37" t="s">
        <v>1011</v>
      </c>
      <c r="M122" s="40">
        <v>0.04</v>
      </c>
      <c r="N122" s="40">
        <v>0.4</v>
      </c>
      <c r="O122" s="37" t="s">
        <v>1011</v>
      </c>
      <c r="P122" s="37" t="s">
        <v>929</v>
      </c>
      <c r="Q122" s="42"/>
      <c r="R122" s="37"/>
      <c r="S122" s="43"/>
      <c r="T122" s="37"/>
      <c r="U122" s="43"/>
      <c r="V122" s="43"/>
      <c r="W122" s="43"/>
      <c r="X122" s="43"/>
      <c r="Y122" s="43"/>
      <c r="Z122" s="43"/>
      <c r="AA122" s="40"/>
      <c r="AB122" s="37"/>
      <c r="AC122" s="37"/>
      <c r="AD122" s="37"/>
      <c r="AE122" s="37"/>
      <c r="AF122" s="43"/>
      <c r="AG122" s="37"/>
      <c r="AH122" s="37"/>
      <c r="AI122" s="43"/>
      <c r="AJ122" s="43"/>
      <c r="AK122" s="43"/>
      <c r="AL122" s="43"/>
      <c r="AM122" s="37"/>
      <c r="AN122" s="37"/>
      <c r="AO122" s="37"/>
      <c r="AP122" s="37"/>
      <c r="AQ122" s="37"/>
      <c r="AR122" s="37"/>
      <c r="AS122" s="37"/>
      <c r="AT122" s="37"/>
      <c r="AU122" s="44">
        <v>44669</v>
      </c>
      <c r="AV122" s="44">
        <v>44760</v>
      </c>
      <c r="AW122" s="44"/>
      <c r="AX122" s="44"/>
      <c r="AY122" s="37"/>
      <c r="AZ122" s="37"/>
      <c r="BA122" s="37"/>
      <c r="BB122" s="37"/>
      <c r="BC122" s="37"/>
      <c r="BD122" s="37"/>
      <c r="BE122" s="37"/>
      <c r="BF122" s="37"/>
      <c r="BG122" s="37"/>
      <c r="BH122" s="37"/>
      <c r="BI122" s="37"/>
      <c r="BJ122" s="37"/>
      <c r="BK122" s="45" t="str">
        <f t="shared" si="259"/>
        <v/>
      </c>
      <c r="BL122" s="45" t="str">
        <f t="shared" si="260"/>
        <v/>
      </c>
      <c r="BM122" s="45" t="str">
        <f t="shared" si="261"/>
        <v/>
      </c>
      <c r="BN122" s="45" t="str">
        <f t="shared" si="262"/>
        <v/>
      </c>
      <c r="BO122" s="45" t="str">
        <f t="shared" si="263"/>
        <v/>
      </c>
      <c r="BP122" s="42" t="s">
        <v>1075</v>
      </c>
      <c r="BQ122" s="37"/>
      <c r="BR122" s="47" t="s">
        <v>931</v>
      </c>
      <c r="BS122" s="37" t="s">
        <v>1076</v>
      </c>
      <c r="BT122" s="43" t="s">
        <v>933</v>
      </c>
      <c r="BU122" s="43" t="s">
        <v>934</v>
      </c>
      <c r="BV122" s="43" t="s">
        <v>935</v>
      </c>
      <c r="BW122" s="43"/>
      <c r="BX122" s="43" t="s">
        <v>936</v>
      </c>
      <c r="BY122" s="43" t="s">
        <v>937</v>
      </c>
      <c r="BZ122" s="40">
        <v>0.4</v>
      </c>
      <c r="CA122" s="37"/>
      <c r="CB122" s="37"/>
      <c r="CC122" s="37"/>
      <c r="CD122" s="37"/>
      <c r="CE122" s="43" t="s">
        <v>96</v>
      </c>
      <c r="CF122" s="37" t="s">
        <v>938</v>
      </c>
      <c r="CG122" s="37">
        <f t="shared" ref="CG122" si="283">SUM(CH122:CK122)</f>
        <v>7</v>
      </c>
      <c r="CH122" s="37">
        <v>3</v>
      </c>
      <c r="CI122" s="37">
        <v>3</v>
      </c>
      <c r="CJ122" s="37">
        <v>0</v>
      </c>
      <c r="CK122" s="37">
        <v>1</v>
      </c>
      <c r="CL122" s="37">
        <v>3</v>
      </c>
      <c r="CM122" s="37" t="s">
        <v>1654</v>
      </c>
      <c r="CN122" s="37">
        <v>3</v>
      </c>
      <c r="CO122" s="37" t="s">
        <v>1655</v>
      </c>
      <c r="CP122" s="37"/>
      <c r="CQ122" s="37"/>
      <c r="CR122" s="37"/>
      <c r="CS122" s="37"/>
      <c r="CT122" s="44">
        <v>44669</v>
      </c>
      <c r="CU122" s="44">
        <v>44760</v>
      </c>
      <c r="CV122" s="44"/>
      <c r="CW122" s="44"/>
      <c r="CX122" s="37" t="s">
        <v>4</v>
      </c>
      <c r="CY122" s="37" t="s">
        <v>4</v>
      </c>
      <c r="CZ122" s="37"/>
      <c r="DA122" s="37"/>
      <c r="DB122" s="37" t="s">
        <v>4</v>
      </c>
      <c r="DC122" s="37" t="s">
        <v>4</v>
      </c>
      <c r="DD122" s="37"/>
      <c r="DE122" s="37"/>
      <c r="DF122" s="37" t="s">
        <v>1656</v>
      </c>
      <c r="DG122" s="37" t="s">
        <v>1657</v>
      </c>
      <c r="DH122" s="37"/>
      <c r="DI122" s="37"/>
      <c r="DJ122" s="45">
        <f t="shared" si="142"/>
        <v>1</v>
      </c>
      <c r="DK122" s="45">
        <f t="shared" si="143"/>
        <v>1</v>
      </c>
      <c r="DL122" s="45" t="str">
        <f t="shared" si="144"/>
        <v/>
      </c>
      <c r="DM122" s="45">
        <f t="shared" si="145"/>
        <v>0</v>
      </c>
      <c r="DN122" s="45">
        <f t="shared" si="146"/>
        <v>0.8571428571428571</v>
      </c>
      <c r="DO122" s="42" t="s">
        <v>1081</v>
      </c>
      <c r="DP122" s="37"/>
      <c r="DQ122" s="47" t="s">
        <v>931</v>
      </c>
      <c r="DR122" s="37" t="s">
        <v>1082</v>
      </c>
      <c r="DS122" s="43" t="s">
        <v>933</v>
      </c>
      <c r="DT122" s="43" t="s">
        <v>934</v>
      </c>
      <c r="DU122" s="43" t="s">
        <v>935</v>
      </c>
      <c r="DV122" s="43"/>
      <c r="DW122" s="43" t="s">
        <v>936</v>
      </c>
      <c r="DX122" s="43" t="s">
        <v>937</v>
      </c>
      <c r="DY122" s="40">
        <v>0.4</v>
      </c>
      <c r="DZ122" s="37"/>
      <c r="EA122" s="37"/>
      <c r="EB122" s="37"/>
      <c r="EC122" s="37"/>
      <c r="ED122" s="43" t="s">
        <v>96</v>
      </c>
      <c r="EE122" s="37" t="s">
        <v>938</v>
      </c>
      <c r="EF122" s="37">
        <f>SUM(EG122:EJ122)</f>
        <v>0</v>
      </c>
      <c r="EG122" s="37">
        <v>0</v>
      </c>
      <c r="EH122" s="37">
        <v>0</v>
      </c>
      <c r="EI122" s="37">
        <v>0</v>
      </c>
      <c r="EJ122" s="37">
        <v>0</v>
      </c>
      <c r="EK122" s="37"/>
      <c r="EL122" s="37"/>
      <c r="EM122" s="37">
        <v>0</v>
      </c>
      <c r="EN122" s="37" t="s">
        <v>1658</v>
      </c>
      <c r="EO122" s="37"/>
      <c r="EP122" s="37"/>
      <c r="EQ122" s="37"/>
      <c r="ER122" s="37"/>
      <c r="ES122" s="44">
        <v>44669</v>
      </c>
      <c r="ET122" s="44">
        <v>44760</v>
      </c>
      <c r="EU122" s="44"/>
      <c r="EV122" s="44"/>
      <c r="EW122" s="37"/>
      <c r="EX122" s="37" t="s">
        <v>4</v>
      </c>
      <c r="EY122" s="37"/>
      <c r="EZ122" s="37"/>
      <c r="FA122" s="37"/>
      <c r="FB122" s="37" t="s">
        <v>4</v>
      </c>
      <c r="FC122" s="37"/>
      <c r="FD122" s="37"/>
      <c r="FE122" s="37"/>
      <c r="FF122" s="37" t="s">
        <v>1659</v>
      </c>
      <c r="FG122" s="37"/>
      <c r="FH122" s="37"/>
      <c r="FI122" s="45" t="str">
        <f t="shared" si="147"/>
        <v/>
      </c>
      <c r="FJ122" s="45" t="str">
        <f t="shared" si="148"/>
        <v/>
      </c>
      <c r="FK122" s="45" t="str">
        <f t="shared" si="149"/>
        <v/>
      </c>
      <c r="FL122" s="45" t="str">
        <f t="shared" si="150"/>
        <v/>
      </c>
      <c r="FM122" s="45" t="str">
        <f t="shared" si="151"/>
        <v/>
      </c>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44">
        <v>44669</v>
      </c>
      <c r="GS122" s="44">
        <v>44760</v>
      </c>
      <c r="GT122" s="44"/>
      <c r="GU122" s="44"/>
      <c r="GV122" s="37"/>
      <c r="GW122" s="37"/>
      <c r="GX122" s="37"/>
      <c r="GY122" s="37"/>
      <c r="GZ122" s="37"/>
      <c r="HA122" s="37"/>
      <c r="HB122" s="37"/>
      <c r="HC122" s="37"/>
      <c r="HD122" s="37"/>
      <c r="HE122" s="37"/>
      <c r="HF122" s="37"/>
      <c r="HG122" s="37"/>
      <c r="HH122" s="45" t="str">
        <f t="shared" si="278"/>
        <v/>
      </c>
      <c r="HI122" s="45" t="str">
        <f t="shared" si="279"/>
        <v/>
      </c>
      <c r="HJ122" s="45" t="str">
        <f t="shared" si="280"/>
        <v/>
      </c>
      <c r="HK122" s="45" t="str">
        <f t="shared" si="281"/>
        <v/>
      </c>
      <c r="HL122" s="45" t="str">
        <f t="shared" si="282"/>
        <v/>
      </c>
      <c r="HM122" s="37"/>
      <c r="HN122" s="37"/>
      <c r="HO122" s="37">
        <f t="shared" si="158"/>
        <v>2</v>
      </c>
      <c r="HP122" s="37" t="str">
        <f>'[12]BD Plan'!$B$3</f>
        <v>Guajira</v>
      </c>
      <c r="HQ122" s="20"/>
      <c r="HR122" s="20"/>
      <c r="HS122" s="20"/>
      <c r="HT122" s="20"/>
      <c r="HU122" s="20" t="s">
        <v>1660</v>
      </c>
      <c r="HV122" s="20" t="s">
        <v>1661</v>
      </c>
      <c r="HW122" s="20"/>
      <c r="HX122" s="20"/>
      <c r="HY122" s="20"/>
      <c r="HZ122" s="20" t="s">
        <v>1662</v>
      </c>
      <c r="IA122" s="20"/>
      <c r="IB122" s="20"/>
      <c r="IC122" s="20"/>
      <c r="ID122" s="20"/>
      <c r="IE122" s="20"/>
      <c r="IF122" s="20"/>
      <c r="IG122" t="s">
        <v>1088</v>
      </c>
      <c r="IH122" s="38" t="s">
        <v>1089</v>
      </c>
    </row>
    <row r="123" spans="1:242" ht="15" customHeight="1" x14ac:dyDescent="0.25">
      <c r="A123" s="37" t="s">
        <v>919</v>
      </c>
      <c r="B123" s="37" t="s">
        <v>920</v>
      </c>
      <c r="C123" s="37" t="s">
        <v>921</v>
      </c>
      <c r="D123" s="37" t="s">
        <v>922</v>
      </c>
      <c r="E123" s="37" t="s">
        <v>923</v>
      </c>
      <c r="F123" s="37" t="s">
        <v>924</v>
      </c>
      <c r="G123" s="37" t="s">
        <v>925</v>
      </c>
      <c r="H123" s="39" t="s">
        <v>926</v>
      </c>
      <c r="I123" s="37" t="s">
        <v>927</v>
      </c>
      <c r="J123" s="40">
        <v>0.4</v>
      </c>
      <c r="K123" s="40">
        <v>0.6</v>
      </c>
      <c r="L123" s="37" t="s">
        <v>928</v>
      </c>
      <c r="M123" s="40">
        <v>0.09</v>
      </c>
      <c r="N123" s="40">
        <v>0.6</v>
      </c>
      <c r="O123" s="37" t="s">
        <v>928</v>
      </c>
      <c r="P123" s="37" t="s">
        <v>929</v>
      </c>
      <c r="Q123" s="42"/>
      <c r="R123" s="37"/>
      <c r="S123" s="41"/>
      <c r="T123" s="37"/>
      <c r="U123" s="43"/>
      <c r="V123" s="43"/>
      <c r="W123" s="43"/>
      <c r="X123" s="43"/>
      <c r="Y123" s="43"/>
      <c r="Z123" s="43"/>
      <c r="AA123" s="40"/>
      <c r="AB123" s="37"/>
      <c r="AC123" s="37"/>
      <c r="AD123" s="37"/>
      <c r="AE123" s="37"/>
      <c r="AF123" s="43"/>
      <c r="AG123" s="37"/>
      <c r="AH123" s="37"/>
      <c r="AI123" s="37"/>
      <c r="AJ123" s="37"/>
      <c r="AK123" s="37"/>
      <c r="AL123" s="37"/>
      <c r="AM123" s="37"/>
      <c r="AN123" s="37"/>
      <c r="AO123" s="37"/>
      <c r="AP123" s="37"/>
      <c r="AQ123" s="37"/>
      <c r="AR123" s="37"/>
      <c r="AS123" s="37"/>
      <c r="AT123" s="37"/>
      <c r="AU123" s="44">
        <v>44669</v>
      </c>
      <c r="AV123" s="44">
        <v>44761</v>
      </c>
      <c r="AW123" s="44"/>
      <c r="AX123" s="44"/>
      <c r="AY123" s="37"/>
      <c r="AZ123" s="37"/>
      <c r="BA123" s="37"/>
      <c r="BB123" s="37"/>
      <c r="BC123" s="37"/>
      <c r="BD123" s="37"/>
      <c r="BE123" s="37"/>
      <c r="BF123" s="37"/>
      <c r="BG123" s="37"/>
      <c r="BH123" s="37"/>
      <c r="BI123" s="37"/>
      <c r="BJ123" s="37"/>
      <c r="BK123" s="45" t="str">
        <f>IFERROR(IF(AI123=0,"",IF((AM123/AI123)&gt;1,1,(AM123/AI123))),"")</f>
        <v/>
      </c>
      <c r="BL123" s="45" t="str">
        <f>IFERROR(IF(AJ123=0,"",IF((AO123/AJ123)&gt;1,1,(AO123/AJ123))),"")</f>
        <v/>
      </c>
      <c r="BM123" s="45" t="str">
        <f>IFERROR(IF(AK123=0,"",IF((AQ123/AK123)&gt;1,1,(AQ123/AK123))),"")</f>
        <v/>
      </c>
      <c r="BN123" s="45" t="str">
        <f>IFERROR(IF(AL123=0,"",IF((AS123/AL123)&gt;1,1,(AS123/AL123))),"")</f>
        <v/>
      </c>
      <c r="BO123" s="45" t="str">
        <f>IFERROR(IF((AM123+AO123+AQ123+AS123)/AH123&gt;1,1,(AM123+AO123+AQ123+AS123)/AH123),"")</f>
        <v/>
      </c>
      <c r="BP123" s="42"/>
      <c r="BQ123" s="37"/>
      <c r="BR123" s="37"/>
      <c r="BS123" s="37"/>
      <c r="BT123" s="43"/>
      <c r="BU123" s="43"/>
      <c r="BV123" s="43"/>
      <c r="BW123" s="43"/>
      <c r="BX123" s="43"/>
      <c r="BY123" s="43"/>
      <c r="BZ123" s="40"/>
      <c r="CA123" s="37"/>
      <c r="CB123" s="37"/>
      <c r="CC123" s="37"/>
      <c r="CD123" s="37"/>
      <c r="CE123" s="43"/>
      <c r="CF123" s="37"/>
      <c r="CG123" s="37"/>
      <c r="CH123" s="37"/>
      <c r="CI123" s="37"/>
      <c r="CJ123" s="37"/>
      <c r="CK123" s="37"/>
      <c r="CL123" s="37"/>
      <c r="CM123" s="37"/>
      <c r="CN123" s="37"/>
      <c r="CO123" s="37"/>
      <c r="CP123" s="37"/>
      <c r="CQ123" s="37"/>
      <c r="CR123" s="37"/>
      <c r="CS123" s="37"/>
      <c r="CT123" s="44">
        <v>44669</v>
      </c>
      <c r="CU123" s="44">
        <v>44761</v>
      </c>
      <c r="CV123" s="44"/>
      <c r="CW123" s="44"/>
      <c r="CX123" s="37"/>
      <c r="CY123" s="37"/>
      <c r="CZ123" s="37"/>
      <c r="DA123" s="37"/>
      <c r="DB123" s="37"/>
      <c r="DC123" s="37"/>
      <c r="DD123" s="37"/>
      <c r="DE123" s="37"/>
      <c r="DF123" s="37"/>
      <c r="DG123" s="37"/>
      <c r="DH123" s="37"/>
      <c r="DI123" s="37"/>
      <c r="DJ123" s="45" t="str">
        <f t="shared" si="142"/>
        <v/>
      </c>
      <c r="DK123" s="45" t="str">
        <f t="shared" si="143"/>
        <v/>
      </c>
      <c r="DL123" s="45" t="str">
        <f t="shared" si="144"/>
        <v/>
      </c>
      <c r="DM123" s="45" t="str">
        <f t="shared" si="145"/>
        <v/>
      </c>
      <c r="DN123" s="45" t="str">
        <f t="shared" si="146"/>
        <v/>
      </c>
      <c r="DO123" s="42" t="s">
        <v>930</v>
      </c>
      <c r="DP123" s="37"/>
      <c r="DQ123" s="47" t="s">
        <v>931</v>
      </c>
      <c r="DR123" s="37" t="s">
        <v>932</v>
      </c>
      <c r="DS123" s="43" t="s">
        <v>933</v>
      </c>
      <c r="DT123" s="43" t="s">
        <v>934</v>
      </c>
      <c r="DU123" s="43" t="s">
        <v>935</v>
      </c>
      <c r="DV123" s="43"/>
      <c r="DW123" s="43" t="s">
        <v>936</v>
      </c>
      <c r="DX123" s="43" t="s">
        <v>937</v>
      </c>
      <c r="DY123" s="40">
        <v>0.4</v>
      </c>
      <c r="DZ123" s="37"/>
      <c r="EA123" s="37"/>
      <c r="EB123" s="37"/>
      <c r="EC123" s="37"/>
      <c r="ED123" s="43" t="s">
        <v>96</v>
      </c>
      <c r="EE123" s="37" t="s">
        <v>938</v>
      </c>
      <c r="EF123" s="37">
        <f>SUM(EG123:EJ123)</f>
        <v>4</v>
      </c>
      <c r="EG123" s="37">
        <v>1</v>
      </c>
      <c r="EH123" s="37">
        <v>1</v>
      </c>
      <c r="EI123" s="37">
        <v>1</v>
      </c>
      <c r="EJ123" s="37">
        <v>1</v>
      </c>
      <c r="EK123" s="37">
        <v>1</v>
      </c>
      <c r="EL123" s="37" t="s">
        <v>1663</v>
      </c>
      <c r="EM123" s="37">
        <v>1</v>
      </c>
      <c r="EN123" s="37" t="s">
        <v>1664</v>
      </c>
      <c r="EO123" s="37"/>
      <c r="EP123" s="37"/>
      <c r="EQ123" s="37"/>
      <c r="ER123" s="37"/>
      <c r="ES123" s="44">
        <v>44669</v>
      </c>
      <c r="ET123" s="44">
        <v>44761</v>
      </c>
      <c r="EU123" s="44"/>
      <c r="EV123" s="44"/>
      <c r="EW123" s="37" t="s">
        <v>4</v>
      </c>
      <c r="EX123" s="37" t="s">
        <v>4</v>
      </c>
      <c r="EY123" s="37"/>
      <c r="EZ123" s="37"/>
      <c r="FA123" s="37" t="s">
        <v>4</v>
      </c>
      <c r="FB123" s="37" t="s">
        <v>4</v>
      </c>
      <c r="FC123" s="37"/>
      <c r="FD123" s="37"/>
      <c r="FE123" s="37" t="s">
        <v>1665</v>
      </c>
      <c r="FF123" s="37" t="s">
        <v>1666</v>
      </c>
      <c r="FG123" s="37"/>
      <c r="FH123" s="37"/>
      <c r="FI123" s="45">
        <f t="shared" si="147"/>
        <v>1</v>
      </c>
      <c r="FJ123" s="45">
        <f t="shared" si="148"/>
        <v>1</v>
      </c>
      <c r="FK123" s="45">
        <f t="shared" si="149"/>
        <v>0</v>
      </c>
      <c r="FL123" s="45">
        <f t="shared" si="150"/>
        <v>0</v>
      </c>
      <c r="FM123" s="45">
        <f t="shared" si="151"/>
        <v>0.5</v>
      </c>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44">
        <v>44669</v>
      </c>
      <c r="GS123" s="44">
        <v>44761</v>
      </c>
      <c r="GT123" s="44"/>
      <c r="GU123" s="44"/>
      <c r="GV123" s="37"/>
      <c r="GW123" s="37"/>
      <c r="GX123" s="37"/>
      <c r="GY123" s="37"/>
      <c r="GZ123" s="37"/>
      <c r="HA123" s="37"/>
      <c r="HB123" s="37"/>
      <c r="HC123" s="37"/>
      <c r="HD123" s="37"/>
      <c r="HE123" s="37"/>
      <c r="HF123" s="37"/>
      <c r="HG123" s="37"/>
      <c r="HH123" s="45" t="str">
        <f>IFERROR(IF(GF123=0,"",IF((GJ123/GF123)&gt;1,1,(GJ123/GF123))),"")</f>
        <v/>
      </c>
      <c r="HI123" s="45" t="str">
        <f>IFERROR(IF(GG123=0,"",IF((GL123/GG123)&gt;1,1,(GL123/GG123))),"")</f>
        <v/>
      </c>
      <c r="HJ123" s="45" t="str">
        <f>IFERROR(IF(GH123=0,"",IF((GN123/GH123)&gt;1,1,(GN123/GH123))),"")</f>
        <v/>
      </c>
      <c r="HK123" s="45" t="str">
        <f>IFERROR(IF(GI123=0,"",IF((GP123/GI123)&gt;1,1,(GP123/GI123))),"")</f>
        <v/>
      </c>
      <c r="HL123" s="45" t="str">
        <f>IFERROR(IF((GJ123+GL123+GN123+GP123)/GE123&gt;1,1,(GJ123+GL123+GN123+GP123)/GE123),"")</f>
        <v/>
      </c>
      <c r="HM123" s="37"/>
      <c r="HN123" s="37"/>
      <c r="HO123" s="37">
        <f t="shared" si="158"/>
        <v>1</v>
      </c>
      <c r="HP123" s="37" t="str">
        <f>'[13]BD Plan'!$B$3</f>
        <v>Huila</v>
      </c>
      <c r="HQ123" s="41"/>
      <c r="HR123" s="41"/>
      <c r="HS123" s="41"/>
      <c r="HT123" s="41"/>
      <c r="HU123" s="41"/>
      <c r="HV123" s="41"/>
      <c r="HW123" s="41"/>
      <c r="HX123" s="41"/>
      <c r="HY123" s="41" t="s">
        <v>1667</v>
      </c>
      <c r="HZ123" s="41" t="s">
        <v>1668</v>
      </c>
      <c r="IA123" s="41"/>
      <c r="IB123" s="41"/>
      <c r="IC123" s="41"/>
      <c r="ID123" s="41"/>
      <c r="IE123" s="41"/>
      <c r="IF123" s="41"/>
      <c r="IG123" s="37" t="s">
        <v>945</v>
      </c>
      <c r="IH123" s="46" t="s">
        <v>946</v>
      </c>
    </row>
    <row r="124" spans="1:242" ht="15" customHeight="1" x14ac:dyDescent="0.25">
      <c r="A124" t="s">
        <v>947</v>
      </c>
      <c r="B124" t="s">
        <v>948</v>
      </c>
      <c r="C124" s="37" t="s">
        <v>949</v>
      </c>
      <c r="D124" s="37" t="s">
        <v>950</v>
      </c>
      <c r="E124" s="37" t="s">
        <v>951</v>
      </c>
      <c r="F124" s="37" t="s">
        <v>952</v>
      </c>
      <c r="G124" s="37" t="s">
        <v>953</v>
      </c>
      <c r="H124" s="39" t="s">
        <v>954</v>
      </c>
      <c r="I124" s="37" t="s">
        <v>955</v>
      </c>
      <c r="J124" s="40">
        <v>1</v>
      </c>
      <c r="K124" s="40">
        <v>0.8</v>
      </c>
      <c r="L124" s="37" t="s">
        <v>956</v>
      </c>
      <c r="M124" s="40">
        <v>0.36</v>
      </c>
      <c r="N124" s="40">
        <v>0.8</v>
      </c>
      <c r="O124" s="37" t="s">
        <v>956</v>
      </c>
      <c r="P124" s="37" t="s">
        <v>929</v>
      </c>
      <c r="Q124" s="42"/>
      <c r="R124" s="37"/>
      <c r="S124" s="41"/>
      <c r="T124" s="37"/>
      <c r="U124" s="43"/>
      <c r="V124" s="43"/>
      <c r="W124" s="43"/>
      <c r="X124" s="43"/>
      <c r="Y124" s="43"/>
      <c r="Z124" s="43"/>
      <c r="AA124" s="40"/>
      <c r="AB124" s="37"/>
      <c r="AC124" s="37"/>
      <c r="AD124" s="37"/>
      <c r="AE124" s="37"/>
      <c r="AF124" s="43"/>
      <c r="AG124" s="37"/>
      <c r="AH124" s="37"/>
      <c r="AI124" s="43"/>
      <c r="AJ124" s="43"/>
      <c r="AK124" s="43"/>
      <c r="AL124" s="43"/>
      <c r="AM124" s="37"/>
      <c r="AN124" s="37"/>
      <c r="AO124" s="37"/>
      <c r="AP124" s="37"/>
      <c r="AQ124" s="37"/>
      <c r="AR124" s="37"/>
      <c r="AS124" s="37"/>
      <c r="AT124" s="37"/>
      <c r="AU124" s="44"/>
      <c r="AV124" s="44">
        <v>44761</v>
      </c>
      <c r="AW124" s="44"/>
      <c r="AX124" s="44"/>
      <c r="AY124" s="37"/>
      <c r="AZ124" s="37"/>
      <c r="BA124" s="37"/>
      <c r="BB124" s="37"/>
      <c r="BC124" s="37"/>
      <c r="BD124" s="37"/>
      <c r="BE124" s="37"/>
      <c r="BF124" s="37"/>
      <c r="BG124" s="37"/>
      <c r="BH124" s="37"/>
      <c r="BI124" s="37"/>
      <c r="BJ124" s="37"/>
      <c r="BK124" s="45" t="str">
        <f t="shared" ref="BK124:BK133" si="284">IFERROR(IF(AI124=0,"",IF((AM124/AI124)&gt;1,1,(AM124/AI124))),"")</f>
        <v/>
      </c>
      <c r="BL124" s="45" t="str">
        <f t="shared" ref="BL124:BL133" si="285">IFERROR(IF(AJ124=0,"",IF((AO124/AJ124)&gt;1,1,(AO124/AJ124))),"")</f>
        <v/>
      </c>
      <c r="BM124" s="45" t="str">
        <f t="shared" ref="BM124:BM133" si="286">IFERROR(IF(AK124=0,"",IF((AQ124/AK124)&gt;1,1,(AQ124/AK124))),"")</f>
        <v/>
      </c>
      <c r="BN124" s="45" t="str">
        <f t="shared" ref="BN124:BN133" si="287">IFERROR(IF(AL124=0,"",IF((AS124/AL124)&gt;1,1,(AS124/AL124))),"")</f>
        <v/>
      </c>
      <c r="BO124" s="45" t="str">
        <f t="shared" ref="BO124:BO133" si="288">IFERROR(IF((AM124+AO124+AQ124+AS124)/AH124&gt;1,1,(AM124+AO124+AQ124+AS124)/AH124),"")</f>
        <v/>
      </c>
      <c r="BP124" s="46" t="s">
        <v>957</v>
      </c>
      <c r="BQ124" s="37"/>
      <c r="BR124" s="47" t="s">
        <v>931</v>
      </c>
      <c r="BS124" s="37" t="s">
        <v>958</v>
      </c>
      <c r="BT124" s="43" t="s">
        <v>933</v>
      </c>
      <c r="BU124" s="43" t="s">
        <v>934</v>
      </c>
      <c r="BV124" s="43" t="s">
        <v>935</v>
      </c>
      <c r="BW124" s="43"/>
      <c r="BX124" s="43" t="s">
        <v>936</v>
      </c>
      <c r="BY124" s="43" t="s">
        <v>937</v>
      </c>
      <c r="BZ124" s="40">
        <v>0.4</v>
      </c>
      <c r="CA124" s="37"/>
      <c r="CB124" s="37"/>
      <c r="CC124" s="37"/>
      <c r="CD124" s="37"/>
      <c r="CE124" s="43" t="s">
        <v>96</v>
      </c>
      <c r="CF124" s="37" t="s">
        <v>938</v>
      </c>
      <c r="CG124" s="37">
        <f t="shared" ref="CG124" si="289">SUM(CH124:CK124)</f>
        <v>7</v>
      </c>
      <c r="CH124" s="37">
        <v>0</v>
      </c>
      <c r="CI124" s="37">
        <v>1</v>
      </c>
      <c r="CJ124" s="37">
        <v>3</v>
      </c>
      <c r="CK124" s="37">
        <v>3</v>
      </c>
      <c r="CL124" s="37"/>
      <c r="CM124" s="37"/>
      <c r="CN124" s="37">
        <v>1</v>
      </c>
      <c r="CO124" s="37" t="s">
        <v>1669</v>
      </c>
      <c r="CP124" s="37"/>
      <c r="CQ124" s="37"/>
      <c r="CR124" s="37"/>
      <c r="CS124" s="37"/>
      <c r="CT124" s="44">
        <v>44663</v>
      </c>
      <c r="CU124" s="44">
        <v>44761</v>
      </c>
      <c r="CV124" s="44"/>
      <c r="CW124" s="44"/>
      <c r="CX124" s="37"/>
      <c r="CY124" s="37" t="s">
        <v>4</v>
      </c>
      <c r="CZ124" s="37"/>
      <c r="DA124" s="37"/>
      <c r="DB124" s="37"/>
      <c r="DC124" s="37" t="s">
        <v>4</v>
      </c>
      <c r="DD124" s="37"/>
      <c r="DE124" s="37"/>
      <c r="DF124" s="37"/>
      <c r="DG124" s="37" t="s">
        <v>1670</v>
      </c>
      <c r="DH124" s="37"/>
      <c r="DI124" s="37"/>
      <c r="DJ124" s="45" t="str">
        <f t="shared" si="142"/>
        <v/>
      </c>
      <c r="DK124" s="45">
        <f t="shared" si="143"/>
        <v>1</v>
      </c>
      <c r="DL124" s="45">
        <f t="shared" si="144"/>
        <v>0</v>
      </c>
      <c r="DM124" s="45">
        <f t="shared" si="145"/>
        <v>0</v>
      </c>
      <c r="DN124" s="45">
        <f t="shared" si="146"/>
        <v>0.14285714285714285</v>
      </c>
      <c r="DO124" s="46"/>
      <c r="DP124" s="37"/>
      <c r="DQ124" s="43"/>
      <c r="DR124" s="37"/>
      <c r="DS124" s="43"/>
      <c r="DT124" s="43"/>
      <c r="DU124" s="43"/>
      <c r="DV124" s="43"/>
      <c r="DW124" s="43"/>
      <c r="DX124" s="43"/>
      <c r="DY124" s="40"/>
      <c r="DZ124" s="37"/>
      <c r="EA124" s="37"/>
      <c r="EB124" s="37"/>
      <c r="EC124" s="37"/>
      <c r="ED124" s="43"/>
      <c r="EE124" s="37"/>
      <c r="EF124" s="37"/>
      <c r="EG124" s="37"/>
      <c r="EH124" s="37"/>
      <c r="EI124" s="37"/>
      <c r="EJ124" s="37"/>
      <c r="EK124" s="37"/>
      <c r="EL124" s="37"/>
      <c r="EM124" s="37"/>
      <c r="EN124" s="37"/>
      <c r="EO124" s="37"/>
      <c r="EP124" s="37"/>
      <c r="EQ124" s="37"/>
      <c r="ER124" s="37"/>
      <c r="ES124" s="44">
        <v>44663</v>
      </c>
      <c r="ET124" s="44">
        <v>44761</v>
      </c>
      <c r="EU124" s="44"/>
      <c r="EV124" s="44"/>
      <c r="EW124" s="37"/>
      <c r="EX124" s="37"/>
      <c r="EY124" s="37"/>
      <c r="EZ124" s="37"/>
      <c r="FA124" s="37"/>
      <c r="FB124" s="37"/>
      <c r="FC124" s="37"/>
      <c r="FD124" s="37"/>
      <c r="FE124" s="37"/>
      <c r="FF124" s="37"/>
      <c r="FG124" s="37"/>
      <c r="FH124" s="37"/>
      <c r="FI124" s="45" t="str">
        <f t="shared" si="147"/>
        <v/>
      </c>
      <c r="FJ124" s="45" t="str">
        <f t="shared" si="148"/>
        <v/>
      </c>
      <c r="FK124" s="45" t="str">
        <f t="shared" si="149"/>
        <v/>
      </c>
      <c r="FL124" s="45" t="str">
        <f t="shared" si="150"/>
        <v/>
      </c>
      <c r="FM124" s="45" t="str">
        <f t="shared" si="151"/>
        <v/>
      </c>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44">
        <v>44663</v>
      </c>
      <c r="GS124" s="44">
        <v>44761</v>
      </c>
      <c r="GT124" s="44"/>
      <c r="GU124" s="44"/>
      <c r="GV124" s="37"/>
      <c r="GW124" s="37"/>
      <c r="GX124" s="37"/>
      <c r="GY124" s="37"/>
      <c r="GZ124" s="37"/>
      <c r="HA124" s="37"/>
      <c r="HB124" s="37"/>
      <c r="HC124" s="37"/>
      <c r="HD124" s="37"/>
      <c r="HE124" s="37"/>
      <c r="HF124" s="37"/>
      <c r="HG124" s="37"/>
      <c r="HH124" s="45" t="str">
        <f t="shared" ref="HH124:HH127" si="290">IFERROR(IF(GF124=0,"",IF((GJ124/GF124)&gt;1,1,(GJ124/GF124))),"")</f>
        <v/>
      </c>
      <c r="HI124" s="45" t="str">
        <f t="shared" ref="HI124:HI127" si="291">IFERROR(IF(GG124=0,"",IF((GL124/GG124)&gt;1,1,(GL124/GG124))),"")</f>
        <v/>
      </c>
      <c r="HJ124" s="45" t="str">
        <f t="shared" ref="HJ124:HJ127" si="292">IFERROR(IF(GH124=0,"",IF((GN124/GH124)&gt;1,1,(GN124/GH124))),"")</f>
        <v/>
      </c>
      <c r="HK124" s="45" t="str">
        <f t="shared" ref="HK124:HK127" si="293">IFERROR(IF(GI124=0,"",IF((GP124/GI124)&gt;1,1,(GP124/GI124))),"")</f>
        <v/>
      </c>
      <c r="HL124" s="45" t="str">
        <f t="shared" ref="HL124:HL127" si="294">IFERROR(IF((GJ124+GL124+GN124+GP124)/GE124&gt;1,1,(GJ124+GL124+GN124+GP124)/GE124),"")</f>
        <v/>
      </c>
      <c r="HM124" s="37"/>
      <c r="HN124" s="37"/>
      <c r="HO124" s="37">
        <f t="shared" si="158"/>
        <v>1</v>
      </c>
      <c r="HP124" s="37" t="str">
        <f>'[13]BD Plan'!$B$3</f>
        <v>Huila</v>
      </c>
      <c r="HQ124" s="41" t="s">
        <v>1671</v>
      </c>
      <c r="HR124" s="41"/>
      <c r="HS124" s="41"/>
      <c r="HT124" s="41"/>
      <c r="HU124" s="41"/>
      <c r="HV124" s="41" t="s">
        <v>1668</v>
      </c>
      <c r="HW124" s="41"/>
      <c r="HX124" s="41"/>
      <c r="HY124" s="41"/>
      <c r="HZ124" s="41"/>
      <c r="IA124" s="41"/>
      <c r="IB124" s="41"/>
      <c r="IC124" s="41"/>
      <c r="ID124" s="41"/>
      <c r="IE124" s="41"/>
      <c r="IF124" s="41"/>
      <c r="IG124" t="s">
        <v>963</v>
      </c>
      <c r="IH124" s="38" t="s">
        <v>964</v>
      </c>
    </row>
    <row r="125" spans="1:242" ht="15" customHeight="1" x14ac:dyDescent="0.25">
      <c r="A125" t="s">
        <v>965</v>
      </c>
      <c r="B125" t="s">
        <v>966</v>
      </c>
      <c r="C125" s="37" t="s">
        <v>967</v>
      </c>
      <c r="D125" s="37" t="s">
        <v>968</v>
      </c>
      <c r="E125" s="37" t="s">
        <v>951</v>
      </c>
      <c r="F125" s="37" t="s">
        <v>969</v>
      </c>
      <c r="G125" s="37" t="s">
        <v>925</v>
      </c>
      <c r="H125" s="39" t="s">
        <v>970</v>
      </c>
      <c r="I125" s="37" t="s">
        <v>955</v>
      </c>
      <c r="J125" s="40">
        <v>1</v>
      </c>
      <c r="K125" s="40">
        <v>0.6</v>
      </c>
      <c r="L125" s="37" t="s">
        <v>956</v>
      </c>
      <c r="M125" s="40">
        <v>0.6</v>
      </c>
      <c r="N125" s="40">
        <v>0.6</v>
      </c>
      <c r="O125" s="37" t="s">
        <v>928</v>
      </c>
      <c r="P125" s="37" t="s">
        <v>929</v>
      </c>
      <c r="Q125" s="42" t="s">
        <v>971</v>
      </c>
      <c r="R125" s="37"/>
      <c r="S125" s="47" t="s">
        <v>931</v>
      </c>
      <c r="T125" s="37" t="s">
        <v>972</v>
      </c>
      <c r="U125" s="43" t="s">
        <v>933</v>
      </c>
      <c r="V125" s="43" t="s">
        <v>934</v>
      </c>
      <c r="W125" s="43" t="s">
        <v>935</v>
      </c>
      <c r="X125" s="43"/>
      <c r="Y125" s="43" t="s">
        <v>973</v>
      </c>
      <c r="Z125" s="43" t="s">
        <v>937</v>
      </c>
      <c r="AA125" s="40">
        <v>0.4</v>
      </c>
      <c r="AB125" s="37"/>
      <c r="AC125" s="37"/>
      <c r="AD125" s="37"/>
      <c r="AE125" s="37"/>
      <c r="AF125" s="43" t="s">
        <v>96</v>
      </c>
      <c r="AG125" s="37" t="s">
        <v>938</v>
      </c>
      <c r="AH125" s="37">
        <f t="shared" ref="AH125:AH132" si="295">SUM(AI125:AL125)</f>
        <v>8</v>
      </c>
      <c r="AI125" s="43">
        <v>1</v>
      </c>
      <c r="AJ125" s="43">
        <v>1</v>
      </c>
      <c r="AK125" s="43">
        <v>3</v>
      </c>
      <c r="AL125" s="43">
        <v>3</v>
      </c>
      <c r="AM125" s="37">
        <v>1</v>
      </c>
      <c r="AN125" s="37" t="s">
        <v>1672</v>
      </c>
      <c r="AO125" s="37">
        <v>1</v>
      </c>
      <c r="AP125" s="37" t="s">
        <v>1673</v>
      </c>
      <c r="AQ125" s="37"/>
      <c r="AR125" s="37"/>
      <c r="AS125" s="37"/>
      <c r="AT125" s="37"/>
      <c r="AU125" s="44">
        <v>44669</v>
      </c>
      <c r="AV125" s="44">
        <v>44757</v>
      </c>
      <c r="AW125" s="44"/>
      <c r="AX125" s="44"/>
      <c r="AY125" s="37" t="s">
        <v>4</v>
      </c>
      <c r="AZ125" s="37" t="s">
        <v>4</v>
      </c>
      <c r="BA125" s="37"/>
      <c r="BB125" s="37"/>
      <c r="BC125" s="37" t="s">
        <v>4</v>
      </c>
      <c r="BD125" s="37" t="s">
        <v>4</v>
      </c>
      <c r="BE125" s="37"/>
      <c r="BF125" s="37"/>
      <c r="BG125" s="37" t="s">
        <v>1674</v>
      </c>
      <c r="BH125" s="37" t="s">
        <v>1675</v>
      </c>
      <c r="BI125" s="37"/>
      <c r="BJ125" s="37"/>
      <c r="BK125" s="45">
        <f t="shared" si="284"/>
        <v>1</v>
      </c>
      <c r="BL125" s="45">
        <f t="shared" si="285"/>
        <v>1</v>
      </c>
      <c r="BM125" s="45">
        <f t="shared" si="286"/>
        <v>0</v>
      </c>
      <c r="BN125" s="45">
        <f t="shared" si="287"/>
        <v>0</v>
      </c>
      <c r="BO125" s="45">
        <f t="shared" si="288"/>
        <v>0.25</v>
      </c>
      <c r="BP125" s="46"/>
      <c r="BQ125" s="37"/>
      <c r="BR125" s="37"/>
      <c r="BS125" s="37"/>
      <c r="BT125" s="43"/>
      <c r="BU125" s="43"/>
      <c r="BV125" s="43"/>
      <c r="BW125" s="43"/>
      <c r="BX125" s="43"/>
      <c r="BY125" s="43"/>
      <c r="BZ125" s="40"/>
      <c r="CA125" s="37"/>
      <c r="CB125" s="37"/>
      <c r="CC125" s="37"/>
      <c r="CD125" s="37"/>
      <c r="CE125" s="43"/>
      <c r="CF125" s="37"/>
      <c r="CG125" s="37"/>
      <c r="CH125" s="37"/>
      <c r="CI125" s="37"/>
      <c r="CJ125" s="37"/>
      <c r="CK125" s="37"/>
      <c r="CL125" s="37"/>
      <c r="CM125" s="37"/>
      <c r="CN125" s="37"/>
      <c r="CO125" s="37"/>
      <c r="CP125" s="37"/>
      <c r="CQ125" s="37"/>
      <c r="CR125" s="37"/>
      <c r="CS125" s="37"/>
      <c r="CT125" s="44">
        <v>44669</v>
      </c>
      <c r="CU125" s="44">
        <v>44757</v>
      </c>
      <c r="CV125" s="44"/>
      <c r="CW125" s="44"/>
      <c r="CX125" s="37"/>
      <c r="CY125" s="37"/>
      <c r="CZ125" s="37"/>
      <c r="DA125" s="37"/>
      <c r="DB125" s="37"/>
      <c r="DC125" s="37"/>
      <c r="DD125" s="37"/>
      <c r="DE125" s="37"/>
      <c r="DF125" s="37"/>
      <c r="DG125" s="37"/>
      <c r="DH125" s="37"/>
      <c r="DI125" s="37"/>
      <c r="DJ125" s="45" t="str">
        <f t="shared" si="142"/>
        <v/>
      </c>
      <c r="DK125" s="45" t="str">
        <f t="shared" si="143"/>
        <v/>
      </c>
      <c r="DL125" s="45" t="str">
        <f t="shared" si="144"/>
        <v/>
      </c>
      <c r="DM125" s="45" t="str">
        <f t="shared" si="145"/>
        <v/>
      </c>
      <c r="DN125" s="45" t="str">
        <f t="shared" si="146"/>
        <v/>
      </c>
      <c r="DO125" s="46"/>
      <c r="DP125" s="37"/>
      <c r="DQ125" s="43"/>
      <c r="DR125" s="37"/>
      <c r="DS125" s="43"/>
      <c r="DT125" s="43"/>
      <c r="DU125" s="43"/>
      <c r="DV125" s="43"/>
      <c r="DW125" s="43"/>
      <c r="DX125" s="43"/>
      <c r="DY125" s="40"/>
      <c r="DZ125" s="37"/>
      <c r="EA125" s="37"/>
      <c r="EB125" s="37"/>
      <c r="EC125" s="37"/>
      <c r="ED125" s="43"/>
      <c r="EE125" s="37"/>
      <c r="EF125" s="37"/>
      <c r="EG125" s="37"/>
      <c r="EH125" s="37"/>
      <c r="EI125" s="37"/>
      <c r="EJ125" s="37"/>
      <c r="EK125" s="37"/>
      <c r="EL125" s="37"/>
      <c r="EM125" s="37"/>
      <c r="EN125" s="37"/>
      <c r="EO125" s="37"/>
      <c r="EP125" s="37"/>
      <c r="EQ125" s="37"/>
      <c r="ER125" s="37"/>
      <c r="ES125" s="44">
        <v>44669</v>
      </c>
      <c r="ET125" s="44">
        <v>44757</v>
      </c>
      <c r="EU125" s="44"/>
      <c r="EV125" s="44"/>
      <c r="EW125" s="37"/>
      <c r="EX125" s="37"/>
      <c r="EY125" s="37"/>
      <c r="EZ125" s="37"/>
      <c r="FA125" s="37"/>
      <c r="FB125" s="37"/>
      <c r="FC125" s="37"/>
      <c r="FD125" s="37"/>
      <c r="FE125" s="37"/>
      <c r="FF125" s="37"/>
      <c r="FG125" s="37"/>
      <c r="FH125" s="37"/>
      <c r="FI125" s="45" t="str">
        <f t="shared" si="147"/>
        <v/>
      </c>
      <c r="FJ125" s="45" t="str">
        <f t="shared" si="148"/>
        <v/>
      </c>
      <c r="FK125" s="45" t="str">
        <f t="shared" si="149"/>
        <v/>
      </c>
      <c r="FL125" s="45" t="str">
        <f t="shared" si="150"/>
        <v/>
      </c>
      <c r="FM125" s="45" t="str">
        <f t="shared" si="151"/>
        <v/>
      </c>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44">
        <v>44669</v>
      </c>
      <c r="GS125" s="44">
        <v>44757</v>
      </c>
      <c r="GT125" s="44"/>
      <c r="GU125" s="44"/>
      <c r="GV125" s="37"/>
      <c r="GW125" s="37"/>
      <c r="GX125" s="37"/>
      <c r="GY125" s="37"/>
      <c r="GZ125" s="37"/>
      <c r="HA125" s="37"/>
      <c r="HB125" s="37"/>
      <c r="HC125" s="37"/>
      <c r="HD125" s="37"/>
      <c r="HE125" s="37"/>
      <c r="HF125" s="37"/>
      <c r="HG125" s="37"/>
      <c r="HH125" s="45" t="str">
        <f t="shared" si="290"/>
        <v/>
      </c>
      <c r="HI125" s="45" t="str">
        <f t="shared" si="291"/>
        <v/>
      </c>
      <c r="HJ125" s="45" t="str">
        <f t="shared" si="292"/>
        <v/>
      </c>
      <c r="HK125" s="45" t="str">
        <f t="shared" si="293"/>
        <v/>
      </c>
      <c r="HL125" s="45" t="str">
        <f t="shared" si="294"/>
        <v/>
      </c>
      <c r="HM125" s="37"/>
      <c r="HN125" s="37"/>
      <c r="HO125" s="37">
        <f t="shared" si="158"/>
        <v>1</v>
      </c>
      <c r="HP125" s="37" t="str">
        <f>'[13]BD Plan'!$B$3</f>
        <v>Huila</v>
      </c>
      <c r="HQ125" s="41" t="s">
        <v>1676</v>
      </c>
      <c r="HR125" s="41" t="s">
        <v>1668</v>
      </c>
      <c r="HS125" s="41"/>
      <c r="HT125" s="41"/>
      <c r="HU125" s="41"/>
      <c r="HV125" s="41"/>
      <c r="HW125" s="41"/>
      <c r="HX125" s="41"/>
      <c r="HY125" s="41"/>
      <c r="HZ125" s="41"/>
      <c r="IA125" s="41"/>
      <c r="IB125" s="41"/>
      <c r="IC125" s="41"/>
      <c r="ID125" s="41"/>
      <c r="IE125" s="41"/>
      <c r="IF125" s="41"/>
      <c r="IG125" t="s">
        <v>980</v>
      </c>
      <c r="IH125" s="38" t="s">
        <v>981</v>
      </c>
    </row>
    <row r="126" spans="1:242" ht="15" customHeight="1" x14ac:dyDescent="0.25">
      <c r="A126" t="s">
        <v>982</v>
      </c>
      <c r="B126" t="s">
        <v>966</v>
      </c>
      <c r="C126" s="37" t="s">
        <v>983</v>
      </c>
      <c r="D126" s="37" t="s">
        <v>950</v>
      </c>
      <c r="E126" s="37" t="s">
        <v>951</v>
      </c>
      <c r="F126" s="37" t="s">
        <v>984</v>
      </c>
      <c r="G126" s="37" t="s">
        <v>925</v>
      </c>
      <c r="H126" s="39" t="s">
        <v>985</v>
      </c>
      <c r="I126" s="37" t="s">
        <v>955</v>
      </c>
      <c r="J126" s="40">
        <v>0.8</v>
      </c>
      <c r="K126" s="40">
        <v>0.6</v>
      </c>
      <c r="L126" s="37" t="s">
        <v>956</v>
      </c>
      <c r="M126" s="40">
        <v>0.48</v>
      </c>
      <c r="N126" s="40">
        <v>0.6</v>
      </c>
      <c r="O126" s="37" t="s">
        <v>928</v>
      </c>
      <c r="P126" s="37" t="s">
        <v>929</v>
      </c>
      <c r="Q126" s="42" t="s">
        <v>986</v>
      </c>
      <c r="R126" s="37"/>
      <c r="S126" s="47" t="s">
        <v>931</v>
      </c>
      <c r="T126" s="41" t="s">
        <v>987</v>
      </c>
      <c r="U126" s="43" t="s">
        <v>933</v>
      </c>
      <c r="V126" s="43" t="s">
        <v>934</v>
      </c>
      <c r="W126" s="43" t="s">
        <v>935</v>
      </c>
      <c r="X126" s="43"/>
      <c r="Y126" s="43" t="s">
        <v>973</v>
      </c>
      <c r="Z126" s="43" t="s">
        <v>937</v>
      </c>
      <c r="AA126" s="40">
        <v>0.4</v>
      </c>
      <c r="AB126" s="37"/>
      <c r="AC126" s="37"/>
      <c r="AD126" s="37"/>
      <c r="AE126" s="37"/>
      <c r="AF126" s="43" t="s">
        <v>96</v>
      </c>
      <c r="AG126" s="37" t="s">
        <v>938</v>
      </c>
      <c r="AH126" s="37">
        <f t="shared" si="295"/>
        <v>24</v>
      </c>
      <c r="AI126" s="43">
        <v>0</v>
      </c>
      <c r="AJ126" s="43">
        <v>0</v>
      </c>
      <c r="AK126" s="43">
        <v>12</v>
      </c>
      <c r="AL126" s="43">
        <v>12</v>
      </c>
      <c r="AM126" s="37">
        <v>0</v>
      </c>
      <c r="AN126" s="37" t="s">
        <v>1677</v>
      </c>
      <c r="AO126" s="37">
        <v>0</v>
      </c>
      <c r="AP126" s="37" t="s">
        <v>1678</v>
      </c>
      <c r="AQ126" s="37"/>
      <c r="AR126" s="37"/>
      <c r="AS126" s="37"/>
      <c r="AT126" s="37"/>
      <c r="AU126" s="44">
        <v>44663</v>
      </c>
      <c r="AV126" s="44">
        <v>44757</v>
      </c>
      <c r="AW126" s="44"/>
      <c r="AX126" s="44"/>
      <c r="AY126" s="37" t="s">
        <v>6</v>
      </c>
      <c r="AZ126" s="37" t="s">
        <v>6</v>
      </c>
      <c r="BA126" s="37"/>
      <c r="BB126" s="37"/>
      <c r="BC126" s="37" t="s">
        <v>6</v>
      </c>
      <c r="BD126" s="37" t="s">
        <v>6</v>
      </c>
      <c r="BE126" s="37"/>
      <c r="BF126" s="37"/>
      <c r="BG126" s="37" t="s">
        <v>1679</v>
      </c>
      <c r="BH126" s="37" t="s">
        <v>1680</v>
      </c>
      <c r="BI126" s="37"/>
      <c r="BJ126" s="37"/>
      <c r="BK126" s="45" t="str">
        <f t="shared" si="284"/>
        <v/>
      </c>
      <c r="BL126" s="45" t="str">
        <f t="shared" si="285"/>
        <v/>
      </c>
      <c r="BM126" s="45">
        <f t="shared" si="286"/>
        <v>0</v>
      </c>
      <c r="BN126" s="45">
        <f t="shared" si="287"/>
        <v>0</v>
      </c>
      <c r="BO126" s="45">
        <f t="shared" si="288"/>
        <v>0</v>
      </c>
      <c r="BP126" s="46"/>
      <c r="BQ126" s="37"/>
      <c r="BS126" s="37"/>
      <c r="BT126" s="43"/>
      <c r="BU126" s="43"/>
      <c r="BV126" s="43"/>
      <c r="BW126" s="43"/>
      <c r="BX126" s="43"/>
      <c r="BY126" s="43"/>
      <c r="BZ126" s="40"/>
      <c r="CA126" s="37"/>
      <c r="CB126" s="37"/>
      <c r="CC126" s="37"/>
      <c r="CD126" s="37"/>
      <c r="CE126" s="43"/>
      <c r="CF126" s="37"/>
      <c r="CG126" s="37"/>
      <c r="CH126" s="37"/>
      <c r="CI126" s="37"/>
      <c r="CJ126" s="37"/>
      <c r="CK126" s="37"/>
      <c r="CL126" s="37"/>
      <c r="CM126" s="37"/>
      <c r="CN126" s="37"/>
      <c r="CO126" s="37"/>
      <c r="CP126" s="37"/>
      <c r="CQ126" s="37"/>
      <c r="CR126" s="37"/>
      <c r="CS126" s="37"/>
      <c r="CT126" s="44">
        <v>44663</v>
      </c>
      <c r="CU126" s="44">
        <v>44757</v>
      </c>
      <c r="CV126" s="44"/>
      <c r="CW126" s="44"/>
      <c r="CX126" s="37"/>
      <c r="CY126" s="37"/>
      <c r="CZ126" s="37"/>
      <c r="DA126" s="37"/>
      <c r="DB126" s="37"/>
      <c r="DC126" s="37"/>
      <c r="DD126" s="37"/>
      <c r="DE126" s="37"/>
      <c r="DF126" s="37"/>
      <c r="DG126" s="37"/>
      <c r="DH126" s="37"/>
      <c r="DI126" s="37"/>
      <c r="DJ126" s="45" t="str">
        <f t="shared" si="142"/>
        <v/>
      </c>
      <c r="DK126" s="45" t="str">
        <f t="shared" si="143"/>
        <v/>
      </c>
      <c r="DL126" s="45" t="str">
        <f t="shared" si="144"/>
        <v/>
      </c>
      <c r="DM126" s="45" t="str">
        <f t="shared" si="145"/>
        <v/>
      </c>
      <c r="DN126" s="45" t="str">
        <f t="shared" si="146"/>
        <v/>
      </c>
      <c r="DO126" s="46"/>
      <c r="DP126" s="37"/>
      <c r="DQ126" s="43"/>
      <c r="DR126" s="37"/>
      <c r="DS126" s="43"/>
      <c r="DT126" s="43"/>
      <c r="DU126" s="43"/>
      <c r="DV126" s="43"/>
      <c r="DW126" s="43"/>
      <c r="DX126" s="43"/>
      <c r="DY126" s="40"/>
      <c r="DZ126" s="37"/>
      <c r="EA126" s="37"/>
      <c r="EB126" s="37"/>
      <c r="EC126" s="37"/>
      <c r="ED126" s="43"/>
      <c r="EE126" s="37"/>
      <c r="EF126" s="37"/>
      <c r="EG126" s="37"/>
      <c r="EH126" s="37"/>
      <c r="EI126" s="37"/>
      <c r="EJ126" s="37"/>
      <c r="EK126" s="37"/>
      <c r="EL126" s="37"/>
      <c r="EM126" s="37"/>
      <c r="EN126" s="37"/>
      <c r="EO126" s="37"/>
      <c r="EP126" s="37"/>
      <c r="EQ126" s="37"/>
      <c r="ER126" s="37"/>
      <c r="ES126" s="44">
        <v>44663</v>
      </c>
      <c r="ET126" s="44">
        <v>44757</v>
      </c>
      <c r="EU126" s="44"/>
      <c r="EV126" s="44"/>
      <c r="EW126" s="37"/>
      <c r="EX126" s="37"/>
      <c r="EY126" s="37"/>
      <c r="EZ126" s="37"/>
      <c r="FA126" s="37"/>
      <c r="FB126" s="37"/>
      <c r="FC126" s="37"/>
      <c r="FD126" s="37"/>
      <c r="FE126" s="37"/>
      <c r="FF126" s="37"/>
      <c r="FG126" s="37"/>
      <c r="FH126" s="37"/>
      <c r="FI126" s="45" t="str">
        <f t="shared" si="147"/>
        <v/>
      </c>
      <c r="FJ126" s="45" t="str">
        <f t="shared" si="148"/>
        <v/>
      </c>
      <c r="FK126" s="45" t="str">
        <f t="shared" si="149"/>
        <v/>
      </c>
      <c r="FL126" s="45" t="str">
        <f t="shared" si="150"/>
        <v/>
      </c>
      <c r="FM126" s="45" t="str">
        <f t="shared" si="151"/>
        <v/>
      </c>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44">
        <v>44663</v>
      </c>
      <c r="GS126" s="44">
        <v>44757</v>
      </c>
      <c r="GT126" s="44"/>
      <c r="GU126" s="44"/>
      <c r="GV126" s="37"/>
      <c r="GW126" s="37"/>
      <c r="GX126" s="37"/>
      <c r="GY126" s="37"/>
      <c r="GZ126" s="37"/>
      <c r="HA126" s="37"/>
      <c r="HB126" s="37"/>
      <c r="HC126" s="37"/>
      <c r="HD126" s="37"/>
      <c r="HE126" s="37"/>
      <c r="HF126" s="37"/>
      <c r="HG126" s="37"/>
      <c r="HH126" s="45" t="str">
        <f t="shared" si="290"/>
        <v/>
      </c>
      <c r="HI126" s="45" t="str">
        <f t="shared" si="291"/>
        <v/>
      </c>
      <c r="HJ126" s="45" t="str">
        <f t="shared" si="292"/>
        <v/>
      </c>
      <c r="HK126" s="45" t="str">
        <f t="shared" si="293"/>
        <v/>
      </c>
      <c r="HL126" s="45" t="str">
        <f t="shared" si="294"/>
        <v/>
      </c>
      <c r="HM126" s="37"/>
      <c r="HN126" s="37"/>
      <c r="HO126" s="37">
        <f t="shared" si="158"/>
        <v>1</v>
      </c>
      <c r="HP126" s="37" t="str">
        <f>'[13]BD Plan'!$B$3</f>
        <v>Huila</v>
      </c>
      <c r="HQ126" s="41" t="s">
        <v>1681</v>
      </c>
      <c r="HR126" s="41" t="s">
        <v>1682</v>
      </c>
      <c r="HS126" s="41"/>
      <c r="HT126" s="41"/>
      <c r="HU126" s="41"/>
      <c r="HV126" s="41"/>
      <c r="HW126" s="41"/>
      <c r="HX126" s="41"/>
      <c r="HY126" s="41"/>
      <c r="HZ126" s="41"/>
      <c r="IA126" s="41"/>
      <c r="IB126" s="41"/>
      <c r="IC126" s="41"/>
      <c r="ID126" s="41"/>
      <c r="IE126" s="41"/>
      <c r="IF126" s="41"/>
      <c r="IG126" t="s">
        <v>993</v>
      </c>
      <c r="IH126" s="38" t="s">
        <v>994</v>
      </c>
    </row>
    <row r="127" spans="1:242" ht="15" customHeight="1" x14ac:dyDescent="0.25">
      <c r="A127" t="s">
        <v>995</v>
      </c>
      <c r="B127" t="s">
        <v>966</v>
      </c>
      <c r="C127" s="37" t="s">
        <v>996</v>
      </c>
      <c r="D127" s="37" t="s">
        <v>997</v>
      </c>
      <c r="E127" s="37" t="s">
        <v>951</v>
      </c>
      <c r="F127" s="37" t="s">
        <v>984</v>
      </c>
      <c r="G127" s="37" t="s">
        <v>953</v>
      </c>
      <c r="H127" s="39" t="s">
        <v>998</v>
      </c>
      <c r="I127" s="37" t="s">
        <v>955</v>
      </c>
      <c r="J127" s="40">
        <v>1</v>
      </c>
      <c r="K127" s="40">
        <v>0.8</v>
      </c>
      <c r="L127" s="37" t="s">
        <v>956</v>
      </c>
      <c r="M127" s="40">
        <v>0.6</v>
      </c>
      <c r="N127" s="40">
        <v>0.8</v>
      </c>
      <c r="O127" s="37" t="s">
        <v>956</v>
      </c>
      <c r="P127" s="37" t="s">
        <v>929</v>
      </c>
      <c r="Q127" s="42" t="s">
        <v>999</v>
      </c>
      <c r="R127" s="37"/>
      <c r="S127" s="47" t="s">
        <v>931</v>
      </c>
      <c r="T127" s="37" t="s">
        <v>1000</v>
      </c>
      <c r="U127" s="43" t="s">
        <v>933</v>
      </c>
      <c r="V127" s="43" t="s">
        <v>934</v>
      </c>
      <c r="W127" s="43" t="s">
        <v>935</v>
      </c>
      <c r="X127" s="43"/>
      <c r="Y127" s="43" t="s">
        <v>936</v>
      </c>
      <c r="Z127" s="43" t="s">
        <v>937</v>
      </c>
      <c r="AA127" s="40">
        <v>0.4</v>
      </c>
      <c r="AB127" s="37"/>
      <c r="AC127" s="37"/>
      <c r="AD127" s="37"/>
      <c r="AE127" s="37"/>
      <c r="AF127" s="43" t="s">
        <v>96</v>
      </c>
      <c r="AG127" s="37" t="s">
        <v>938</v>
      </c>
      <c r="AH127" s="37">
        <f t="shared" si="295"/>
        <v>8</v>
      </c>
      <c r="AI127" s="43">
        <v>1</v>
      </c>
      <c r="AJ127" s="43">
        <v>1</v>
      </c>
      <c r="AK127" s="43">
        <v>3</v>
      </c>
      <c r="AL127" s="43">
        <v>3</v>
      </c>
      <c r="AM127" s="37">
        <v>1</v>
      </c>
      <c r="AN127" s="37" t="s">
        <v>1672</v>
      </c>
      <c r="AO127" s="37">
        <v>1</v>
      </c>
      <c r="AP127" s="37" t="s">
        <v>1673</v>
      </c>
      <c r="AQ127" s="37"/>
      <c r="AR127" s="37"/>
      <c r="AS127" s="37"/>
      <c r="AT127" s="37"/>
      <c r="AU127" s="44">
        <v>44669</v>
      </c>
      <c r="AV127" s="44">
        <v>44757</v>
      </c>
      <c r="AW127" s="44"/>
      <c r="AX127" s="44"/>
      <c r="AY127" s="37" t="s">
        <v>4</v>
      </c>
      <c r="AZ127" s="37" t="s">
        <v>4</v>
      </c>
      <c r="BA127" s="37"/>
      <c r="BB127" s="37"/>
      <c r="BC127" s="37" t="s">
        <v>4</v>
      </c>
      <c r="BD127" s="37" t="s">
        <v>4</v>
      </c>
      <c r="BE127" s="37"/>
      <c r="BF127" s="37"/>
      <c r="BG127" s="37" t="s">
        <v>1683</v>
      </c>
      <c r="BH127" s="37" t="s">
        <v>1675</v>
      </c>
      <c r="BI127" s="37"/>
      <c r="BJ127" s="37"/>
      <c r="BK127" s="45">
        <f t="shared" si="284"/>
        <v>1</v>
      </c>
      <c r="BL127" s="45">
        <f t="shared" si="285"/>
        <v>1</v>
      </c>
      <c r="BM127" s="45">
        <f t="shared" si="286"/>
        <v>0</v>
      </c>
      <c r="BN127" s="45">
        <f t="shared" si="287"/>
        <v>0</v>
      </c>
      <c r="BO127" s="45">
        <f t="shared" si="288"/>
        <v>0.25</v>
      </c>
      <c r="BP127" s="46"/>
      <c r="BQ127" s="37"/>
      <c r="BR127" s="37"/>
      <c r="BS127" s="37"/>
      <c r="BT127" s="43"/>
      <c r="BU127" s="43"/>
      <c r="BV127" s="43"/>
      <c r="BW127" s="43"/>
      <c r="BX127" s="43"/>
      <c r="BY127" s="43"/>
      <c r="BZ127" s="40"/>
      <c r="CA127" s="37"/>
      <c r="CB127" s="37"/>
      <c r="CC127" s="37"/>
      <c r="CD127" s="37"/>
      <c r="CE127" s="43"/>
      <c r="CF127" s="37"/>
      <c r="CG127" s="37"/>
      <c r="CH127" s="37"/>
      <c r="CI127" s="37"/>
      <c r="CJ127" s="37"/>
      <c r="CK127" s="37"/>
      <c r="CL127" s="37"/>
      <c r="CM127" s="37"/>
      <c r="CN127" s="37"/>
      <c r="CO127" s="37"/>
      <c r="CP127" s="37"/>
      <c r="CQ127" s="37"/>
      <c r="CR127" s="37"/>
      <c r="CS127" s="37"/>
      <c r="CT127" s="44">
        <v>44669</v>
      </c>
      <c r="CU127" s="44">
        <v>44757</v>
      </c>
      <c r="CV127" s="44"/>
      <c r="CW127" s="44"/>
      <c r="CX127" s="37"/>
      <c r="CY127" s="37"/>
      <c r="CZ127" s="37"/>
      <c r="DA127" s="37"/>
      <c r="DB127" s="37"/>
      <c r="DC127" s="37"/>
      <c r="DD127" s="37"/>
      <c r="DE127" s="37"/>
      <c r="DF127" s="37"/>
      <c r="DG127" s="37"/>
      <c r="DH127" s="37"/>
      <c r="DI127" s="37"/>
      <c r="DJ127" s="45" t="str">
        <f t="shared" si="142"/>
        <v/>
      </c>
      <c r="DK127" s="45" t="str">
        <f t="shared" si="143"/>
        <v/>
      </c>
      <c r="DL127" s="45" t="str">
        <f t="shared" si="144"/>
        <v/>
      </c>
      <c r="DM127" s="45" t="str">
        <f t="shared" si="145"/>
        <v/>
      </c>
      <c r="DN127" s="45" t="str">
        <f t="shared" si="146"/>
        <v/>
      </c>
      <c r="DO127" s="46"/>
      <c r="DP127" s="37"/>
      <c r="DQ127" s="43"/>
      <c r="DR127" s="37"/>
      <c r="DS127" s="43"/>
      <c r="DT127" s="43"/>
      <c r="DU127" s="43"/>
      <c r="DV127" s="43"/>
      <c r="DW127" s="43"/>
      <c r="DX127" s="43"/>
      <c r="DY127" s="40"/>
      <c r="DZ127" s="37"/>
      <c r="EA127" s="37"/>
      <c r="EB127" s="37"/>
      <c r="EC127" s="37"/>
      <c r="ED127" s="43"/>
      <c r="EE127" s="37"/>
      <c r="EF127" s="37"/>
      <c r="EG127" s="37"/>
      <c r="EH127" s="37"/>
      <c r="EI127" s="37"/>
      <c r="EJ127" s="37"/>
      <c r="EK127" s="37"/>
      <c r="EL127" s="37"/>
      <c r="EM127" s="37"/>
      <c r="EN127" s="37"/>
      <c r="EO127" s="37"/>
      <c r="EP127" s="37"/>
      <c r="EQ127" s="37"/>
      <c r="ER127" s="37"/>
      <c r="ES127" s="44">
        <v>44669</v>
      </c>
      <c r="ET127" s="44">
        <v>44757</v>
      </c>
      <c r="EU127" s="44"/>
      <c r="EV127" s="44"/>
      <c r="EW127" s="37"/>
      <c r="EX127" s="37"/>
      <c r="EY127" s="37"/>
      <c r="EZ127" s="37"/>
      <c r="FA127" s="37"/>
      <c r="FB127" s="37"/>
      <c r="FC127" s="37"/>
      <c r="FD127" s="37"/>
      <c r="FE127" s="37"/>
      <c r="FF127" s="37"/>
      <c r="FG127" s="37"/>
      <c r="FH127" s="37"/>
      <c r="FI127" s="45" t="str">
        <f t="shared" si="147"/>
        <v/>
      </c>
      <c r="FJ127" s="45" t="str">
        <f t="shared" si="148"/>
        <v/>
      </c>
      <c r="FK127" s="45" t="str">
        <f t="shared" si="149"/>
        <v/>
      </c>
      <c r="FL127" s="45" t="str">
        <f t="shared" si="150"/>
        <v/>
      </c>
      <c r="FM127" s="45" t="str">
        <f t="shared" si="151"/>
        <v/>
      </c>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44">
        <v>44669</v>
      </c>
      <c r="GS127" s="44">
        <v>44757</v>
      </c>
      <c r="GT127" s="44"/>
      <c r="GU127" s="44"/>
      <c r="GV127" s="37"/>
      <c r="GW127" s="37"/>
      <c r="GX127" s="37"/>
      <c r="GY127" s="37"/>
      <c r="GZ127" s="37"/>
      <c r="HA127" s="37"/>
      <c r="HB127" s="37"/>
      <c r="HC127" s="37"/>
      <c r="HD127" s="37"/>
      <c r="HE127" s="37"/>
      <c r="HF127" s="37"/>
      <c r="HG127" s="37"/>
      <c r="HH127" s="45" t="str">
        <f t="shared" si="290"/>
        <v/>
      </c>
      <c r="HI127" s="45" t="str">
        <f t="shared" si="291"/>
        <v/>
      </c>
      <c r="HJ127" s="45" t="str">
        <f t="shared" si="292"/>
        <v/>
      </c>
      <c r="HK127" s="45" t="str">
        <f t="shared" si="293"/>
        <v/>
      </c>
      <c r="HL127" s="45" t="str">
        <f t="shared" si="294"/>
        <v/>
      </c>
      <c r="HM127" s="37"/>
      <c r="HN127" s="37"/>
      <c r="HO127" s="37">
        <f t="shared" si="158"/>
        <v>1</v>
      </c>
      <c r="HP127" s="37" t="str">
        <f>'[13]BD Plan'!$B$3</f>
        <v>Huila</v>
      </c>
      <c r="HQ127" s="20" t="s">
        <v>1684</v>
      </c>
      <c r="HR127" s="20" t="s">
        <v>1668</v>
      </c>
      <c r="HS127" s="20"/>
      <c r="HT127" s="20"/>
      <c r="HU127" s="20"/>
      <c r="HV127" s="20"/>
      <c r="HW127" s="20"/>
      <c r="HX127" s="20"/>
      <c r="HY127" s="20"/>
      <c r="HZ127" s="20"/>
      <c r="IA127" s="20"/>
      <c r="IB127" s="20"/>
      <c r="IC127" s="20"/>
      <c r="ID127" s="20"/>
      <c r="IE127" s="20"/>
      <c r="IF127" s="20"/>
      <c r="IG127" t="s">
        <v>1005</v>
      </c>
      <c r="IH127" s="38" t="s">
        <v>981</v>
      </c>
    </row>
    <row r="128" spans="1:242" ht="15" customHeight="1" x14ac:dyDescent="0.25">
      <c r="A128" t="s">
        <v>1006</v>
      </c>
      <c r="B128" t="s">
        <v>1007</v>
      </c>
      <c r="C128" s="37" t="s">
        <v>1008</v>
      </c>
      <c r="D128" s="37" t="s">
        <v>968</v>
      </c>
      <c r="E128" s="37" t="s">
        <v>951</v>
      </c>
      <c r="F128" s="37" t="s">
        <v>924</v>
      </c>
      <c r="G128" s="37" t="s">
        <v>1009</v>
      </c>
      <c r="H128" s="39" t="s">
        <v>1010</v>
      </c>
      <c r="I128" s="37" t="s">
        <v>927</v>
      </c>
      <c r="J128" s="40">
        <v>0.8</v>
      </c>
      <c r="K128" s="40">
        <v>0.2</v>
      </c>
      <c r="L128" s="37" t="s">
        <v>928</v>
      </c>
      <c r="M128" s="40">
        <v>0.28999999999999998</v>
      </c>
      <c r="N128" s="40">
        <v>0.2</v>
      </c>
      <c r="O128" s="37" t="s">
        <v>1011</v>
      </c>
      <c r="P128" s="37" t="s">
        <v>929</v>
      </c>
      <c r="Q128" s="42" t="s">
        <v>1012</v>
      </c>
      <c r="R128" s="37"/>
      <c r="S128" s="47" t="s">
        <v>931</v>
      </c>
      <c r="T128" s="37" t="s">
        <v>1013</v>
      </c>
      <c r="U128" s="43" t="s">
        <v>933</v>
      </c>
      <c r="V128" s="43" t="s">
        <v>934</v>
      </c>
      <c r="W128" s="43" t="s">
        <v>935</v>
      </c>
      <c r="X128" s="43"/>
      <c r="Y128" s="43" t="s">
        <v>936</v>
      </c>
      <c r="Z128" s="43" t="s">
        <v>937</v>
      </c>
      <c r="AA128" s="40">
        <v>0.4</v>
      </c>
      <c r="AB128" s="37"/>
      <c r="AC128" s="37"/>
      <c r="AD128" s="37"/>
      <c r="AE128" s="37"/>
      <c r="AF128" s="43" t="s">
        <v>96</v>
      </c>
      <c r="AG128" s="37" t="s">
        <v>938</v>
      </c>
      <c r="AH128" s="37">
        <f t="shared" si="295"/>
        <v>1</v>
      </c>
      <c r="AI128" s="43">
        <v>0</v>
      </c>
      <c r="AJ128" s="43">
        <v>1</v>
      </c>
      <c r="AK128" s="43">
        <v>0</v>
      </c>
      <c r="AL128" s="43">
        <v>0</v>
      </c>
      <c r="AM128" s="37"/>
      <c r="AN128" s="37"/>
      <c r="AO128" s="37">
        <v>1</v>
      </c>
      <c r="AP128" s="37" t="s">
        <v>1685</v>
      </c>
      <c r="AQ128" s="37"/>
      <c r="AR128" s="37"/>
      <c r="AS128" s="37"/>
      <c r="AT128" s="37"/>
      <c r="AU128" s="44"/>
      <c r="AV128" s="44">
        <v>44756</v>
      </c>
      <c r="AW128" s="44"/>
      <c r="AX128" s="44"/>
      <c r="AY128" s="37"/>
      <c r="AZ128" s="37" t="s">
        <v>4</v>
      </c>
      <c r="BA128" s="37"/>
      <c r="BB128" s="37"/>
      <c r="BC128" s="37"/>
      <c r="BD128" s="37" t="s">
        <v>4</v>
      </c>
      <c r="BE128" s="37"/>
      <c r="BF128" s="37"/>
      <c r="BG128" s="37"/>
      <c r="BH128" s="37" t="s">
        <v>1686</v>
      </c>
      <c r="BI128" s="37"/>
      <c r="BJ128" s="37"/>
      <c r="BK128" s="45" t="str">
        <f t="shared" si="284"/>
        <v/>
      </c>
      <c r="BL128" s="45">
        <f t="shared" si="285"/>
        <v>1</v>
      </c>
      <c r="BM128" s="45" t="str">
        <f t="shared" si="286"/>
        <v/>
      </c>
      <c r="BN128" s="45" t="str">
        <f t="shared" si="287"/>
        <v/>
      </c>
      <c r="BO128" s="45">
        <f t="shared" si="288"/>
        <v>1</v>
      </c>
      <c r="BP128" s="46" t="s">
        <v>1016</v>
      </c>
      <c r="BQ128" s="37"/>
      <c r="BR128" s="47" t="s">
        <v>931</v>
      </c>
      <c r="BS128" s="37" t="s">
        <v>1017</v>
      </c>
      <c r="BT128" s="43" t="s">
        <v>933</v>
      </c>
      <c r="BU128" s="43" t="s">
        <v>934</v>
      </c>
      <c r="BV128" s="43" t="s">
        <v>935</v>
      </c>
      <c r="BW128" s="43"/>
      <c r="BX128" s="43" t="s">
        <v>936</v>
      </c>
      <c r="BY128" s="43" t="s">
        <v>937</v>
      </c>
      <c r="BZ128" s="40">
        <v>0.4</v>
      </c>
      <c r="CA128" s="37"/>
      <c r="CB128" s="37"/>
      <c r="CC128" s="37"/>
      <c r="CD128" s="37"/>
      <c r="CE128" s="43" t="s">
        <v>96</v>
      </c>
      <c r="CF128" s="37" t="s">
        <v>938</v>
      </c>
      <c r="CG128" s="37">
        <f t="shared" ref="CG128" si="296">SUM(CH128:CK128)</f>
        <v>3</v>
      </c>
      <c r="CH128" s="37">
        <v>0</v>
      </c>
      <c r="CI128" s="37">
        <v>1</v>
      </c>
      <c r="CJ128" s="37">
        <v>1</v>
      </c>
      <c r="CK128" s="37">
        <v>1</v>
      </c>
      <c r="CL128" s="37"/>
      <c r="CM128" s="37"/>
      <c r="CN128" s="37">
        <v>1</v>
      </c>
      <c r="CO128" s="37" t="s">
        <v>1687</v>
      </c>
      <c r="CP128" s="37"/>
      <c r="CQ128" s="37"/>
      <c r="CR128" s="37"/>
      <c r="CS128" s="37"/>
      <c r="CT128" s="44"/>
      <c r="CU128" s="44">
        <v>44756</v>
      </c>
      <c r="CV128" s="44"/>
      <c r="CW128" s="44"/>
      <c r="CX128" s="37"/>
      <c r="CY128" s="37" t="s">
        <v>4</v>
      </c>
      <c r="CZ128" s="37"/>
      <c r="DA128" s="37"/>
      <c r="DB128" s="37"/>
      <c r="DC128" s="37" t="s">
        <v>4</v>
      </c>
      <c r="DD128" s="37"/>
      <c r="DE128" s="37"/>
      <c r="DF128" s="37"/>
      <c r="DG128" s="37" t="s">
        <v>1688</v>
      </c>
      <c r="DH128" s="37"/>
      <c r="DI128" s="37"/>
      <c r="DJ128" s="45" t="str">
        <f t="shared" si="142"/>
        <v/>
      </c>
      <c r="DK128" s="45">
        <f t="shared" si="143"/>
        <v>1</v>
      </c>
      <c r="DL128" s="45">
        <f t="shared" si="144"/>
        <v>0</v>
      </c>
      <c r="DM128" s="45">
        <f t="shared" si="145"/>
        <v>0</v>
      </c>
      <c r="DN128" s="45">
        <f t="shared" si="146"/>
        <v>0.33333333333333331</v>
      </c>
      <c r="DO128" s="46"/>
      <c r="DP128" s="37"/>
      <c r="DQ128" s="43"/>
      <c r="DR128" s="37"/>
      <c r="DS128" s="43"/>
      <c r="DT128" s="43"/>
      <c r="DU128" s="43"/>
      <c r="DV128" s="43"/>
      <c r="DW128" s="43"/>
      <c r="DX128" s="43"/>
      <c r="DY128" s="40"/>
      <c r="DZ128" s="37"/>
      <c r="EA128" s="37"/>
      <c r="EB128" s="37"/>
      <c r="EC128" s="37"/>
      <c r="ED128" s="43"/>
      <c r="EE128" s="37"/>
      <c r="EF128" s="37"/>
      <c r="EG128" s="37"/>
      <c r="EH128" s="37"/>
      <c r="EI128" s="37"/>
      <c r="EJ128" s="37"/>
      <c r="EK128" s="37"/>
      <c r="EL128" s="37"/>
      <c r="EM128" s="37"/>
      <c r="EN128" s="37"/>
      <c r="EO128" s="37"/>
      <c r="EP128" s="37"/>
      <c r="EQ128" s="37"/>
      <c r="ER128" s="37"/>
      <c r="ES128" s="44"/>
      <c r="ET128" s="44">
        <v>44756</v>
      </c>
      <c r="EU128" s="44"/>
      <c r="EV128" s="44"/>
      <c r="EW128" s="37"/>
      <c r="EX128" s="37"/>
      <c r="EY128" s="37"/>
      <c r="EZ128" s="37"/>
      <c r="FA128" s="37"/>
      <c r="FB128" s="37"/>
      <c r="FC128" s="37"/>
      <c r="FD128" s="37"/>
      <c r="FE128" s="37"/>
      <c r="FF128" s="37"/>
      <c r="FG128" s="37"/>
      <c r="FH128" s="37"/>
      <c r="FI128" s="45" t="str">
        <f t="shared" si="147"/>
        <v/>
      </c>
      <c r="FJ128" s="45" t="str">
        <f t="shared" si="148"/>
        <v/>
      </c>
      <c r="FK128" s="45" t="str">
        <f t="shared" si="149"/>
        <v/>
      </c>
      <c r="FL128" s="45" t="str">
        <f t="shared" si="150"/>
        <v/>
      </c>
      <c r="FM128" s="45" t="str">
        <f t="shared" si="151"/>
        <v/>
      </c>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44"/>
      <c r="GS128" s="44">
        <v>44756</v>
      </c>
      <c r="GT128" s="44"/>
      <c r="GU128" s="44"/>
      <c r="GV128" s="37"/>
      <c r="GW128" s="37"/>
      <c r="GX128" s="37"/>
      <c r="GY128" s="37"/>
      <c r="GZ128" s="37"/>
      <c r="HA128" s="37"/>
      <c r="HB128" s="37"/>
      <c r="HC128" s="37"/>
      <c r="HD128" s="37"/>
      <c r="HE128" s="37"/>
      <c r="HF128" s="37"/>
      <c r="HG128" s="37"/>
      <c r="HH128" s="45"/>
      <c r="HI128" s="45"/>
      <c r="HJ128" s="45"/>
      <c r="HK128" s="45"/>
      <c r="HL128" s="45"/>
      <c r="HM128" s="37"/>
      <c r="HN128" s="37"/>
      <c r="HO128" s="37">
        <f t="shared" si="158"/>
        <v>2</v>
      </c>
      <c r="HP128" s="37" t="str">
        <f>'[13]BD Plan'!$B$3</f>
        <v>Huila</v>
      </c>
      <c r="HQ128" s="20"/>
      <c r="HR128" s="20" t="s">
        <v>417</v>
      </c>
      <c r="HS128" s="20"/>
      <c r="HT128" s="20"/>
      <c r="HU128" s="20"/>
      <c r="HV128" s="20" t="s">
        <v>417</v>
      </c>
      <c r="HW128" s="20"/>
      <c r="HX128" s="20"/>
      <c r="HY128" s="20"/>
      <c r="HZ128" s="20"/>
      <c r="IA128" s="20"/>
      <c r="IB128" s="20"/>
      <c r="IC128" s="20"/>
      <c r="ID128" s="20"/>
      <c r="IE128" s="20"/>
      <c r="IF128" s="20"/>
      <c r="IG128" t="s">
        <v>1022</v>
      </c>
      <c r="IH128" s="38" t="s">
        <v>1023</v>
      </c>
    </row>
    <row r="129" spans="1:242" ht="15" customHeight="1" x14ac:dyDescent="0.25">
      <c r="A129" t="s">
        <v>1024</v>
      </c>
      <c r="B129" t="s">
        <v>1007</v>
      </c>
      <c r="C129" s="37" t="s">
        <v>1025</v>
      </c>
      <c r="D129" s="37" t="s">
        <v>997</v>
      </c>
      <c r="E129" s="37" t="s">
        <v>1026</v>
      </c>
      <c r="F129" s="37" t="s">
        <v>924</v>
      </c>
      <c r="G129" s="37" t="s">
        <v>925</v>
      </c>
      <c r="H129" s="48" t="s">
        <v>1027</v>
      </c>
      <c r="I129" s="37" t="s">
        <v>1028</v>
      </c>
      <c r="J129" s="40">
        <v>0.8</v>
      </c>
      <c r="K129" s="40">
        <v>0.8</v>
      </c>
      <c r="L129" s="37" t="s">
        <v>956</v>
      </c>
      <c r="M129" s="40">
        <v>0.48</v>
      </c>
      <c r="N129" s="40">
        <v>0.8</v>
      </c>
      <c r="O129" s="37" t="s">
        <v>956</v>
      </c>
      <c r="P129" s="37" t="s">
        <v>929</v>
      </c>
      <c r="Q129" s="42" t="s">
        <v>1029</v>
      </c>
      <c r="R129" s="37"/>
      <c r="S129" s="47" t="s">
        <v>931</v>
      </c>
      <c r="T129" s="37" t="s">
        <v>1030</v>
      </c>
      <c r="U129" s="43" t="s">
        <v>933</v>
      </c>
      <c r="V129" s="43" t="s">
        <v>934</v>
      </c>
      <c r="W129" s="43" t="s">
        <v>935</v>
      </c>
      <c r="X129" s="43"/>
      <c r="Y129" s="43" t="s">
        <v>936</v>
      </c>
      <c r="Z129" s="43" t="s">
        <v>937</v>
      </c>
      <c r="AA129" s="40">
        <v>0.4</v>
      </c>
      <c r="AB129" s="37"/>
      <c r="AC129" s="37"/>
      <c r="AD129" s="37"/>
      <c r="AE129" s="37"/>
      <c r="AF129" s="43" t="s">
        <v>96</v>
      </c>
      <c r="AG129" s="37" t="s">
        <v>938</v>
      </c>
      <c r="AH129" s="37">
        <f t="shared" si="295"/>
        <v>10</v>
      </c>
      <c r="AI129" s="43">
        <v>3</v>
      </c>
      <c r="AJ129" s="43">
        <v>1</v>
      </c>
      <c r="AK129" s="43">
        <v>3</v>
      </c>
      <c r="AL129" s="43">
        <v>3</v>
      </c>
      <c r="AM129" s="37"/>
      <c r="AN129" s="37"/>
      <c r="AO129" s="37">
        <v>1</v>
      </c>
      <c r="AP129" s="37" t="s">
        <v>1689</v>
      </c>
      <c r="AQ129" s="37"/>
      <c r="AR129" s="37"/>
      <c r="AS129" s="37"/>
      <c r="AT129" s="37"/>
      <c r="AU129" s="44">
        <v>44663</v>
      </c>
      <c r="AV129" s="44">
        <v>44756</v>
      </c>
      <c r="AW129" s="44"/>
      <c r="AX129" s="44"/>
      <c r="AY129" s="37"/>
      <c r="AZ129" s="37" t="s">
        <v>4</v>
      </c>
      <c r="BA129" s="37"/>
      <c r="BB129" s="37"/>
      <c r="BC129" s="37"/>
      <c r="BD129" s="37" t="s">
        <v>4</v>
      </c>
      <c r="BE129" s="37"/>
      <c r="BF129" s="37"/>
      <c r="BG129" s="37"/>
      <c r="BH129" s="37" t="s">
        <v>1690</v>
      </c>
      <c r="BI129" s="37"/>
      <c r="BJ129" s="37"/>
      <c r="BK129" s="45">
        <f t="shared" si="284"/>
        <v>0</v>
      </c>
      <c r="BL129" s="45">
        <f t="shared" si="285"/>
        <v>1</v>
      </c>
      <c r="BM129" s="45">
        <f t="shared" si="286"/>
        <v>0</v>
      </c>
      <c r="BN129" s="45">
        <f t="shared" si="287"/>
        <v>0</v>
      </c>
      <c r="BO129" s="45">
        <f t="shared" si="288"/>
        <v>0.1</v>
      </c>
      <c r="BP129" s="42"/>
      <c r="BQ129" s="37"/>
      <c r="BR129" s="37"/>
      <c r="BS129" s="37"/>
      <c r="BT129" s="43"/>
      <c r="BU129" s="43"/>
      <c r="BV129" s="43"/>
      <c r="BW129" s="43"/>
      <c r="BX129" s="43"/>
      <c r="BY129" s="43"/>
      <c r="BZ129" s="40"/>
      <c r="CA129" s="37"/>
      <c r="CB129" s="37"/>
      <c r="CC129" s="37"/>
      <c r="CD129" s="37"/>
      <c r="CE129" s="43"/>
      <c r="CF129" s="37"/>
      <c r="CG129" s="37"/>
      <c r="CH129" s="37"/>
      <c r="CI129" s="37"/>
      <c r="CJ129" s="37"/>
      <c r="CK129" s="37"/>
      <c r="CL129" s="37"/>
      <c r="CM129" s="37"/>
      <c r="CN129" s="37"/>
      <c r="CO129" s="37"/>
      <c r="CP129" s="37"/>
      <c r="CQ129" s="37"/>
      <c r="CR129" s="37"/>
      <c r="CS129" s="37"/>
      <c r="CT129" s="44">
        <v>44663</v>
      </c>
      <c r="CU129" s="44">
        <v>44756</v>
      </c>
      <c r="CV129" s="44"/>
      <c r="CW129" s="44"/>
      <c r="CX129" s="37"/>
      <c r="CY129" s="37"/>
      <c r="CZ129" s="37"/>
      <c r="DA129" s="37"/>
      <c r="DB129" s="37"/>
      <c r="DC129" s="37"/>
      <c r="DD129" s="37"/>
      <c r="DE129" s="37"/>
      <c r="DF129" s="37"/>
      <c r="DG129" s="37"/>
      <c r="DH129" s="37"/>
      <c r="DI129" s="37"/>
      <c r="DJ129" s="45" t="str">
        <f t="shared" si="142"/>
        <v/>
      </c>
      <c r="DK129" s="45" t="str">
        <f t="shared" si="143"/>
        <v/>
      </c>
      <c r="DL129" s="45" t="str">
        <f t="shared" si="144"/>
        <v/>
      </c>
      <c r="DM129" s="45" t="str">
        <f t="shared" si="145"/>
        <v/>
      </c>
      <c r="DN129" s="45" t="str">
        <f t="shared" si="146"/>
        <v/>
      </c>
      <c r="DO129" s="42"/>
      <c r="DP129" s="37"/>
      <c r="DQ129" s="43"/>
      <c r="DR129" s="37"/>
      <c r="DS129" s="43"/>
      <c r="DT129" s="43"/>
      <c r="DU129" s="43"/>
      <c r="DV129" s="43"/>
      <c r="DW129" s="43"/>
      <c r="DX129" s="43"/>
      <c r="DY129" s="40"/>
      <c r="DZ129" s="37"/>
      <c r="EA129" s="37"/>
      <c r="EB129" s="37"/>
      <c r="EC129" s="37"/>
      <c r="ED129" s="43"/>
      <c r="EE129" s="37"/>
      <c r="EF129" s="37"/>
      <c r="EG129" s="37"/>
      <c r="EH129" s="37"/>
      <c r="EI129" s="37"/>
      <c r="EJ129" s="37"/>
      <c r="EK129" s="37"/>
      <c r="EL129" s="37"/>
      <c r="EM129" s="37"/>
      <c r="EN129" s="37"/>
      <c r="EO129" s="37"/>
      <c r="EP129" s="37"/>
      <c r="EQ129" s="37"/>
      <c r="ER129" s="37"/>
      <c r="ES129" s="44"/>
      <c r="ET129" s="44">
        <v>44756</v>
      </c>
      <c r="EU129" s="44"/>
      <c r="EV129" s="44"/>
      <c r="EW129" s="37"/>
      <c r="EX129" s="37"/>
      <c r="EY129" s="37"/>
      <c r="EZ129" s="37"/>
      <c r="FA129" s="37"/>
      <c r="FB129" s="37"/>
      <c r="FC129" s="37"/>
      <c r="FD129" s="37"/>
      <c r="FE129" s="37"/>
      <c r="FF129" s="37"/>
      <c r="FG129" s="37"/>
      <c r="FH129" s="37"/>
      <c r="FI129" s="45" t="str">
        <f t="shared" si="147"/>
        <v/>
      </c>
      <c r="FJ129" s="45" t="str">
        <f t="shared" si="148"/>
        <v/>
      </c>
      <c r="FK129" s="45" t="str">
        <f t="shared" si="149"/>
        <v/>
      </c>
      <c r="FL129" s="45" t="str">
        <f t="shared" si="150"/>
        <v/>
      </c>
      <c r="FM129" s="45" t="str">
        <f t="shared" si="151"/>
        <v/>
      </c>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44">
        <v>44663</v>
      </c>
      <c r="GS129" s="44">
        <v>44756</v>
      </c>
      <c r="GT129" s="44"/>
      <c r="GU129" s="44"/>
      <c r="GV129" s="37"/>
      <c r="GW129" s="37"/>
      <c r="GX129" s="37"/>
      <c r="GY129" s="37"/>
      <c r="GZ129" s="37"/>
      <c r="HA129" s="37"/>
      <c r="HB129" s="37"/>
      <c r="HC129" s="37"/>
      <c r="HD129" s="37"/>
      <c r="HE129" s="37"/>
      <c r="HF129" s="37"/>
      <c r="HG129" s="37"/>
      <c r="HH129" s="45" t="str">
        <f t="shared" ref="HH129:HH130" si="297">IFERROR(IF(GF129=0,"",IF((GJ129/GF129)&gt;1,1,(GJ129/GF129))),"")</f>
        <v/>
      </c>
      <c r="HI129" s="45" t="str">
        <f t="shared" ref="HI129:HI130" si="298">IFERROR(IF(GG129=0,"",IF((GL129/GG129)&gt;1,1,(GL129/GG129))),"")</f>
        <v/>
      </c>
      <c r="HJ129" s="45" t="str">
        <f t="shared" ref="HJ129:HJ130" si="299">IFERROR(IF(GH129=0,"",IF((GN129/GH129)&gt;1,1,(GN129/GH129))),"")</f>
        <v/>
      </c>
      <c r="HK129" s="45" t="str">
        <f t="shared" ref="HK129:HK130" si="300">IFERROR(IF(GI129=0,"",IF((GP129/GI129)&gt;1,1,(GP129/GI129))),"")</f>
        <v/>
      </c>
      <c r="HL129" s="45" t="str">
        <f t="shared" ref="HL129:HL130" si="301">IFERROR(IF((GJ129+GL129+GN129+GP129)/GE129&gt;1,1,(GJ129+GL129+GN129+GP129)/GE129),"")</f>
        <v/>
      </c>
      <c r="HM129" s="37"/>
      <c r="HN129" s="37"/>
      <c r="HO129" s="37">
        <f t="shared" si="158"/>
        <v>1</v>
      </c>
      <c r="HP129" s="37" t="str">
        <f>'[13]BD Plan'!$B$3</f>
        <v>Huila</v>
      </c>
      <c r="HQ129" s="20"/>
      <c r="HR129" s="20" t="s">
        <v>417</v>
      </c>
      <c r="HS129" s="20"/>
      <c r="HT129" s="20"/>
      <c r="HU129" s="20"/>
      <c r="HV129" s="20"/>
      <c r="HW129" s="20"/>
      <c r="HX129" s="20"/>
      <c r="HY129" s="20" t="s">
        <v>1691</v>
      </c>
      <c r="HZ129" s="20"/>
      <c r="IA129" s="20"/>
      <c r="IB129" s="20"/>
      <c r="IC129" s="20"/>
      <c r="ID129" s="20"/>
      <c r="IE129" s="20"/>
      <c r="IF129" s="20"/>
      <c r="IG129" t="s">
        <v>1035</v>
      </c>
      <c r="IH129" s="38" t="s">
        <v>1036</v>
      </c>
    </row>
    <row r="130" spans="1:242" ht="15" customHeight="1" x14ac:dyDescent="0.25">
      <c r="A130" t="s">
        <v>1037</v>
      </c>
      <c r="B130" t="s">
        <v>1038</v>
      </c>
      <c r="C130" s="37" t="s">
        <v>1039</v>
      </c>
      <c r="D130" s="38" t="s">
        <v>968</v>
      </c>
      <c r="E130" s="37" t="s">
        <v>951</v>
      </c>
      <c r="F130" s="37" t="s">
        <v>984</v>
      </c>
      <c r="G130" s="37" t="s">
        <v>1040</v>
      </c>
      <c r="H130" s="39" t="s">
        <v>1041</v>
      </c>
      <c r="I130" s="37" t="s">
        <v>927</v>
      </c>
      <c r="J130" s="40">
        <v>0.6</v>
      </c>
      <c r="K130" s="40">
        <v>0.8</v>
      </c>
      <c r="L130" s="37" t="s">
        <v>956</v>
      </c>
      <c r="M130" s="40">
        <v>0.36</v>
      </c>
      <c r="N130" s="40">
        <v>0.8</v>
      </c>
      <c r="O130" s="37" t="s">
        <v>956</v>
      </c>
      <c r="P130" s="37" t="s">
        <v>929</v>
      </c>
      <c r="Q130" s="42" t="s">
        <v>1042</v>
      </c>
      <c r="R130" s="37"/>
      <c r="S130" s="47" t="s">
        <v>931</v>
      </c>
      <c r="T130" s="41" t="s">
        <v>1043</v>
      </c>
      <c r="U130" s="43" t="s">
        <v>933</v>
      </c>
      <c r="V130" s="43" t="s">
        <v>934</v>
      </c>
      <c r="W130" s="43" t="s">
        <v>935</v>
      </c>
      <c r="X130" s="43"/>
      <c r="Y130" s="43" t="s">
        <v>936</v>
      </c>
      <c r="Z130" s="43" t="s">
        <v>937</v>
      </c>
      <c r="AA130" s="40">
        <v>0.4</v>
      </c>
      <c r="AB130" s="37"/>
      <c r="AC130" s="37"/>
      <c r="AD130" s="37"/>
      <c r="AE130" s="37"/>
      <c r="AF130" s="43" t="s">
        <v>96</v>
      </c>
      <c r="AG130" s="37" t="s">
        <v>938</v>
      </c>
      <c r="AH130" s="37">
        <f t="shared" si="295"/>
        <v>10</v>
      </c>
      <c r="AI130" s="43">
        <v>7</v>
      </c>
      <c r="AJ130" s="43">
        <v>1</v>
      </c>
      <c r="AK130" s="43">
        <v>1</v>
      </c>
      <c r="AL130" s="43">
        <v>1</v>
      </c>
      <c r="AM130" s="37">
        <v>7</v>
      </c>
      <c r="AN130" s="37" t="s">
        <v>1692</v>
      </c>
      <c r="AO130" s="37">
        <v>1</v>
      </c>
      <c r="AP130" s="37" t="s">
        <v>1693</v>
      </c>
      <c r="AQ130" s="37"/>
      <c r="AR130" s="37"/>
      <c r="AS130" s="37"/>
      <c r="AT130" s="37"/>
      <c r="AU130" s="44">
        <v>44669</v>
      </c>
      <c r="AV130" s="44">
        <v>44756</v>
      </c>
      <c r="AW130" s="44"/>
      <c r="AX130" s="44"/>
      <c r="AY130" s="37" t="s">
        <v>4</v>
      </c>
      <c r="AZ130" s="37" t="s">
        <v>4</v>
      </c>
      <c r="BA130" s="37"/>
      <c r="BB130" s="37"/>
      <c r="BC130" s="37" t="s">
        <v>4</v>
      </c>
      <c r="BD130" s="37" t="s">
        <v>4</v>
      </c>
      <c r="BE130" s="37"/>
      <c r="BF130" s="37"/>
      <c r="BG130" s="37" t="s">
        <v>1694</v>
      </c>
      <c r="BH130" s="37" t="s">
        <v>1695</v>
      </c>
      <c r="BI130" s="37"/>
      <c r="BJ130" s="37"/>
      <c r="BK130" s="45">
        <f t="shared" si="284"/>
        <v>1</v>
      </c>
      <c r="BL130" s="45">
        <f t="shared" si="285"/>
        <v>1</v>
      </c>
      <c r="BM130" s="45">
        <f t="shared" si="286"/>
        <v>0</v>
      </c>
      <c r="BN130" s="45">
        <f t="shared" si="287"/>
        <v>0</v>
      </c>
      <c r="BO130" s="45">
        <f t="shared" si="288"/>
        <v>0.8</v>
      </c>
      <c r="BP130" s="42"/>
      <c r="BQ130" s="37"/>
      <c r="BR130" s="37"/>
      <c r="BS130" s="37"/>
      <c r="BT130" s="43"/>
      <c r="BU130" s="43"/>
      <c r="BV130" s="43"/>
      <c r="BW130" s="43"/>
      <c r="BX130" s="43"/>
      <c r="BY130" s="43"/>
      <c r="BZ130" s="40"/>
      <c r="CA130" s="37"/>
      <c r="CB130" s="37"/>
      <c r="CC130" s="37"/>
      <c r="CD130" s="37"/>
      <c r="CE130" s="43"/>
      <c r="CF130" s="37"/>
      <c r="CG130" s="37"/>
      <c r="CH130" s="37"/>
      <c r="CI130" s="37"/>
      <c r="CJ130" s="37"/>
      <c r="CK130" s="37"/>
      <c r="CL130" s="37"/>
      <c r="CM130" s="37"/>
      <c r="CN130" s="37"/>
      <c r="CO130" s="37"/>
      <c r="CP130" s="37"/>
      <c r="CQ130" s="37"/>
      <c r="CR130" s="37"/>
      <c r="CS130" s="37"/>
      <c r="CT130" s="44"/>
      <c r="CU130" s="44">
        <v>44756</v>
      </c>
      <c r="CV130" s="44"/>
      <c r="CW130" s="44"/>
      <c r="CX130" s="37"/>
      <c r="CY130" s="37"/>
      <c r="CZ130" s="37"/>
      <c r="DA130" s="37"/>
      <c r="DB130" s="37"/>
      <c r="DC130" s="37"/>
      <c r="DD130" s="37"/>
      <c r="DE130" s="37"/>
      <c r="DF130" s="37"/>
      <c r="DG130" s="37"/>
      <c r="DH130" s="37"/>
      <c r="DI130" s="37"/>
      <c r="DJ130" s="45" t="str">
        <f t="shared" ref="DJ130:DJ193" si="302">IFERROR(IF(CH130=0,"",IF((CL130/CH130)&gt;1,1,(CL130/CH130))),"")</f>
        <v/>
      </c>
      <c r="DK130" s="45" t="str">
        <f t="shared" ref="DK130:DK193" si="303">IFERROR(IF(CI130=0,"",IF((CN130/CI130)&gt;1,1,(CN130/CI130))),"")</f>
        <v/>
      </c>
      <c r="DL130" s="45" t="str">
        <f t="shared" ref="DL130:DL193" si="304">IFERROR(IF(CJ130=0,"",IF((CP130/CJ130)&gt;1,1,(CP130/CJ130))),"")</f>
        <v/>
      </c>
      <c r="DM130" s="45" t="str">
        <f t="shared" ref="DM130:DM193" si="305">IFERROR(IF(CK130=0,"",IF((CR130/CK130)&gt;1,1,(CR130/CK130))),"")</f>
        <v/>
      </c>
      <c r="DN130" s="45" t="str">
        <f t="shared" ref="DN130:DN193" si="306">IFERROR(IF((CL130+CN130+CP130+CR130)/CG130&gt;1,1,(CL130+CN130+CP130+CR130)/CG130),"")</f>
        <v/>
      </c>
      <c r="DO130" s="46"/>
      <c r="DP130" s="37"/>
      <c r="DQ130" s="43"/>
      <c r="DR130" s="37"/>
      <c r="DS130" s="43"/>
      <c r="DT130" s="43"/>
      <c r="DU130" s="43"/>
      <c r="DV130" s="43"/>
      <c r="DW130" s="43"/>
      <c r="DX130" s="43"/>
      <c r="DY130" s="40"/>
      <c r="DZ130" s="37"/>
      <c r="EA130" s="37"/>
      <c r="EB130" s="37"/>
      <c r="EC130" s="37"/>
      <c r="ED130" s="43"/>
      <c r="EE130" s="37"/>
      <c r="EF130" s="37"/>
      <c r="EG130" s="37"/>
      <c r="EH130" s="37"/>
      <c r="EI130" s="37"/>
      <c r="EJ130" s="37"/>
      <c r="EK130" s="37"/>
      <c r="EL130" s="37"/>
      <c r="EM130" s="37"/>
      <c r="EN130" s="37"/>
      <c r="EO130" s="37"/>
      <c r="EP130" s="37"/>
      <c r="EQ130" s="37"/>
      <c r="ER130" s="37"/>
      <c r="ES130" s="44">
        <v>44669</v>
      </c>
      <c r="ET130" s="44">
        <v>44756</v>
      </c>
      <c r="EU130" s="44"/>
      <c r="EV130" s="44"/>
      <c r="EW130" s="37"/>
      <c r="EX130" s="37"/>
      <c r="EY130" s="37"/>
      <c r="EZ130" s="37"/>
      <c r="FA130" s="37"/>
      <c r="FB130" s="37"/>
      <c r="FC130" s="37"/>
      <c r="FD130" s="37"/>
      <c r="FE130" s="37"/>
      <c r="FF130" s="37"/>
      <c r="FG130" s="37"/>
      <c r="FH130" s="37"/>
      <c r="FI130" s="45" t="str">
        <f t="shared" ref="FI130:FI193" si="307">IFERROR(IF(EG130=0,"",IF((EK130/EG130)&gt;1,1,(EK130/EG130))),"")</f>
        <v/>
      </c>
      <c r="FJ130" s="45" t="str">
        <f t="shared" ref="FJ130:FJ193" si="308">IFERROR(IF(EH130=0,"",IF((EM130/EH130)&gt;1,1,(EM130/EH130))),"")</f>
        <v/>
      </c>
      <c r="FK130" s="45" t="str">
        <f t="shared" ref="FK130:FK193" si="309">IFERROR(IF(EI130=0,"",IF((EO130/EI130)&gt;1,1,(EO130/EI130))),"")</f>
        <v/>
      </c>
      <c r="FL130" s="45" t="str">
        <f t="shared" ref="FL130:FL193" si="310">IFERROR(IF(EJ130=0,"",IF((EQ130/EJ130)&gt;1,1,(EQ130/EJ130))),"")</f>
        <v/>
      </c>
      <c r="FM130" s="45" t="str">
        <f t="shared" ref="FM130:FM193" si="311">IFERROR(IF((EK130+EM130+EO130+EQ130)/EF130&gt;1,1,(EK130+EM130+EO130+EQ130)/EF130),"")</f>
        <v/>
      </c>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44">
        <v>44669</v>
      </c>
      <c r="GS130" s="44">
        <v>44756</v>
      </c>
      <c r="GT130" s="44"/>
      <c r="GU130" s="44"/>
      <c r="GV130" s="37"/>
      <c r="GW130" s="37"/>
      <c r="GX130" s="37"/>
      <c r="GY130" s="37"/>
      <c r="GZ130" s="37"/>
      <c r="HA130" s="37"/>
      <c r="HB130" s="37"/>
      <c r="HC130" s="37"/>
      <c r="HD130" s="37"/>
      <c r="HE130" s="37"/>
      <c r="HF130" s="37"/>
      <c r="HG130" s="37"/>
      <c r="HH130" s="45" t="str">
        <f t="shared" si="297"/>
        <v/>
      </c>
      <c r="HI130" s="45" t="str">
        <f t="shared" si="298"/>
        <v/>
      </c>
      <c r="HJ130" s="45" t="str">
        <f t="shared" si="299"/>
        <v/>
      </c>
      <c r="HK130" s="45" t="str">
        <f t="shared" si="300"/>
        <v/>
      </c>
      <c r="HL130" s="45" t="str">
        <f t="shared" si="301"/>
        <v/>
      </c>
      <c r="HM130" s="37"/>
      <c r="HN130" s="37"/>
      <c r="HO130" s="37">
        <f t="shared" si="158"/>
        <v>1</v>
      </c>
      <c r="HP130" s="37" t="str">
        <f>'[13]BD Plan'!$B$3</f>
        <v>Huila</v>
      </c>
      <c r="HQ130" s="20" t="s">
        <v>1696</v>
      </c>
      <c r="HR130" s="20" t="s">
        <v>417</v>
      </c>
      <c r="HS130" s="20"/>
      <c r="HT130" s="20"/>
      <c r="HU130" s="20" t="s">
        <v>1697</v>
      </c>
      <c r="HV130" s="20"/>
      <c r="HW130" s="20"/>
      <c r="HX130" s="20"/>
      <c r="HY130" s="20"/>
      <c r="HZ130" s="20"/>
      <c r="IA130" s="20"/>
      <c r="IB130" s="20"/>
      <c r="IC130" s="20"/>
      <c r="ID130" s="20"/>
      <c r="IE130" s="20"/>
      <c r="IF130" s="20"/>
      <c r="IG130" t="s">
        <v>1050</v>
      </c>
      <c r="IH130" s="38" t="s">
        <v>1051</v>
      </c>
    </row>
    <row r="131" spans="1:242" ht="15" customHeight="1" x14ac:dyDescent="0.25">
      <c r="A131" t="s">
        <v>1052</v>
      </c>
      <c r="B131" t="s">
        <v>1053</v>
      </c>
      <c r="C131" s="37" t="s">
        <v>1054</v>
      </c>
      <c r="D131" s="38" t="s">
        <v>950</v>
      </c>
      <c r="E131" s="37" t="s">
        <v>951</v>
      </c>
      <c r="F131" s="37" t="s">
        <v>924</v>
      </c>
      <c r="G131" s="37" t="s">
        <v>925</v>
      </c>
      <c r="H131" s="39" t="s">
        <v>1055</v>
      </c>
      <c r="I131" s="37" t="s">
        <v>1028</v>
      </c>
      <c r="J131" s="40">
        <v>0.8</v>
      </c>
      <c r="K131" s="40">
        <v>0.6</v>
      </c>
      <c r="L131" s="37" t="s">
        <v>956</v>
      </c>
      <c r="M131" s="40">
        <v>0.28999999999999998</v>
      </c>
      <c r="N131" s="40">
        <v>0.6</v>
      </c>
      <c r="O131" s="37" t="s">
        <v>928</v>
      </c>
      <c r="P131" s="37" t="s">
        <v>929</v>
      </c>
      <c r="Q131" s="42"/>
      <c r="R131" s="37"/>
      <c r="S131" s="41"/>
      <c r="T131" s="41"/>
      <c r="U131" s="43"/>
      <c r="V131" s="43"/>
      <c r="W131" s="43"/>
      <c r="X131" s="43"/>
      <c r="Y131" s="43"/>
      <c r="Z131" s="43"/>
      <c r="AA131" s="40"/>
      <c r="AB131" s="37"/>
      <c r="AC131" s="37"/>
      <c r="AD131" s="37"/>
      <c r="AE131" s="37"/>
      <c r="AF131" s="43"/>
      <c r="AG131" s="37"/>
      <c r="AH131" s="37"/>
      <c r="AI131" s="43"/>
      <c r="AJ131" s="43"/>
      <c r="AK131" s="43"/>
      <c r="AL131" s="43"/>
      <c r="AM131" s="37"/>
      <c r="AN131" s="37"/>
      <c r="AO131" s="37"/>
      <c r="AP131" s="37"/>
      <c r="AQ131" s="37"/>
      <c r="AR131" s="37"/>
      <c r="AS131" s="37"/>
      <c r="AT131" s="37"/>
      <c r="AU131" s="44"/>
      <c r="AV131" s="44">
        <v>44756</v>
      </c>
      <c r="AW131" s="44"/>
      <c r="AX131" s="44"/>
      <c r="AY131" s="37"/>
      <c r="AZ131" s="37"/>
      <c r="BA131" s="37"/>
      <c r="BB131" s="37"/>
      <c r="BC131" s="37"/>
      <c r="BD131" s="37"/>
      <c r="BE131" s="37"/>
      <c r="BF131" s="37"/>
      <c r="BG131" s="37"/>
      <c r="BH131" s="37"/>
      <c r="BI131" s="37"/>
      <c r="BJ131" s="37"/>
      <c r="BK131" s="45" t="str">
        <f t="shared" si="284"/>
        <v/>
      </c>
      <c r="BL131" s="45" t="str">
        <f t="shared" si="285"/>
        <v/>
      </c>
      <c r="BM131" s="45" t="str">
        <f t="shared" si="286"/>
        <v/>
      </c>
      <c r="BN131" s="45" t="str">
        <f t="shared" si="287"/>
        <v/>
      </c>
      <c r="BO131" s="45" t="str">
        <f t="shared" si="288"/>
        <v/>
      </c>
      <c r="BP131" s="42" t="s">
        <v>1056</v>
      </c>
      <c r="BQ131" s="37"/>
      <c r="BR131" s="47" t="s">
        <v>931</v>
      </c>
      <c r="BS131" s="37" t="s">
        <v>1057</v>
      </c>
      <c r="BT131" s="43" t="s">
        <v>933</v>
      </c>
      <c r="BU131" s="43" t="s">
        <v>934</v>
      </c>
      <c r="BV131" s="43" t="s">
        <v>935</v>
      </c>
      <c r="BW131" s="43"/>
      <c r="BX131" s="43" t="s">
        <v>936</v>
      </c>
      <c r="BY131" s="43" t="s">
        <v>937</v>
      </c>
      <c r="BZ131" s="40">
        <v>0.4</v>
      </c>
      <c r="CA131" s="37"/>
      <c r="CB131" s="37"/>
      <c r="CC131" s="37"/>
      <c r="CD131" s="37"/>
      <c r="CE131" s="43" t="s">
        <v>96</v>
      </c>
      <c r="CF131" s="37" t="s">
        <v>938</v>
      </c>
      <c r="CG131" s="37">
        <f t="shared" ref="CG131" si="312">SUM(CH131:CK131)</f>
        <v>10</v>
      </c>
      <c r="CH131" s="37">
        <v>0</v>
      </c>
      <c r="CI131" s="37">
        <v>4</v>
      </c>
      <c r="CJ131" s="37">
        <v>3</v>
      </c>
      <c r="CK131" s="37">
        <v>3</v>
      </c>
      <c r="CL131" s="37"/>
      <c r="CM131" s="37"/>
      <c r="CN131" s="37">
        <v>4</v>
      </c>
      <c r="CO131" s="37" t="s">
        <v>1698</v>
      </c>
      <c r="CP131" s="37"/>
      <c r="CQ131" s="37"/>
      <c r="CR131" s="37"/>
      <c r="CS131" s="37"/>
      <c r="CT131" s="44"/>
      <c r="CU131" s="44">
        <v>44756</v>
      </c>
      <c r="CV131" s="44"/>
      <c r="CW131" s="44"/>
      <c r="CX131" s="37"/>
      <c r="CY131" s="37" t="s">
        <v>4</v>
      </c>
      <c r="CZ131" s="37"/>
      <c r="DA131" s="37"/>
      <c r="DB131" s="37"/>
      <c r="DC131" s="37" t="s">
        <v>4</v>
      </c>
      <c r="DD131" s="37"/>
      <c r="DE131" s="37"/>
      <c r="DF131" s="37"/>
      <c r="DG131" s="37" t="s">
        <v>1699</v>
      </c>
      <c r="DH131" s="37"/>
      <c r="DI131" s="37"/>
      <c r="DJ131" s="45" t="str">
        <f t="shared" si="302"/>
        <v/>
      </c>
      <c r="DK131" s="45">
        <f t="shared" si="303"/>
        <v>1</v>
      </c>
      <c r="DL131" s="45">
        <f t="shared" si="304"/>
        <v>0</v>
      </c>
      <c r="DM131" s="45">
        <f t="shared" si="305"/>
        <v>0</v>
      </c>
      <c r="DN131" s="45">
        <f t="shared" si="306"/>
        <v>0.4</v>
      </c>
      <c r="DO131" s="46"/>
      <c r="DP131" s="37"/>
      <c r="DQ131" s="43"/>
      <c r="DR131" s="37"/>
      <c r="DS131" s="43"/>
      <c r="DT131" s="43"/>
      <c r="DU131" s="43"/>
      <c r="DV131" s="43"/>
      <c r="DW131" s="43"/>
      <c r="DX131" s="43"/>
      <c r="DY131" s="40"/>
      <c r="DZ131" s="37"/>
      <c r="EA131" s="37"/>
      <c r="EB131" s="37"/>
      <c r="EC131" s="37"/>
      <c r="ED131" s="43"/>
      <c r="EE131" s="37"/>
      <c r="EF131" s="37"/>
      <c r="EG131" s="37"/>
      <c r="EH131" s="37"/>
      <c r="EI131" s="37"/>
      <c r="EJ131" s="37"/>
      <c r="EK131" s="37"/>
      <c r="EL131" s="37"/>
      <c r="EM131" s="37"/>
      <c r="EN131" s="37"/>
      <c r="EO131" s="37"/>
      <c r="EP131" s="37"/>
      <c r="EQ131" s="37"/>
      <c r="ER131" s="37"/>
      <c r="ES131" s="44"/>
      <c r="ET131" s="44">
        <v>44756</v>
      </c>
      <c r="EU131" s="44"/>
      <c r="EV131" s="44"/>
      <c r="EW131" s="37"/>
      <c r="EX131" s="37"/>
      <c r="EY131" s="37"/>
      <c r="EZ131" s="37"/>
      <c r="FA131" s="37"/>
      <c r="FB131" s="37"/>
      <c r="FC131" s="37"/>
      <c r="FD131" s="37"/>
      <c r="FE131" s="37"/>
      <c r="FF131" s="37"/>
      <c r="FG131" s="37"/>
      <c r="FH131" s="37"/>
      <c r="FI131" s="45" t="str">
        <f t="shared" si="307"/>
        <v/>
      </c>
      <c r="FJ131" s="45" t="str">
        <f t="shared" si="308"/>
        <v/>
      </c>
      <c r="FK131" s="45" t="str">
        <f t="shared" si="309"/>
        <v/>
      </c>
      <c r="FL131" s="45" t="str">
        <f t="shared" si="310"/>
        <v/>
      </c>
      <c r="FM131" s="45" t="str">
        <f t="shared" si="311"/>
        <v/>
      </c>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44"/>
      <c r="GS131" s="44">
        <v>44756</v>
      </c>
      <c r="GT131" s="44"/>
      <c r="GU131" s="44"/>
      <c r="GV131" s="37"/>
      <c r="GW131" s="37"/>
      <c r="GX131" s="37"/>
      <c r="GY131" s="37"/>
      <c r="GZ131" s="37"/>
      <c r="HA131" s="37"/>
      <c r="HB131" s="37"/>
      <c r="HC131" s="37"/>
      <c r="HD131" s="37"/>
      <c r="HE131" s="37"/>
      <c r="HF131" s="37"/>
      <c r="HG131" s="37"/>
      <c r="HH131" s="45"/>
      <c r="HI131" s="45"/>
      <c r="HJ131" s="45"/>
      <c r="HK131" s="45"/>
      <c r="HL131" s="45"/>
      <c r="HM131" s="37"/>
      <c r="HN131" s="37"/>
      <c r="HO131" s="37">
        <f t="shared" ref="HO131:HO194" si="313">IF(Q131&lt;&gt;"",1,0)+IF(BP131&lt;&gt;"",1,0)+IF(DO131&lt;&gt;"",1,0)+IF(FN131&lt;&gt;"",1,0)</f>
        <v>1</v>
      </c>
      <c r="HP131" s="37" t="str">
        <f>'[13]BD Plan'!$B$3</f>
        <v>Huila</v>
      </c>
      <c r="HQ131" s="20"/>
      <c r="HR131" s="20"/>
      <c r="HS131" s="20"/>
      <c r="HT131" s="20"/>
      <c r="HU131" s="20"/>
      <c r="HV131" s="20" t="s">
        <v>417</v>
      </c>
      <c r="HW131" s="20"/>
      <c r="HX131" s="20"/>
      <c r="HY131" s="20"/>
      <c r="HZ131" s="20"/>
      <c r="IA131" s="20"/>
      <c r="IB131" s="20"/>
      <c r="IC131" s="20"/>
      <c r="ID131" s="20"/>
      <c r="IE131" s="20"/>
      <c r="IF131" s="20"/>
      <c r="IG131" t="s">
        <v>1052</v>
      </c>
      <c r="IH131" s="38" t="s">
        <v>1053</v>
      </c>
    </row>
    <row r="132" spans="1:242" ht="15" customHeight="1" x14ac:dyDescent="0.25">
      <c r="A132" t="s">
        <v>1061</v>
      </c>
      <c r="B132" t="s">
        <v>1053</v>
      </c>
      <c r="C132" s="37" t="s">
        <v>1062</v>
      </c>
      <c r="D132" s="37" t="s">
        <v>997</v>
      </c>
      <c r="E132" s="37" t="s">
        <v>951</v>
      </c>
      <c r="F132" s="37" t="s">
        <v>924</v>
      </c>
      <c r="G132" s="37" t="s">
        <v>925</v>
      </c>
      <c r="H132" s="39" t="s">
        <v>1063</v>
      </c>
      <c r="I132" s="37" t="s">
        <v>955</v>
      </c>
      <c r="J132" s="40">
        <v>0.8</v>
      </c>
      <c r="K132" s="40">
        <v>0.6</v>
      </c>
      <c r="L132" s="37" t="s">
        <v>956</v>
      </c>
      <c r="M132" s="40">
        <v>0.28999999999999998</v>
      </c>
      <c r="N132" s="40">
        <v>0.6</v>
      </c>
      <c r="O132" s="37" t="s">
        <v>928</v>
      </c>
      <c r="P132" s="37" t="s">
        <v>929</v>
      </c>
      <c r="Q132" s="42" t="s">
        <v>1064</v>
      </c>
      <c r="R132" s="37"/>
      <c r="S132" s="47" t="s">
        <v>931</v>
      </c>
      <c r="T132" s="37" t="s">
        <v>1065</v>
      </c>
      <c r="U132" s="43" t="s">
        <v>933</v>
      </c>
      <c r="V132" s="43" t="s">
        <v>934</v>
      </c>
      <c r="W132" s="43" t="s">
        <v>935</v>
      </c>
      <c r="X132" s="43"/>
      <c r="Y132" s="43" t="s">
        <v>936</v>
      </c>
      <c r="Z132" s="43" t="s">
        <v>937</v>
      </c>
      <c r="AA132" s="40">
        <v>0.4</v>
      </c>
      <c r="AB132" s="37"/>
      <c r="AC132" s="37"/>
      <c r="AD132" s="37"/>
      <c r="AE132" s="37"/>
      <c r="AF132" s="43" t="s">
        <v>96</v>
      </c>
      <c r="AG132" s="37" t="s">
        <v>938</v>
      </c>
      <c r="AH132" s="37">
        <f t="shared" si="295"/>
        <v>1</v>
      </c>
      <c r="AI132" s="43">
        <v>0</v>
      </c>
      <c r="AJ132" s="43">
        <v>1</v>
      </c>
      <c r="AK132" s="43">
        <v>0</v>
      </c>
      <c r="AL132" s="43">
        <v>0</v>
      </c>
      <c r="AM132" s="37">
        <v>0</v>
      </c>
      <c r="AN132" s="37" t="s">
        <v>1700</v>
      </c>
      <c r="AO132" s="37">
        <v>1</v>
      </c>
      <c r="AP132" s="37" t="s">
        <v>1701</v>
      </c>
      <c r="AQ132" s="37"/>
      <c r="AR132" s="37"/>
      <c r="AS132" s="37"/>
      <c r="AT132" s="37"/>
      <c r="AU132" s="44">
        <v>44663</v>
      </c>
      <c r="AV132" s="44">
        <v>44761</v>
      </c>
      <c r="AW132" s="44"/>
      <c r="AX132" s="44"/>
      <c r="AY132" s="37" t="s">
        <v>6</v>
      </c>
      <c r="AZ132" s="37" t="s">
        <v>4</v>
      </c>
      <c r="BA132" s="37"/>
      <c r="BB132" s="37"/>
      <c r="BC132" s="37" t="s">
        <v>6</v>
      </c>
      <c r="BD132" s="37" t="s">
        <v>4</v>
      </c>
      <c r="BE132" s="37"/>
      <c r="BF132" s="37"/>
      <c r="BG132" s="37" t="s">
        <v>1702</v>
      </c>
      <c r="BH132" s="37" t="s">
        <v>1703</v>
      </c>
      <c r="BI132" s="37"/>
      <c r="BJ132" s="37"/>
      <c r="BK132" s="45" t="str">
        <f t="shared" si="284"/>
        <v/>
      </c>
      <c r="BL132" s="45">
        <f t="shared" si="285"/>
        <v>1</v>
      </c>
      <c r="BM132" s="45" t="str">
        <f t="shared" si="286"/>
        <v/>
      </c>
      <c r="BN132" s="45" t="str">
        <f t="shared" si="287"/>
        <v/>
      </c>
      <c r="BO132" s="45">
        <f t="shared" si="288"/>
        <v>1</v>
      </c>
      <c r="BP132" s="42"/>
      <c r="BQ132" s="37"/>
      <c r="BR132" s="43"/>
      <c r="BS132" s="37"/>
      <c r="BT132" s="43"/>
      <c r="BU132" s="43"/>
      <c r="BV132" s="43"/>
      <c r="BW132" s="43"/>
      <c r="BX132" s="43"/>
      <c r="BY132" s="43"/>
      <c r="BZ132" s="40"/>
      <c r="CA132" s="37"/>
      <c r="CB132" s="37"/>
      <c r="CC132" s="37"/>
      <c r="CD132" s="37"/>
      <c r="CE132" s="43"/>
      <c r="CF132" s="37"/>
      <c r="CG132" s="37"/>
      <c r="CH132" s="37"/>
      <c r="CI132" s="37"/>
      <c r="CJ132" s="37"/>
      <c r="CK132" s="37"/>
      <c r="CL132" s="37"/>
      <c r="CM132" s="37"/>
      <c r="CN132" s="37"/>
      <c r="CO132" s="37"/>
      <c r="CP132" s="37"/>
      <c r="CQ132" s="37"/>
      <c r="CR132" s="37"/>
      <c r="CS132" s="37"/>
      <c r="CT132" s="44">
        <v>44663</v>
      </c>
      <c r="CU132" s="44">
        <v>44761</v>
      </c>
      <c r="CV132" s="44"/>
      <c r="CW132" s="44"/>
      <c r="CX132" s="37"/>
      <c r="CY132" s="37"/>
      <c r="CZ132" s="37"/>
      <c r="DA132" s="37"/>
      <c r="DB132" s="37"/>
      <c r="DC132" s="37"/>
      <c r="DD132" s="37"/>
      <c r="DE132" s="37"/>
      <c r="DF132" s="37"/>
      <c r="DG132" s="37"/>
      <c r="DH132" s="37"/>
      <c r="DI132" s="37"/>
      <c r="DJ132" s="45" t="str">
        <f t="shared" si="302"/>
        <v/>
      </c>
      <c r="DK132" s="45" t="str">
        <f t="shared" si="303"/>
        <v/>
      </c>
      <c r="DL132" s="45" t="str">
        <f t="shared" si="304"/>
        <v/>
      </c>
      <c r="DM132" s="45" t="str">
        <f t="shared" si="305"/>
        <v/>
      </c>
      <c r="DN132" s="45" t="str">
        <f t="shared" si="306"/>
        <v/>
      </c>
      <c r="DO132" s="46"/>
      <c r="DP132" s="37"/>
      <c r="DQ132" s="43"/>
      <c r="DR132" s="37"/>
      <c r="DS132" s="43"/>
      <c r="DT132" s="43"/>
      <c r="DU132" s="43"/>
      <c r="DV132" s="43"/>
      <c r="DW132" s="43"/>
      <c r="DX132" s="43"/>
      <c r="DY132" s="40"/>
      <c r="DZ132" s="37"/>
      <c r="EA132" s="37"/>
      <c r="EB132" s="37"/>
      <c r="EC132" s="37"/>
      <c r="ED132" s="43"/>
      <c r="EE132" s="37"/>
      <c r="EF132" s="37"/>
      <c r="EG132" s="37"/>
      <c r="EH132" s="37"/>
      <c r="EI132" s="37"/>
      <c r="EJ132" s="37"/>
      <c r="EK132" s="37"/>
      <c r="EL132" s="37"/>
      <c r="EM132" s="37"/>
      <c r="EN132" s="37"/>
      <c r="EO132" s="37"/>
      <c r="EP132" s="37"/>
      <c r="EQ132" s="37"/>
      <c r="ER132" s="37"/>
      <c r="ES132" s="44">
        <v>44663</v>
      </c>
      <c r="ET132" s="44">
        <v>44761</v>
      </c>
      <c r="EU132" s="44"/>
      <c r="EV132" s="44"/>
      <c r="EW132" s="37"/>
      <c r="EX132" s="37"/>
      <c r="EY132" s="37"/>
      <c r="EZ132" s="37"/>
      <c r="FA132" s="37"/>
      <c r="FB132" s="37"/>
      <c r="FC132" s="37"/>
      <c r="FD132" s="37"/>
      <c r="FE132" s="37"/>
      <c r="FF132" s="37"/>
      <c r="FG132" s="37"/>
      <c r="FH132" s="37"/>
      <c r="FI132" s="45" t="str">
        <f t="shared" si="307"/>
        <v/>
      </c>
      <c r="FJ132" s="45" t="str">
        <f t="shared" si="308"/>
        <v/>
      </c>
      <c r="FK132" s="45" t="str">
        <f t="shared" si="309"/>
        <v/>
      </c>
      <c r="FL132" s="45" t="str">
        <f t="shared" si="310"/>
        <v/>
      </c>
      <c r="FM132" s="45" t="str">
        <f t="shared" si="311"/>
        <v/>
      </c>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44">
        <v>44663</v>
      </c>
      <c r="GS132" s="44">
        <v>44761</v>
      </c>
      <c r="GT132" s="44"/>
      <c r="GU132" s="44"/>
      <c r="GV132" s="37"/>
      <c r="GW132" s="37"/>
      <c r="GX132" s="37"/>
      <c r="GY132" s="37"/>
      <c r="GZ132" s="37"/>
      <c r="HA132" s="37"/>
      <c r="HB132" s="37"/>
      <c r="HC132" s="37"/>
      <c r="HD132" s="37"/>
      <c r="HE132" s="37"/>
      <c r="HF132" s="37"/>
      <c r="HG132" s="37"/>
      <c r="HH132" s="45" t="str">
        <f t="shared" ref="HH132:HH133" si="314">IFERROR(IF(GF132=0,"",IF((GJ132/GF132)&gt;1,1,(GJ132/GF132))),"")</f>
        <v/>
      </c>
      <c r="HI132" s="45" t="str">
        <f t="shared" ref="HI132:HI133" si="315">IFERROR(IF(GG132=0,"",IF((GL132/GG132)&gt;1,1,(GL132/GG132))),"")</f>
        <v/>
      </c>
      <c r="HJ132" s="45" t="str">
        <f t="shared" ref="HJ132:HJ133" si="316">IFERROR(IF(GH132=0,"",IF((GN132/GH132)&gt;1,1,(GN132/GH132))),"")</f>
        <v/>
      </c>
      <c r="HK132" s="45" t="str">
        <f t="shared" ref="HK132:HK133" si="317">IFERROR(IF(GI132=0,"",IF((GP132/GI132)&gt;1,1,(GP132/GI132))),"")</f>
        <v/>
      </c>
      <c r="HL132" s="45" t="str">
        <f t="shared" ref="HL132:HL133" si="318">IFERROR(IF((GJ132+GL132+GN132+GP132)/GE132&gt;1,1,(GJ132+GL132+GN132+GP132)/GE132),"")</f>
        <v/>
      </c>
      <c r="HM132" s="37"/>
      <c r="HN132" s="37"/>
      <c r="HO132" s="37">
        <f t="shared" si="313"/>
        <v>1</v>
      </c>
      <c r="HP132" s="37" t="str">
        <f>'[13]BD Plan'!$B$3</f>
        <v>Huila</v>
      </c>
      <c r="HQ132" s="20" t="s">
        <v>1704</v>
      </c>
      <c r="HR132" s="20" t="s">
        <v>417</v>
      </c>
      <c r="HS132" s="20"/>
      <c r="HT132" s="20"/>
      <c r="HU132" s="20"/>
      <c r="HV132" s="20"/>
      <c r="HW132" s="20"/>
      <c r="HX132" s="20"/>
      <c r="HY132" s="20"/>
      <c r="HZ132" s="20"/>
      <c r="IA132" s="20"/>
      <c r="IB132" s="20"/>
      <c r="IC132" s="20"/>
      <c r="ID132" s="20"/>
      <c r="IE132" s="20"/>
      <c r="IF132" s="20"/>
      <c r="IG132" t="s">
        <v>1061</v>
      </c>
      <c r="IH132" s="38" t="s">
        <v>1053</v>
      </c>
    </row>
    <row r="133" spans="1:242" ht="15" customHeight="1" x14ac:dyDescent="0.25">
      <c r="A133" t="s">
        <v>1071</v>
      </c>
      <c r="B133" t="s">
        <v>1072</v>
      </c>
      <c r="C133" s="37" t="s">
        <v>1073</v>
      </c>
      <c r="D133" s="37" t="s">
        <v>950</v>
      </c>
      <c r="E133" s="37" t="s">
        <v>951</v>
      </c>
      <c r="F133" s="37" t="s">
        <v>924</v>
      </c>
      <c r="G133" s="37" t="s">
        <v>925</v>
      </c>
      <c r="H133" s="39" t="s">
        <v>1074</v>
      </c>
      <c r="I133" s="37" t="s">
        <v>927</v>
      </c>
      <c r="J133" s="40">
        <v>0.2</v>
      </c>
      <c r="K133" s="40">
        <v>0.4</v>
      </c>
      <c r="L133" s="37" t="s">
        <v>1011</v>
      </c>
      <c r="M133" s="40">
        <v>0.04</v>
      </c>
      <c r="N133" s="40">
        <v>0.4</v>
      </c>
      <c r="O133" s="37" t="s">
        <v>1011</v>
      </c>
      <c r="P133" s="37" t="s">
        <v>929</v>
      </c>
      <c r="Q133" s="42"/>
      <c r="R133" s="37"/>
      <c r="S133" s="43"/>
      <c r="T133" s="37"/>
      <c r="U133" s="43"/>
      <c r="V133" s="43"/>
      <c r="W133" s="43"/>
      <c r="X133" s="43"/>
      <c r="Y133" s="43"/>
      <c r="Z133" s="43"/>
      <c r="AA133" s="40"/>
      <c r="AB133" s="37"/>
      <c r="AC133" s="37"/>
      <c r="AD133" s="37"/>
      <c r="AE133" s="37"/>
      <c r="AF133" s="43"/>
      <c r="AG133" s="37"/>
      <c r="AH133" s="37"/>
      <c r="AI133" s="43"/>
      <c r="AJ133" s="43"/>
      <c r="AK133" s="43"/>
      <c r="AL133" s="43"/>
      <c r="AM133" s="37"/>
      <c r="AN133" s="37"/>
      <c r="AO133" s="37"/>
      <c r="AP133" s="37"/>
      <c r="AQ133" s="37"/>
      <c r="AR133" s="37"/>
      <c r="AS133" s="37"/>
      <c r="AT133" s="37"/>
      <c r="AU133" s="44">
        <v>44669</v>
      </c>
      <c r="AV133" s="44">
        <v>44761</v>
      </c>
      <c r="AW133" s="44"/>
      <c r="AX133" s="44"/>
      <c r="AY133" s="37"/>
      <c r="AZ133" s="37"/>
      <c r="BA133" s="37"/>
      <c r="BB133" s="37"/>
      <c r="BC133" s="37"/>
      <c r="BD133" s="37"/>
      <c r="BE133" s="37"/>
      <c r="BF133" s="37"/>
      <c r="BG133" s="37"/>
      <c r="BH133" s="37"/>
      <c r="BI133" s="37"/>
      <c r="BJ133" s="37"/>
      <c r="BK133" s="45" t="str">
        <f t="shared" si="284"/>
        <v/>
      </c>
      <c r="BL133" s="45" t="str">
        <f t="shared" si="285"/>
        <v/>
      </c>
      <c r="BM133" s="45" t="str">
        <f t="shared" si="286"/>
        <v/>
      </c>
      <c r="BN133" s="45" t="str">
        <f t="shared" si="287"/>
        <v/>
      </c>
      <c r="BO133" s="45" t="str">
        <f t="shared" si="288"/>
        <v/>
      </c>
      <c r="BP133" s="42" t="s">
        <v>1075</v>
      </c>
      <c r="BQ133" s="37"/>
      <c r="BR133" s="47" t="s">
        <v>931</v>
      </c>
      <c r="BS133" s="37" t="s">
        <v>1076</v>
      </c>
      <c r="BT133" s="43" t="s">
        <v>933</v>
      </c>
      <c r="BU133" s="43" t="s">
        <v>934</v>
      </c>
      <c r="BV133" s="43" t="s">
        <v>935</v>
      </c>
      <c r="BW133" s="43"/>
      <c r="BX133" s="43" t="s">
        <v>936</v>
      </c>
      <c r="BY133" s="43" t="s">
        <v>937</v>
      </c>
      <c r="BZ133" s="40">
        <v>0.4</v>
      </c>
      <c r="CA133" s="37"/>
      <c r="CB133" s="37"/>
      <c r="CC133" s="37"/>
      <c r="CD133" s="37"/>
      <c r="CE133" s="43" t="s">
        <v>96</v>
      </c>
      <c r="CF133" s="37" t="s">
        <v>938</v>
      </c>
      <c r="CG133" s="37">
        <f t="shared" ref="CG133" si="319">SUM(CH133:CK133)</f>
        <v>4</v>
      </c>
      <c r="CH133" s="37">
        <v>2</v>
      </c>
      <c r="CI133" s="37">
        <v>1</v>
      </c>
      <c r="CJ133" s="37">
        <v>0</v>
      </c>
      <c r="CK133" s="37">
        <v>1</v>
      </c>
      <c r="CL133" s="37">
        <v>2</v>
      </c>
      <c r="CM133" s="37" t="s">
        <v>1705</v>
      </c>
      <c r="CN133" s="37">
        <v>1</v>
      </c>
      <c r="CO133" s="37" t="s">
        <v>1706</v>
      </c>
      <c r="CP133" s="37"/>
      <c r="CQ133" s="37"/>
      <c r="CR133" s="37"/>
      <c r="CS133" s="37"/>
      <c r="CT133" s="44">
        <v>44669</v>
      </c>
      <c r="CU133" s="44">
        <v>44761</v>
      </c>
      <c r="CV133" s="44"/>
      <c r="CW133" s="44"/>
      <c r="CX133" s="37" t="s">
        <v>4</v>
      </c>
      <c r="CY133" s="37" t="s">
        <v>4</v>
      </c>
      <c r="CZ133" s="37"/>
      <c r="DA133" s="37"/>
      <c r="DB133" s="37" t="s">
        <v>4</v>
      </c>
      <c r="DC133" s="37" t="s">
        <v>4</v>
      </c>
      <c r="DD133" s="37"/>
      <c r="DE133" s="37"/>
      <c r="DF133" s="37" t="s">
        <v>1707</v>
      </c>
      <c r="DG133" s="37" t="s">
        <v>1708</v>
      </c>
      <c r="DH133" s="37"/>
      <c r="DI133" s="37"/>
      <c r="DJ133" s="45">
        <f t="shared" si="302"/>
        <v>1</v>
      </c>
      <c r="DK133" s="45">
        <f t="shared" si="303"/>
        <v>1</v>
      </c>
      <c r="DL133" s="45" t="str">
        <f t="shared" si="304"/>
        <v/>
      </c>
      <c r="DM133" s="45">
        <f t="shared" si="305"/>
        <v>0</v>
      </c>
      <c r="DN133" s="45">
        <f t="shared" si="306"/>
        <v>0.75</v>
      </c>
      <c r="DO133" s="42" t="s">
        <v>1081</v>
      </c>
      <c r="DP133" s="37"/>
      <c r="DQ133" s="47" t="s">
        <v>931</v>
      </c>
      <c r="DR133" s="37" t="s">
        <v>1082</v>
      </c>
      <c r="DS133" s="43" t="s">
        <v>933</v>
      </c>
      <c r="DT133" s="43" t="s">
        <v>934</v>
      </c>
      <c r="DU133" s="43" t="s">
        <v>935</v>
      </c>
      <c r="DV133" s="43"/>
      <c r="DW133" s="43" t="s">
        <v>936</v>
      </c>
      <c r="DX133" s="43" t="s">
        <v>937</v>
      </c>
      <c r="DY133" s="40">
        <v>0.4</v>
      </c>
      <c r="DZ133" s="37"/>
      <c r="EA133" s="37"/>
      <c r="EB133" s="37"/>
      <c r="EC133" s="37"/>
      <c r="ED133" s="43" t="s">
        <v>96</v>
      </c>
      <c r="EE133" s="37" t="s">
        <v>938</v>
      </c>
      <c r="EF133" s="37">
        <f>SUM(EG133:EJ133)</f>
        <v>0</v>
      </c>
      <c r="EG133" s="37">
        <v>0</v>
      </c>
      <c r="EH133" s="37">
        <v>0</v>
      </c>
      <c r="EI133" s="37">
        <v>0</v>
      </c>
      <c r="EJ133" s="37">
        <v>0</v>
      </c>
      <c r="EK133" s="37"/>
      <c r="EL133" s="37"/>
      <c r="EM133" s="37">
        <v>0</v>
      </c>
      <c r="EN133" s="37" t="s">
        <v>1709</v>
      </c>
      <c r="EO133" s="37"/>
      <c r="EP133" s="37"/>
      <c r="EQ133" s="37"/>
      <c r="ER133" s="37"/>
      <c r="ES133" s="44">
        <v>44669</v>
      </c>
      <c r="ET133" s="44">
        <v>44761</v>
      </c>
      <c r="EU133" s="44"/>
      <c r="EV133" s="44"/>
      <c r="EW133" s="37"/>
      <c r="EX133" s="37" t="s">
        <v>6</v>
      </c>
      <c r="EY133" s="37"/>
      <c r="EZ133" s="37"/>
      <c r="FA133" s="37"/>
      <c r="FB133" s="37" t="s">
        <v>6</v>
      </c>
      <c r="FC133" s="37"/>
      <c r="FD133" s="37"/>
      <c r="FE133" s="37"/>
      <c r="FF133" s="37" t="s">
        <v>1710</v>
      </c>
      <c r="FG133" s="37"/>
      <c r="FH133" s="37"/>
      <c r="FI133" s="45" t="str">
        <f t="shared" si="307"/>
        <v/>
      </c>
      <c r="FJ133" s="45" t="str">
        <f t="shared" si="308"/>
        <v/>
      </c>
      <c r="FK133" s="45" t="str">
        <f t="shared" si="309"/>
        <v/>
      </c>
      <c r="FL133" s="45" t="str">
        <f t="shared" si="310"/>
        <v/>
      </c>
      <c r="FM133" s="45" t="str">
        <f t="shared" si="311"/>
        <v/>
      </c>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44">
        <v>44669</v>
      </c>
      <c r="GS133" s="44">
        <v>44761</v>
      </c>
      <c r="GT133" s="44"/>
      <c r="GU133" s="44"/>
      <c r="GV133" s="37"/>
      <c r="GW133" s="37"/>
      <c r="GX133" s="37"/>
      <c r="GY133" s="37"/>
      <c r="GZ133" s="37"/>
      <c r="HA133" s="37"/>
      <c r="HB133" s="37"/>
      <c r="HC133" s="37"/>
      <c r="HD133" s="37"/>
      <c r="HE133" s="37"/>
      <c r="HF133" s="37"/>
      <c r="HG133" s="37"/>
      <c r="HH133" s="45" t="str">
        <f t="shared" si="314"/>
        <v/>
      </c>
      <c r="HI133" s="45" t="str">
        <f t="shared" si="315"/>
        <v/>
      </c>
      <c r="HJ133" s="45" t="str">
        <f t="shared" si="316"/>
        <v/>
      </c>
      <c r="HK133" s="45" t="str">
        <f t="shared" si="317"/>
        <v/>
      </c>
      <c r="HL133" s="45" t="str">
        <f t="shared" si="318"/>
        <v/>
      </c>
      <c r="HM133" s="37"/>
      <c r="HN133" s="37"/>
      <c r="HO133" s="37">
        <f t="shared" si="313"/>
        <v>2</v>
      </c>
      <c r="HP133" s="37" t="str">
        <f>'[13]BD Plan'!$B$3</f>
        <v>Huila</v>
      </c>
      <c r="HQ133" s="20"/>
      <c r="HR133" s="20"/>
      <c r="HS133" s="20"/>
      <c r="HT133" s="20"/>
      <c r="HU133" s="20" t="s">
        <v>1711</v>
      </c>
      <c r="HV133" s="20" t="s">
        <v>417</v>
      </c>
      <c r="HW133" s="20"/>
      <c r="HX133" s="20"/>
      <c r="HY133" s="20"/>
      <c r="HZ133" s="20" t="s">
        <v>1712</v>
      </c>
      <c r="IA133" s="20"/>
      <c r="IB133" s="20"/>
      <c r="IC133" s="20"/>
      <c r="ID133" s="20"/>
      <c r="IE133" s="20"/>
      <c r="IF133" s="20"/>
      <c r="IG133" t="s">
        <v>1088</v>
      </c>
      <c r="IH133" s="38" t="s">
        <v>1089</v>
      </c>
    </row>
    <row r="134" spans="1:242" ht="15" customHeight="1" x14ac:dyDescent="0.25">
      <c r="A134" s="37" t="s">
        <v>919</v>
      </c>
      <c r="B134" s="37" t="s">
        <v>920</v>
      </c>
      <c r="C134" s="37" t="s">
        <v>921</v>
      </c>
      <c r="D134" s="37" t="s">
        <v>922</v>
      </c>
      <c r="E134" s="37" t="s">
        <v>923</v>
      </c>
      <c r="F134" s="37" t="s">
        <v>924</v>
      </c>
      <c r="G134" s="37" t="s">
        <v>925</v>
      </c>
      <c r="H134" s="39" t="s">
        <v>926</v>
      </c>
      <c r="I134" s="37" t="s">
        <v>927</v>
      </c>
      <c r="J134" s="40">
        <v>0.4</v>
      </c>
      <c r="K134" s="40">
        <v>0.6</v>
      </c>
      <c r="L134" s="37" t="s">
        <v>928</v>
      </c>
      <c r="M134" s="40">
        <v>0.09</v>
      </c>
      <c r="N134" s="40">
        <v>0.6</v>
      </c>
      <c r="O134" s="37" t="s">
        <v>928</v>
      </c>
      <c r="P134" s="37" t="s">
        <v>929</v>
      </c>
      <c r="Q134" s="42"/>
      <c r="R134" s="37"/>
      <c r="S134" s="41"/>
      <c r="T134" s="37"/>
      <c r="U134" s="43"/>
      <c r="V134" s="43"/>
      <c r="W134" s="43"/>
      <c r="X134" s="43"/>
      <c r="Y134" s="43"/>
      <c r="Z134" s="43"/>
      <c r="AA134" s="40"/>
      <c r="AB134" s="37"/>
      <c r="AC134" s="37"/>
      <c r="AD134" s="37"/>
      <c r="AE134" s="37"/>
      <c r="AF134" s="43"/>
      <c r="AG134" s="37"/>
      <c r="AH134" s="37"/>
      <c r="AI134" s="37"/>
      <c r="AJ134" s="37"/>
      <c r="AK134" s="37"/>
      <c r="AL134" s="37"/>
      <c r="AM134" s="37"/>
      <c r="AN134" s="37"/>
      <c r="AO134" s="37"/>
      <c r="AP134" s="37"/>
      <c r="AQ134" s="37"/>
      <c r="AR134" s="37"/>
      <c r="AS134" s="37"/>
      <c r="AT134" s="37"/>
      <c r="AU134" s="44">
        <v>44663</v>
      </c>
      <c r="AV134" s="44">
        <v>44756</v>
      </c>
      <c r="AW134" s="44"/>
      <c r="AX134" s="44"/>
      <c r="AY134" s="37"/>
      <c r="AZ134" s="37"/>
      <c r="BA134" s="37"/>
      <c r="BB134" s="37"/>
      <c r="BC134" s="37"/>
      <c r="BD134" s="37"/>
      <c r="BE134" s="37"/>
      <c r="BF134" s="37"/>
      <c r="BG134" s="37"/>
      <c r="BH134" s="37"/>
      <c r="BI134" s="37"/>
      <c r="BJ134" s="37"/>
      <c r="BK134" s="45" t="str">
        <f>IFERROR(IF(AI134=0,"",IF((AM134/AI134)&gt;1,1,(AM134/AI134))),"")</f>
        <v/>
      </c>
      <c r="BL134" s="45" t="str">
        <f>IFERROR(IF(AJ134=0,"",IF((AO134/AJ134)&gt;1,1,(AO134/AJ134))),"")</f>
        <v/>
      </c>
      <c r="BM134" s="45" t="str">
        <f>IFERROR(IF(AK134=0,"",IF((AQ134/AK134)&gt;1,1,(AQ134/AK134))),"")</f>
        <v/>
      </c>
      <c r="BN134" s="45" t="str">
        <f>IFERROR(IF(AL134=0,"",IF((AS134/AL134)&gt;1,1,(AS134/AL134))),"")</f>
        <v/>
      </c>
      <c r="BO134" s="45" t="str">
        <f>IFERROR(IF((AM134+AO134+AQ134+AS134)/AH134&gt;1,1,(AM134+AO134+AQ134+AS134)/AH134),"")</f>
        <v/>
      </c>
      <c r="BP134" s="42"/>
      <c r="BQ134" s="37"/>
      <c r="BR134" s="37"/>
      <c r="BS134" s="37"/>
      <c r="BT134" s="43"/>
      <c r="BU134" s="43"/>
      <c r="BV134" s="43"/>
      <c r="BW134" s="43"/>
      <c r="BX134" s="43"/>
      <c r="BY134" s="43"/>
      <c r="BZ134" s="40"/>
      <c r="CA134" s="37"/>
      <c r="CB134" s="37"/>
      <c r="CC134" s="37"/>
      <c r="CD134" s="37"/>
      <c r="CE134" s="43"/>
      <c r="CF134" s="37"/>
      <c r="CG134" s="37"/>
      <c r="CH134" s="37"/>
      <c r="CI134" s="37"/>
      <c r="CJ134" s="37"/>
      <c r="CK134" s="37"/>
      <c r="CL134" s="37"/>
      <c r="CM134" s="37"/>
      <c r="CN134" s="37"/>
      <c r="CO134" s="37"/>
      <c r="CP134" s="37"/>
      <c r="CQ134" s="37"/>
      <c r="CR134" s="37"/>
      <c r="CS134" s="37"/>
      <c r="CT134" s="44">
        <v>44663</v>
      </c>
      <c r="CU134" s="44">
        <v>44756</v>
      </c>
      <c r="CV134" s="44"/>
      <c r="CW134" s="44"/>
      <c r="CX134" s="37"/>
      <c r="CY134" s="37"/>
      <c r="CZ134" s="37"/>
      <c r="DA134" s="37"/>
      <c r="DB134" s="37"/>
      <c r="DC134" s="37"/>
      <c r="DD134" s="37"/>
      <c r="DE134" s="37"/>
      <c r="DF134" s="37"/>
      <c r="DG134" s="37"/>
      <c r="DH134" s="37"/>
      <c r="DI134" s="37"/>
      <c r="DJ134" s="45" t="str">
        <f t="shared" si="302"/>
        <v/>
      </c>
      <c r="DK134" s="45" t="str">
        <f t="shared" si="303"/>
        <v/>
      </c>
      <c r="DL134" s="45" t="str">
        <f t="shared" si="304"/>
        <v/>
      </c>
      <c r="DM134" s="45" t="str">
        <f t="shared" si="305"/>
        <v/>
      </c>
      <c r="DN134" s="45" t="str">
        <f t="shared" si="306"/>
        <v/>
      </c>
      <c r="DO134" s="42" t="s">
        <v>930</v>
      </c>
      <c r="DP134" s="37"/>
      <c r="DQ134" s="47" t="s">
        <v>931</v>
      </c>
      <c r="DR134" s="37" t="s">
        <v>932</v>
      </c>
      <c r="DS134" s="43" t="s">
        <v>933</v>
      </c>
      <c r="DT134" s="43" t="s">
        <v>934</v>
      </c>
      <c r="DU134" s="43" t="s">
        <v>935</v>
      </c>
      <c r="DV134" s="43"/>
      <c r="DW134" s="43" t="s">
        <v>936</v>
      </c>
      <c r="DX134" s="43" t="s">
        <v>937</v>
      </c>
      <c r="DY134" s="40">
        <v>0.4</v>
      </c>
      <c r="DZ134" s="37"/>
      <c r="EA134" s="37"/>
      <c r="EB134" s="37"/>
      <c r="EC134" s="37"/>
      <c r="ED134" s="43" t="s">
        <v>96</v>
      </c>
      <c r="EE134" s="37" t="s">
        <v>938</v>
      </c>
      <c r="EF134" s="37">
        <f>SUM(EG134:EJ134)</f>
        <v>4</v>
      </c>
      <c r="EG134" s="37">
        <v>1</v>
      </c>
      <c r="EH134" s="37">
        <v>1</v>
      </c>
      <c r="EI134" s="37">
        <v>1</v>
      </c>
      <c r="EJ134" s="37">
        <v>1</v>
      </c>
      <c r="EK134" s="37">
        <v>1</v>
      </c>
      <c r="EL134" s="37" t="s">
        <v>1713</v>
      </c>
      <c r="EM134" s="37">
        <v>1</v>
      </c>
      <c r="EN134" s="37" t="s">
        <v>1714</v>
      </c>
      <c r="EO134" s="37"/>
      <c r="EP134" s="37"/>
      <c r="EQ134" s="37"/>
      <c r="ER134" s="37"/>
      <c r="ES134" s="44">
        <v>44663</v>
      </c>
      <c r="ET134" s="44">
        <v>44756</v>
      </c>
      <c r="EU134" s="44"/>
      <c r="EV134" s="44"/>
      <c r="EW134" s="37" t="s">
        <v>4</v>
      </c>
      <c r="EX134" s="37" t="s">
        <v>4</v>
      </c>
      <c r="EY134" s="37"/>
      <c r="EZ134" s="37"/>
      <c r="FA134" s="37" t="s">
        <v>4</v>
      </c>
      <c r="FB134" s="37" t="s">
        <v>4</v>
      </c>
      <c r="FC134" s="37"/>
      <c r="FD134" s="37"/>
      <c r="FE134" s="37" t="s">
        <v>1715</v>
      </c>
      <c r="FF134" s="37" t="s">
        <v>1716</v>
      </c>
      <c r="FG134" s="37"/>
      <c r="FH134" s="37"/>
      <c r="FI134" s="45">
        <f t="shared" si="307"/>
        <v>1</v>
      </c>
      <c r="FJ134" s="45">
        <f t="shared" si="308"/>
        <v>1</v>
      </c>
      <c r="FK134" s="45">
        <f t="shared" si="309"/>
        <v>0</v>
      </c>
      <c r="FL134" s="45">
        <f t="shared" si="310"/>
        <v>0</v>
      </c>
      <c r="FM134" s="45">
        <f t="shared" si="311"/>
        <v>0.5</v>
      </c>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44">
        <v>44663</v>
      </c>
      <c r="GS134" s="44">
        <v>44756</v>
      </c>
      <c r="GT134" s="44"/>
      <c r="GU134" s="44"/>
      <c r="GV134" s="37"/>
      <c r="GW134" s="37"/>
      <c r="GX134" s="37"/>
      <c r="GY134" s="37"/>
      <c r="GZ134" s="37"/>
      <c r="HA134" s="37"/>
      <c r="HB134" s="37"/>
      <c r="HC134" s="37"/>
      <c r="HD134" s="37"/>
      <c r="HE134" s="37"/>
      <c r="HF134" s="37"/>
      <c r="HG134" s="37"/>
      <c r="HH134" s="45" t="str">
        <f>IFERROR(IF(GF134=0,"",IF((GJ134/GF134)&gt;1,1,(GJ134/GF134))),"")</f>
        <v/>
      </c>
      <c r="HI134" s="45" t="str">
        <f>IFERROR(IF(GG134=0,"",IF((GL134/GG134)&gt;1,1,(GL134/GG134))),"")</f>
        <v/>
      </c>
      <c r="HJ134" s="45" t="str">
        <f>IFERROR(IF(GH134=0,"",IF((GN134/GH134)&gt;1,1,(GN134/GH134))),"")</f>
        <v/>
      </c>
      <c r="HK134" s="45" t="str">
        <f>IFERROR(IF(GI134=0,"",IF((GP134/GI134)&gt;1,1,(GP134/GI134))),"")</f>
        <v/>
      </c>
      <c r="HL134" s="45" t="str">
        <f>IFERROR(IF((GJ134+GL134+GN134+GP134)/GE134&gt;1,1,(GJ134+GL134+GN134+GP134)/GE134),"")</f>
        <v/>
      </c>
      <c r="HM134" s="37"/>
      <c r="HN134" s="37"/>
      <c r="HO134" s="37">
        <f t="shared" si="313"/>
        <v>1</v>
      </c>
      <c r="HP134" s="37" t="str">
        <f>'[14]BD Plan'!$B$3</f>
        <v>Magdalena</v>
      </c>
      <c r="HQ134" s="41"/>
      <c r="HR134" s="41"/>
      <c r="HS134" s="41"/>
      <c r="HT134" s="41"/>
      <c r="HU134" s="41"/>
      <c r="HV134" s="41"/>
      <c r="HW134" s="41"/>
      <c r="HX134" s="41"/>
      <c r="HY134" s="41" t="s">
        <v>1717</v>
      </c>
      <c r="HZ134" s="41" t="s">
        <v>1718</v>
      </c>
      <c r="IA134" s="41"/>
      <c r="IB134" s="41"/>
      <c r="IC134" s="41"/>
      <c r="ID134" s="41"/>
      <c r="IE134" s="41"/>
      <c r="IF134" s="41"/>
      <c r="IG134" s="37" t="s">
        <v>945</v>
      </c>
      <c r="IH134" s="46" t="s">
        <v>946</v>
      </c>
    </row>
    <row r="135" spans="1:242" ht="15" customHeight="1" x14ac:dyDescent="0.25">
      <c r="A135" t="s">
        <v>947</v>
      </c>
      <c r="B135" t="s">
        <v>948</v>
      </c>
      <c r="C135" s="37" t="s">
        <v>949</v>
      </c>
      <c r="D135" s="37" t="s">
        <v>950</v>
      </c>
      <c r="E135" s="37" t="s">
        <v>951</v>
      </c>
      <c r="F135" s="37" t="s">
        <v>952</v>
      </c>
      <c r="G135" s="37" t="s">
        <v>953</v>
      </c>
      <c r="H135" s="39" t="s">
        <v>954</v>
      </c>
      <c r="I135" s="37" t="s">
        <v>955</v>
      </c>
      <c r="J135" s="40">
        <v>1</v>
      </c>
      <c r="K135" s="40">
        <v>0.8</v>
      </c>
      <c r="L135" s="37" t="s">
        <v>956</v>
      </c>
      <c r="M135" s="40">
        <v>0.36</v>
      </c>
      <c r="N135" s="40">
        <v>0.8</v>
      </c>
      <c r="O135" s="37" t="s">
        <v>956</v>
      </c>
      <c r="P135" s="37" t="s">
        <v>929</v>
      </c>
      <c r="Q135" s="42"/>
      <c r="R135" s="37"/>
      <c r="S135" s="41"/>
      <c r="T135" s="37"/>
      <c r="U135" s="43"/>
      <c r="V135" s="43"/>
      <c r="W135" s="43"/>
      <c r="X135" s="43"/>
      <c r="Y135" s="43"/>
      <c r="Z135" s="43"/>
      <c r="AA135" s="40"/>
      <c r="AB135" s="37"/>
      <c r="AC135" s="37"/>
      <c r="AD135" s="37"/>
      <c r="AE135" s="37"/>
      <c r="AF135" s="43"/>
      <c r="AG135" s="37"/>
      <c r="AH135" s="37"/>
      <c r="AI135" s="43"/>
      <c r="AJ135" s="43"/>
      <c r="AK135" s="43"/>
      <c r="AL135" s="43"/>
      <c r="AM135" s="37"/>
      <c r="AN135" s="37"/>
      <c r="AO135" s="37"/>
      <c r="AP135" s="37"/>
      <c r="AQ135" s="37"/>
      <c r="AR135" s="37"/>
      <c r="AS135" s="37"/>
      <c r="AT135" s="37"/>
      <c r="AU135" s="44"/>
      <c r="AV135" s="44">
        <v>44753</v>
      </c>
      <c r="AW135" s="44"/>
      <c r="AX135" s="44"/>
      <c r="AY135" s="37"/>
      <c r="AZ135" s="37"/>
      <c r="BA135" s="37"/>
      <c r="BB135" s="37"/>
      <c r="BC135" s="37"/>
      <c r="BD135" s="37"/>
      <c r="BE135" s="37"/>
      <c r="BF135" s="37"/>
      <c r="BG135" s="37"/>
      <c r="BH135" s="37"/>
      <c r="BI135" s="37"/>
      <c r="BJ135" s="37"/>
      <c r="BK135" s="45" t="str">
        <f t="shared" ref="BK135:BK144" si="320">IFERROR(IF(AI135=0,"",IF((AM135/AI135)&gt;1,1,(AM135/AI135))),"")</f>
        <v/>
      </c>
      <c r="BL135" s="45" t="str">
        <f t="shared" ref="BL135:BL144" si="321">IFERROR(IF(AJ135=0,"",IF((AO135/AJ135)&gt;1,1,(AO135/AJ135))),"")</f>
        <v/>
      </c>
      <c r="BM135" s="45" t="str">
        <f t="shared" ref="BM135:BM144" si="322">IFERROR(IF(AK135=0,"",IF((AQ135/AK135)&gt;1,1,(AQ135/AK135))),"")</f>
        <v/>
      </c>
      <c r="BN135" s="45" t="str">
        <f t="shared" ref="BN135:BN144" si="323">IFERROR(IF(AL135=0,"",IF((AS135/AL135)&gt;1,1,(AS135/AL135))),"")</f>
        <v/>
      </c>
      <c r="BO135" s="45" t="str">
        <f t="shared" ref="BO135:BO144" si="324">IFERROR(IF((AM135+AO135+AQ135+AS135)/AH135&gt;1,1,(AM135+AO135+AQ135+AS135)/AH135),"")</f>
        <v/>
      </c>
      <c r="BP135" s="46" t="s">
        <v>957</v>
      </c>
      <c r="BQ135" s="37"/>
      <c r="BR135" s="47" t="s">
        <v>931</v>
      </c>
      <c r="BS135" s="37" t="s">
        <v>958</v>
      </c>
      <c r="BT135" s="43" t="s">
        <v>933</v>
      </c>
      <c r="BU135" s="43" t="s">
        <v>934</v>
      </c>
      <c r="BV135" s="43" t="s">
        <v>935</v>
      </c>
      <c r="BW135" s="43"/>
      <c r="BX135" s="43" t="s">
        <v>936</v>
      </c>
      <c r="BY135" s="43" t="s">
        <v>937</v>
      </c>
      <c r="BZ135" s="40">
        <v>0.4</v>
      </c>
      <c r="CA135" s="37"/>
      <c r="CB135" s="37"/>
      <c r="CC135" s="37"/>
      <c r="CD135" s="37"/>
      <c r="CE135" s="43" t="s">
        <v>96</v>
      </c>
      <c r="CF135" s="37" t="s">
        <v>938</v>
      </c>
      <c r="CG135" s="37">
        <f t="shared" ref="CG135" si="325">SUM(CH135:CK135)</f>
        <v>9</v>
      </c>
      <c r="CH135" s="37">
        <v>0</v>
      </c>
      <c r="CI135" s="37">
        <v>3</v>
      </c>
      <c r="CJ135" s="37">
        <v>3</v>
      </c>
      <c r="CK135" s="37">
        <v>3</v>
      </c>
      <c r="CL135" s="37"/>
      <c r="CM135" s="37"/>
      <c r="CN135" s="37">
        <v>3</v>
      </c>
      <c r="CO135" s="37" t="s">
        <v>1719</v>
      </c>
      <c r="CP135" s="37"/>
      <c r="CQ135" s="37"/>
      <c r="CR135" s="37"/>
      <c r="CS135" s="37"/>
      <c r="CT135" s="44">
        <v>44664</v>
      </c>
      <c r="CU135" s="44">
        <v>44753</v>
      </c>
      <c r="CV135" s="44"/>
      <c r="CW135" s="44"/>
      <c r="CX135" s="37"/>
      <c r="CY135" s="37" t="s">
        <v>4</v>
      </c>
      <c r="CZ135" s="37"/>
      <c r="DA135" s="37"/>
      <c r="DB135" s="37"/>
      <c r="DC135" s="37" t="s">
        <v>4</v>
      </c>
      <c r="DD135" s="37"/>
      <c r="DE135" s="37"/>
      <c r="DF135" s="37"/>
      <c r="DG135" s="37" t="s">
        <v>1720</v>
      </c>
      <c r="DH135" s="37"/>
      <c r="DI135" s="37"/>
      <c r="DJ135" s="45" t="str">
        <f t="shared" si="302"/>
        <v/>
      </c>
      <c r="DK135" s="45">
        <f t="shared" si="303"/>
        <v>1</v>
      </c>
      <c r="DL135" s="45">
        <f t="shared" si="304"/>
        <v>0</v>
      </c>
      <c r="DM135" s="45">
        <f t="shared" si="305"/>
        <v>0</v>
      </c>
      <c r="DN135" s="45">
        <f t="shared" si="306"/>
        <v>0.33333333333333331</v>
      </c>
      <c r="DO135" s="46"/>
      <c r="DP135" s="37"/>
      <c r="DQ135" s="43"/>
      <c r="DR135" s="37"/>
      <c r="DS135" s="43"/>
      <c r="DT135" s="43"/>
      <c r="DU135" s="43"/>
      <c r="DV135" s="43"/>
      <c r="DW135" s="43"/>
      <c r="DX135" s="43"/>
      <c r="DY135" s="40"/>
      <c r="DZ135" s="37"/>
      <c r="EA135" s="37"/>
      <c r="EB135" s="37"/>
      <c r="EC135" s="37"/>
      <c r="ED135" s="43"/>
      <c r="EE135" s="37"/>
      <c r="EF135" s="37"/>
      <c r="EG135" s="37"/>
      <c r="EH135" s="37"/>
      <c r="EI135" s="37"/>
      <c r="EJ135" s="37"/>
      <c r="EK135" s="37"/>
      <c r="EL135" s="37"/>
      <c r="EM135" s="37"/>
      <c r="EN135" s="37"/>
      <c r="EO135" s="37"/>
      <c r="EP135" s="37"/>
      <c r="EQ135" s="37"/>
      <c r="ER135" s="37"/>
      <c r="ES135" s="44">
        <v>44664</v>
      </c>
      <c r="ET135" s="44">
        <v>44753</v>
      </c>
      <c r="EU135" s="44"/>
      <c r="EV135" s="44"/>
      <c r="EW135" s="37"/>
      <c r="EX135" s="37"/>
      <c r="EY135" s="37"/>
      <c r="EZ135" s="37"/>
      <c r="FA135" s="37"/>
      <c r="FB135" s="37"/>
      <c r="FC135" s="37"/>
      <c r="FD135" s="37"/>
      <c r="FE135" s="37"/>
      <c r="FF135" s="37"/>
      <c r="FG135" s="37"/>
      <c r="FH135" s="37"/>
      <c r="FI135" s="45" t="str">
        <f t="shared" si="307"/>
        <v/>
      </c>
      <c r="FJ135" s="45" t="str">
        <f t="shared" si="308"/>
        <v/>
      </c>
      <c r="FK135" s="45" t="str">
        <f t="shared" si="309"/>
        <v/>
      </c>
      <c r="FL135" s="45" t="str">
        <f t="shared" si="310"/>
        <v/>
      </c>
      <c r="FM135" s="45" t="str">
        <f t="shared" si="311"/>
        <v/>
      </c>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44">
        <v>44664</v>
      </c>
      <c r="GS135" s="44">
        <v>44753</v>
      </c>
      <c r="GT135" s="44"/>
      <c r="GU135" s="44"/>
      <c r="GV135" s="37"/>
      <c r="GW135" s="37"/>
      <c r="GX135" s="37"/>
      <c r="GY135" s="37"/>
      <c r="GZ135" s="37"/>
      <c r="HA135" s="37"/>
      <c r="HB135" s="37"/>
      <c r="HC135" s="37"/>
      <c r="HD135" s="37"/>
      <c r="HE135" s="37"/>
      <c r="HF135" s="37"/>
      <c r="HG135" s="37"/>
      <c r="HH135" s="45" t="str">
        <f t="shared" ref="HH135:HH138" si="326">IFERROR(IF(GF135=0,"",IF((GJ135/GF135)&gt;1,1,(GJ135/GF135))),"")</f>
        <v/>
      </c>
      <c r="HI135" s="45" t="str">
        <f t="shared" ref="HI135:HI138" si="327">IFERROR(IF(GG135=0,"",IF((GL135/GG135)&gt;1,1,(GL135/GG135))),"")</f>
        <v/>
      </c>
      <c r="HJ135" s="45" t="str">
        <f t="shared" ref="HJ135:HJ138" si="328">IFERROR(IF(GH135=0,"",IF((GN135/GH135)&gt;1,1,(GN135/GH135))),"")</f>
        <v/>
      </c>
      <c r="HK135" s="45" t="str">
        <f t="shared" ref="HK135:HK138" si="329">IFERROR(IF(GI135=0,"",IF((GP135/GI135)&gt;1,1,(GP135/GI135))),"")</f>
        <v/>
      </c>
      <c r="HL135" s="45" t="str">
        <f t="shared" ref="HL135:HL138" si="330">IFERROR(IF((GJ135+GL135+GN135+GP135)/GE135&gt;1,1,(GJ135+GL135+GN135+GP135)/GE135),"")</f>
        <v/>
      </c>
      <c r="HM135" s="37"/>
      <c r="HN135" s="37"/>
      <c r="HO135" s="37">
        <f t="shared" si="313"/>
        <v>1</v>
      </c>
      <c r="HP135" s="37" t="str">
        <f>'[14]BD Plan'!$B$3</f>
        <v>Magdalena</v>
      </c>
      <c r="HQ135" s="41" t="s">
        <v>1721</v>
      </c>
      <c r="HR135" s="41"/>
      <c r="HS135" s="41"/>
      <c r="HT135" s="41"/>
      <c r="HU135" s="41"/>
      <c r="HV135" s="41" t="s">
        <v>1722</v>
      </c>
      <c r="HW135" s="41"/>
      <c r="HX135" s="41"/>
      <c r="HY135" s="41"/>
      <c r="HZ135" s="41"/>
      <c r="IA135" s="41"/>
      <c r="IB135" s="41"/>
      <c r="IC135" s="41"/>
      <c r="ID135" s="41"/>
      <c r="IE135" s="41"/>
      <c r="IF135" s="41"/>
      <c r="IG135" t="s">
        <v>963</v>
      </c>
      <c r="IH135" s="38" t="s">
        <v>964</v>
      </c>
    </row>
    <row r="136" spans="1:242" ht="15" customHeight="1" x14ac:dyDescent="0.25">
      <c r="A136" t="s">
        <v>965</v>
      </c>
      <c r="B136" t="s">
        <v>966</v>
      </c>
      <c r="C136" s="37" t="s">
        <v>967</v>
      </c>
      <c r="D136" s="37" t="s">
        <v>968</v>
      </c>
      <c r="E136" s="37" t="s">
        <v>951</v>
      </c>
      <c r="F136" s="37" t="s">
        <v>969</v>
      </c>
      <c r="G136" s="37" t="s">
        <v>925</v>
      </c>
      <c r="H136" s="39" t="s">
        <v>970</v>
      </c>
      <c r="I136" s="37" t="s">
        <v>955</v>
      </c>
      <c r="J136" s="40">
        <v>1</v>
      </c>
      <c r="K136" s="40">
        <v>0.6</v>
      </c>
      <c r="L136" s="37" t="s">
        <v>956</v>
      </c>
      <c r="M136" s="40">
        <v>0.6</v>
      </c>
      <c r="N136" s="40">
        <v>0.6</v>
      </c>
      <c r="O136" s="37" t="s">
        <v>928</v>
      </c>
      <c r="P136" s="37" t="s">
        <v>929</v>
      </c>
      <c r="Q136" s="42" t="s">
        <v>971</v>
      </c>
      <c r="R136" s="37"/>
      <c r="S136" s="47" t="s">
        <v>931</v>
      </c>
      <c r="T136" s="37" t="s">
        <v>972</v>
      </c>
      <c r="U136" s="43" t="s">
        <v>933</v>
      </c>
      <c r="V136" s="43" t="s">
        <v>934</v>
      </c>
      <c r="W136" s="43" t="s">
        <v>935</v>
      </c>
      <c r="X136" s="43"/>
      <c r="Y136" s="43" t="s">
        <v>973</v>
      </c>
      <c r="Z136" s="43" t="s">
        <v>937</v>
      </c>
      <c r="AA136" s="40">
        <v>0.4</v>
      </c>
      <c r="AB136" s="37"/>
      <c r="AC136" s="37"/>
      <c r="AD136" s="37"/>
      <c r="AE136" s="37"/>
      <c r="AF136" s="43" t="s">
        <v>96</v>
      </c>
      <c r="AG136" s="37" t="s">
        <v>938</v>
      </c>
      <c r="AH136" s="37">
        <f t="shared" ref="AH136:AH143" si="331">SUM(AI136:AL136)</f>
        <v>12</v>
      </c>
      <c r="AI136" s="43">
        <v>3</v>
      </c>
      <c r="AJ136" s="43">
        <v>3</v>
      </c>
      <c r="AK136" s="43">
        <v>3</v>
      </c>
      <c r="AL136" s="43">
        <v>3</v>
      </c>
      <c r="AM136" s="37">
        <v>3</v>
      </c>
      <c r="AN136" s="37" t="s">
        <v>1723</v>
      </c>
      <c r="AO136" s="37">
        <v>3</v>
      </c>
      <c r="AP136" s="37" t="s">
        <v>1724</v>
      </c>
      <c r="AQ136" s="37"/>
      <c r="AR136" s="37"/>
      <c r="AS136" s="37"/>
      <c r="AT136" s="37"/>
      <c r="AU136" s="44">
        <v>44664</v>
      </c>
      <c r="AV136" s="44">
        <v>44757</v>
      </c>
      <c r="AW136" s="44"/>
      <c r="AX136" s="44"/>
      <c r="AY136" s="37" t="s">
        <v>4</v>
      </c>
      <c r="AZ136" s="37" t="s">
        <v>4</v>
      </c>
      <c r="BA136" s="37"/>
      <c r="BB136" s="37"/>
      <c r="BC136" s="37" t="s">
        <v>4</v>
      </c>
      <c r="BD136" s="37" t="s">
        <v>4</v>
      </c>
      <c r="BE136" s="37"/>
      <c r="BF136" s="37"/>
      <c r="BG136" s="37" t="s">
        <v>1725</v>
      </c>
      <c r="BH136" s="37" t="s">
        <v>1726</v>
      </c>
      <c r="BI136" s="37"/>
      <c r="BJ136" s="37"/>
      <c r="BK136" s="45">
        <f t="shared" si="320"/>
        <v>1</v>
      </c>
      <c r="BL136" s="45">
        <f t="shared" si="321"/>
        <v>1</v>
      </c>
      <c r="BM136" s="45">
        <f t="shared" si="322"/>
        <v>0</v>
      </c>
      <c r="BN136" s="45">
        <f t="shared" si="323"/>
        <v>0</v>
      </c>
      <c r="BO136" s="45">
        <f t="shared" si="324"/>
        <v>0.5</v>
      </c>
      <c r="BP136" s="46"/>
      <c r="BQ136" s="37"/>
      <c r="BR136" s="37"/>
      <c r="BS136" s="37"/>
      <c r="BT136" s="43"/>
      <c r="BU136" s="43"/>
      <c r="BV136" s="43"/>
      <c r="BW136" s="43"/>
      <c r="BX136" s="43"/>
      <c r="BY136" s="43"/>
      <c r="BZ136" s="40"/>
      <c r="CA136" s="37"/>
      <c r="CB136" s="37"/>
      <c r="CC136" s="37"/>
      <c r="CD136" s="37"/>
      <c r="CE136" s="43"/>
      <c r="CF136" s="37"/>
      <c r="CG136" s="37"/>
      <c r="CH136" s="37"/>
      <c r="CI136" s="37"/>
      <c r="CJ136" s="37"/>
      <c r="CK136" s="37"/>
      <c r="CL136" s="37"/>
      <c r="CM136" s="37"/>
      <c r="CN136" s="37"/>
      <c r="CO136" s="37"/>
      <c r="CP136" s="37"/>
      <c r="CQ136" s="37"/>
      <c r="CR136" s="37"/>
      <c r="CS136" s="37"/>
      <c r="CT136" s="44">
        <v>44664</v>
      </c>
      <c r="CU136" s="44">
        <v>44757</v>
      </c>
      <c r="CV136" s="44"/>
      <c r="CW136" s="44"/>
      <c r="CX136" s="37"/>
      <c r="CY136" s="37"/>
      <c r="CZ136" s="37"/>
      <c r="DA136" s="37"/>
      <c r="DB136" s="37"/>
      <c r="DC136" s="37"/>
      <c r="DD136" s="37"/>
      <c r="DE136" s="37"/>
      <c r="DF136" s="37"/>
      <c r="DG136" s="37"/>
      <c r="DH136" s="37"/>
      <c r="DI136" s="37"/>
      <c r="DJ136" s="45" t="str">
        <f t="shared" si="302"/>
        <v/>
      </c>
      <c r="DK136" s="45" t="str">
        <f t="shared" si="303"/>
        <v/>
      </c>
      <c r="DL136" s="45" t="str">
        <f t="shared" si="304"/>
        <v/>
      </c>
      <c r="DM136" s="45" t="str">
        <f t="shared" si="305"/>
        <v/>
      </c>
      <c r="DN136" s="45" t="str">
        <f t="shared" si="306"/>
        <v/>
      </c>
      <c r="DO136" s="46"/>
      <c r="DP136" s="37"/>
      <c r="DQ136" s="43"/>
      <c r="DR136" s="37"/>
      <c r="DS136" s="43"/>
      <c r="DT136" s="43"/>
      <c r="DU136" s="43"/>
      <c r="DV136" s="43"/>
      <c r="DW136" s="43"/>
      <c r="DX136" s="43"/>
      <c r="DY136" s="40"/>
      <c r="DZ136" s="37"/>
      <c r="EA136" s="37"/>
      <c r="EB136" s="37"/>
      <c r="EC136" s="37"/>
      <c r="ED136" s="43"/>
      <c r="EE136" s="37"/>
      <c r="EF136" s="37"/>
      <c r="EG136" s="37"/>
      <c r="EH136" s="37"/>
      <c r="EI136" s="37"/>
      <c r="EJ136" s="37"/>
      <c r="EK136" s="37"/>
      <c r="EL136" s="37"/>
      <c r="EM136" s="37"/>
      <c r="EN136" s="37"/>
      <c r="EO136" s="37"/>
      <c r="EP136" s="37"/>
      <c r="EQ136" s="37"/>
      <c r="ER136" s="37"/>
      <c r="ES136" s="44">
        <v>44664</v>
      </c>
      <c r="ET136" s="44">
        <v>44757</v>
      </c>
      <c r="EU136" s="44"/>
      <c r="EV136" s="44"/>
      <c r="EW136" s="37"/>
      <c r="EX136" s="37"/>
      <c r="EY136" s="37"/>
      <c r="EZ136" s="37"/>
      <c r="FA136" s="37"/>
      <c r="FB136" s="37"/>
      <c r="FC136" s="37"/>
      <c r="FD136" s="37"/>
      <c r="FE136" s="37"/>
      <c r="FF136" s="37"/>
      <c r="FG136" s="37"/>
      <c r="FH136" s="37"/>
      <c r="FI136" s="45" t="str">
        <f t="shared" si="307"/>
        <v/>
      </c>
      <c r="FJ136" s="45" t="str">
        <f t="shared" si="308"/>
        <v/>
      </c>
      <c r="FK136" s="45" t="str">
        <f t="shared" si="309"/>
        <v/>
      </c>
      <c r="FL136" s="45" t="str">
        <f t="shared" si="310"/>
        <v/>
      </c>
      <c r="FM136" s="45" t="str">
        <f t="shared" si="311"/>
        <v/>
      </c>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44">
        <v>44664</v>
      </c>
      <c r="GS136" s="44">
        <v>44757</v>
      </c>
      <c r="GT136" s="44"/>
      <c r="GU136" s="44"/>
      <c r="GV136" s="37"/>
      <c r="GW136" s="37"/>
      <c r="GX136" s="37"/>
      <c r="GY136" s="37"/>
      <c r="GZ136" s="37"/>
      <c r="HA136" s="37"/>
      <c r="HB136" s="37"/>
      <c r="HC136" s="37"/>
      <c r="HD136" s="37"/>
      <c r="HE136" s="37"/>
      <c r="HF136" s="37"/>
      <c r="HG136" s="37"/>
      <c r="HH136" s="45" t="str">
        <f t="shared" si="326"/>
        <v/>
      </c>
      <c r="HI136" s="45" t="str">
        <f t="shared" si="327"/>
        <v/>
      </c>
      <c r="HJ136" s="45" t="str">
        <f t="shared" si="328"/>
        <v/>
      </c>
      <c r="HK136" s="45" t="str">
        <f t="shared" si="329"/>
        <v/>
      </c>
      <c r="HL136" s="45" t="str">
        <f t="shared" si="330"/>
        <v/>
      </c>
      <c r="HM136" s="37"/>
      <c r="HN136" s="37"/>
      <c r="HO136" s="37">
        <f t="shared" si="313"/>
        <v>1</v>
      </c>
      <c r="HP136" s="37" t="str">
        <f>'[14]BD Plan'!$B$3</f>
        <v>Magdalena</v>
      </c>
      <c r="HQ136" s="41" t="s">
        <v>1727</v>
      </c>
      <c r="HR136" s="41" t="s">
        <v>1728</v>
      </c>
      <c r="HS136" s="41"/>
      <c r="HT136" s="41"/>
      <c r="HU136" s="41"/>
      <c r="HV136" s="41"/>
      <c r="HW136" s="41"/>
      <c r="HX136" s="41"/>
      <c r="HY136" s="41"/>
      <c r="HZ136" s="41"/>
      <c r="IA136" s="41"/>
      <c r="IB136" s="41"/>
      <c r="IC136" s="41"/>
      <c r="ID136" s="41"/>
      <c r="IE136" s="41"/>
      <c r="IF136" s="41"/>
      <c r="IG136" t="s">
        <v>980</v>
      </c>
      <c r="IH136" s="38" t="s">
        <v>981</v>
      </c>
    </row>
    <row r="137" spans="1:242" ht="15" customHeight="1" x14ac:dyDescent="0.25">
      <c r="A137" t="s">
        <v>982</v>
      </c>
      <c r="B137" t="s">
        <v>966</v>
      </c>
      <c r="C137" s="37" t="s">
        <v>983</v>
      </c>
      <c r="D137" s="37" t="s">
        <v>950</v>
      </c>
      <c r="E137" s="37" t="s">
        <v>951</v>
      </c>
      <c r="F137" s="37" t="s">
        <v>984</v>
      </c>
      <c r="G137" s="37" t="s">
        <v>925</v>
      </c>
      <c r="H137" s="39" t="s">
        <v>985</v>
      </c>
      <c r="I137" s="37" t="s">
        <v>955</v>
      </c>
      <c r="J137" s="40">
        <v>0.8</v>
      </c>
      <c r="K137" s="40">
        <v>0.6</v>
      </c>
      <c r="L137" s="37" t="s">
        <v>956</v>
      </c>
      <c r="M137" s="40">
        <v>0.48</v>
      </c>
      <c r="N137" s="40">
        <v>0.6</v>
      </c>
      <c r="O137" s="37" t="s">
        <v>928</v>
      </c>
      <c r="P137" s="37" t="s">
        <v>929</v>
      </c>
      <c r="Q137" s="42" t="s">
        <v>986</v>
      </c>
      <c r="R137" s="37"/>
      <c r="S137" s="47" t="s">
        <v>931</v>
      </c>
      <c r="T137" s="41" t="s">
        <v>987</v>
      </c>
      <c r="U137" s="43" t="s">
        <v>933</v>
      </c>
      <c r="V137" s="43" t="s">
        <v>934</v>
      </c>
      <c r="W137" s="43" t="s">
        <v>935</v>
      </c>
      <c r="X137" s="43"/>
      <c r="Y137" s="43" t="s">
        <v>973</v>
      </c>
      <c r="Z137" s="43" t="s">
        <v>937</v>
      </c>
      <c r="AA137" s="40">
        <v>0.4</v>
      </c>
      <c r="AB137" s="37"/>
      <c r="AC137" s="37"/>
      <c r="AD137" s="37"/>
      <c r="AE137" s="37"/>
      <c r="AF137" s="43" t="s">
        <v>96</v>
      </c>
      <c r="AG137" s="37" t="s">
        <v>938</v>
      </c>
      <c r="AH137" s="37">
        <f t="shared" si="331"/>
        <v>49</v>
      </c>
      <c r="AI137" s="43">
        <v>6</v>
      </c>
      <c r="AJ137" s="43">
        <v>19</v>
      </c>
      <c r="AK137" s="43">
        <v>12</v>
      </c>
      <c r="AL137" s="43">
        <v>12</v>
      </c>
      <c r="AM137" s="37">
        <v>2</v>
      </c>
      <c r="AN137" s="37" t="s">
        <v>1729</v>
      </c>
      <c r="AO137" s="37">
        <v>21</v>
      </c>
      <c r="AP137" s="37" t="s">
        <v>1730</v>
      </c>
      <c r="AQ137" s="37"/>
      <c r="AR137" s="37"/>
      <c r="AS137" s="37"/>
      <c r="AT137" s="37"/>
      <c r="AU137" s="44">
        <v>44664</v>
      </c>
      <c r="AV137" s="44">
        <v>44754</v>
      </c>
      <c r="AW137" s="44"/>
      <c r="AX137" s="44"/>
      <c r="AY137" s="37" t="s">
        <v>4</v>
      </c>
      <c r="AZ137" s="37" t="s">
        <v>4</v>
      </c>
      <c r="BA137" s="37"/>
      <c r="BB137" s="37"/>
      <c r="BC137" s="37" t="s">
        <v>4</v>
      </c>
      <c r="BD137" s="37" t="s">
        <v>4</v>
      </c>
      <c r="BE137" s="37"/>
      <c r="BF137" s="37"/>
      <c r="BG137" s="37" t="s">
        <v>1731</v>
      </c>
      <c r="BH137" s="37" t="s">
        <v>1732</v>
      </c>
      <c r="BI137" s="37"/>
      <c r="BJ137" s="37"/>
      <c r="BK137" s="45">
        <f t="shared" si="320"/>
        <v>0.33333333333333331</v>
      </c>
      <c r="BL137" s="45">
        <f t="shared" si="321"/>
        <v>1</v>
      </c>
      <c r="BM137" s="45">
        <f t="shared" si="322"/>
        <v>0</v>
      </c>
      <c r="BN137" s="45">
        <f t="shared" si="323"/>
        <v>0</v>
      </c>
      <c r="BO137" s="45">
        <f t="shared" si="324"/>
        <v>0.46938775510204084</v>
      </c>
      <c r="BP137" s="46"/>
      <c r="BQ137" s="37"/>
      <c r="BS137" s="37"/>
      <c r="BT137" s="43"/>
      <c r="BU137" s="43"/>
      <c r="BV137" s="43"/>
      <c r="BW137" s="43"/>
      <c r="BX137" s="43"/>
      <c r="BY137" s="43"/>
      <c r="BZ137" s="40"/>
      <c r="CA137" s="37"/>
      <c r="CB137" s="37"/>
      <c r="CC137" s="37"/>
      <c r="CD137" s="37"/>
      <c r="CE137" s="43"/>
      <c r="CF137" s="37"/>
      <c r="CG137" s="37"/>
      <c r="CH137" s="37"/>
      <c r="CI137" s="37"/>
      <c r="CJ137" s="37"/>
      <c r="CK137" s="37"/>
      <c r="CL137" s="37"/>
      <c r="CM137" s="37"/>
      <c r="CN137" s="37"/>
      <c r="CO137" s="37"/>
      <c r="CP137" s="37"/>
      <c r="CQ137" s="37"/>
      <c r="CR137" s="37"/>
      <c r="CS137" s="37"/>
      <c r="CT137" s="44">
        <v>44664</v>
      </c>
      <c r="CU137" s="44">
        <v>44754</v>
      </c>
      <c r="CV137" s="44"/>
      <c r="CW137" s="44"/>
      <c r="CX137" s="37"/>
      <c r="CY137" s="37"/>
      <c r="CZ137" s="37"/>
      <c r="DA137" s="37"/>
      <c r="DB137" s="37"/>
      <c r="DC137" s="37"/>
      <c r="DD137" s="37"/>
      <c r="DE137" s="37"/>
      <c r="DF137" s="37"/>
      <c r="DG137" s="37"/>
      <c r="DH137" s="37"/>
      <c r="DI137" s="37"/>
      <c r="DJ137" s="45" t="str">
        <f t="shared" si="302"/>
        <v/>
      </c>
      <c r="DK137" s="45" t="str">
        <f t="shared" si="303"/>
        <v/>
      </c>
      <c r="DL137" s="45" t="str">
        <f t="shared" si="304"/>
        <v/>
      </c>
      <c r="DM137" s="45" t="str">
        <f t="shared" si="305"/>
        <v/>
      </c>
      <c r="DN137" s="45" t="str">
        <f t="shared" si="306"/>
        <v/>
      </c>
      <c r="DO137" s="46"/>
      <c r="DP137" s="37"/>
      <c r="DQ137" s="43"/>
      <c r="DR137" s="37"/>
      <c r="DS137" s="43"/>
      <c r="DT137" s="43"/>
      <c r="DU137" s="43"/>
      <c r="DV137" s="43"/>
      <c r="DW137" s="43"/>
      <c r="DX137" s="43"/>
      <c r="DY137" s="40"/>
      <c r="DZ137" s="37"/>
      <c r="EA137" s="37"/>
      <c r="EB137" s="37"/>
      <c r="EC137" s="37"/>
      <c r="ED137" s="43"/>
      <c r="EE137" s="37"/>
      <c r="EF137" s="37"/>
      <c r="EG137" s="37"/>
      <c r="EH137" s="37"/>
      <c r="EI137" s="37"/>
      <c r="EJ137" s="37"/>
      <c r="EK137" s="37"/>
      <c r="EL137" s="37"/>
      <c r="EM137" s="37"/>
      <c r="EN137" s="37"/>
      <c r="EO137" s="37"/>
      <c r="EP137" s="37"/>
      <c r="EQ137" s="37"/>
      <c r="ER137" s="37"/>
      <c r="ES137" s="44">
        <v>44664</v>
      </c>
      <c r="ET137" s="44">
        <v>44754</v>
      </c>
      <c r="EU137" s="44"/>
      <c r="EV137" s="44"/>
      <c r="EW137" s="37"/>
      <c r="EX137" s="37"/>
      <c r="EY137" s="37"/>
      <c r="EZ137" s="37"/>
      <c r="FA137" s="37"/>
      <c r="FB137" s="37"/>
      <c r="FC137" s="37"/>
      <c r="FD137" s="37"/>
      <c r="FE137" s="37"/>
      <c r="FF137" s="37"/>
      <c r="FG137" s="37"/>
      <c r="FH137" s="37"/>
      <c r="FI137" s="45" t="str">
        <f t="shared" si="307"/>
        <v/>
      </c>
      <c r="FJ137" s="45" t="str">
        <f t="shared" si="308"/>
        <v/>
      </c>
      <c r="FK137" s="45" t="str">
        <f t="shared" si="309"/>
        <v/>
      </c>
      <c r="FL137" s="45" t="str">
        <f t="shared" si="310"/>
        <v/>
      </c>
      <c r="FM137" s="45" t="str">
        <f t="shared" si="311"/>
        <v/>
      </c>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44">
        <v>44664</v>
      </c>
      <c r="GS137" s="44">
        <v>44754</v>
      </c>
      <c r="GT137" s="44"/>
      <c r="GU137" s="44"/>
      <c r="GV137" s="37"/>
      <c r="GW137" s="37"/>
      <c r="GX137" s="37"/>
      <c r="GY137" s="37"/>
      <c r="GZ137" s="37"/>
      <c r="HA137" s="37"/>
      <c r="HB137" s="37"/>
      <c r="HC137" s="37"/>
      <c r="HD137" s="37"/>
      <c r="HE137" s="37"/>
      <c r="HF137" s="37"/>
      <c r="HG137" s="37"/>
      <c r="HH137" s="45" t="str">
        <f t="shared" si="326"/>
        <v/>
      </c>
      <c r="HI137" s="45" t="str">
        <f t="shared" si="327"/>
        <v/>
      </c>
      <c r="HJ137" s="45" t="str">
        <f t="shared" si="328"/>
        <v/>
      </c>
      <c r="HK137" s="45" t="str">
        <f t="shared" si="329"/>
        <v/>
      </c>
      <c r="HL137" s="45" t="str">
        <f t="shared" si="330"/>
        <v/>
      </c>
      <c r="HM137" s="37"/>
      <c r="HN137" s="37"/>
      <c r="HO137" s="37">
        <f t="shared" si="313"/>
        <v>1</v>
      </c>
      <c r="HP137" s="37" t="str">
        <f>'[14]BD Plan'!$B$3</f>
        <v>Magdalena</v>
      </c>
      <c r="HQ137" s="41" t="s">
        <v>1733</v>
      </c>
      <c r="HR137" s="41" t="s">
        <v>1734</v>
      </c>
      <c r="HS137" s="41"/>
      <c r="HT137" s="41"/>
      <c r="HU137" s="41"/>
      <c r="HV137" s="41"/>
      <c r="HW137" s="41"/>
      <c r="HX137" s="41"/>
      <c r="HY137" s="41"/>
      <c r="HZ137" s="41"/>
      <c r="IA137" s="41"/>
      <c r="IB137" s="41"/>
      <c r="IC137" s="41"/>
      <c r="ID137" s="41"/>
      <c r="IE137" s="41"/>
      <c r="IF137" s="41"/>
      <c r="IG137" t="s">
        <v>993</v>
      </c>
      <c r="IH137" s="38" t="s">
        <v>994</v>
      </c>
    </row>
    <row r="138" spans="1:242" ht="15" customHeight="1" x14ac:dyDescent="0.25">
      <c r="A138" t="s">
        <v>995</v>
      </c>
      <c r="B138" t="s">
        <v>966</v>
      </c>
      <c r="C138" s="37" t="s">
        <v>996</v>
      </c>
      <c r="D138" s="37" t="s">
        <v>997</v>
      </c>
      <c r="E138" s="37" t="s">
        <v>951</v>
      </c>
      <c r="F138" s="37" t="s">
        <v>984</v>
      </c>
      <c r="G138" s="37" t="s">
        <v>953</v>
      </c>
      <c r="H138" s="39" t="s">
        <v>998</v>
      </c>
      <c r="I138" s="37" t="s">
        <v>955</v>
      </c>
      <c r="J138" s="40">
        <v>1</v>
      </c>
      <c r="K138" s="40">
        <v>0.8</v>
      </c>
      <c r="L138" s="37" t="s">
        <v>956</v>
      </c>
      <c r="M138" s="40">
        <v>0.6</v>
      </c>
      <c r="N138" s="40">
        <v>0.8</v>
      </c>
      <c r="O138" s="37" t="s">
        <v>956</v>
      </c>
      <c r="P138" s="37" t="s">
        <v>929</v>
      </c>
      <c r="Q138" s="42" t="s">
        <v>999</v>
      </c>
      <c r="R138" s="37"/>
      <c r="S138" s="47" t="s">
        <v>931</v>
      </c>
      <c r="T138" s="37" t="s">
        <v>1000</v>
      </c>
      <c r="U138" s="43" t="s">
        <v>933</v>
      </c>
      <c r="V138" s="43" t="s">
        <v>934</v>
      </c>
      <c r="W138" s="43" t="s">
        <v>935</v>
      </c>
      <c r="X138" s="43"/>
      <c r="Y138" s="43" t="s">
        <v>936</v>
      </c>
      <c r="Z138" s="43" t="s">
        <v>937</v>
      </c>
      <c r="AA138" s="40">
        <v>0.4</v>
      </c>
      <c r="AB138" s="37"/>
      <c r="AC138" s="37"/>
      <c r="AD138" s="37"/>
      <c r="AE138" s="37"/>
      <c r="AF138" s="43" t="s">
        <v>96</v>
      </c>
      <c r="AG138" s="37" t="s">
        <v>938</v>
      </c>
      <c r="AH138" s="37">
        <f t="shared" si="331"/>
        <v>12</v>
      </c>
      <c r="AI138" s="43">
        <v>3</v>
      </c>
      <c r="AJ138" s="43">
        <v>3</v>
      </c>
      <c r="AK138" s="43">
        <v>3</v>
      </c>
      <c r="AL138" s="43">
        <v>3</v>
      </c>
      <c r="AM138" s="37">
        <v>3</v>
      </c>
      <c r="AN138" s="37" t="s">
        <v>1723</v>
      </c>
      <c r="AO138" s="37">
        <v>3</v>
      </c>
      <c r="AP138" s="37" t="s">
        <v>1724</v>
      </c>
      <c r="AQ138" s="37"/>
      <c r="AR138" s="37"/>
      <c r="AS138" s="37"/>
      <c r="AT138" s="37"/>
      <c r="AU138" s="44">
        <v>44664</v>
      </c>
      <c r="AV138" s="44">
        <v>44757</v>
      </c>
      <c r="AW138" s="44"/>
      <c r="AX138" s="44"/>
      <c r="AY138" s="37" t="s">
        <v>4</v>
      </c>
      <c r="AZ138" s="37" t="s">
        <v>4</v>
      </c>
      <c r="BA138" s="37"/>
      <c r="BB138" s="37"/>
      <c r="BC138" s="37" t="s">
        <v>4</v>
      </c>
      <c r="BD138" s="37" t="s">
        <v>4</v>
      </c>
      <c r="BE138" s="37"/>
      <c r="BF138" s="37"/>
      <c r="BG138" s="37" t="s">
        <v>1735</v>
      </c>
      <c r="BH138" s="37" t="s">
        <v>1736</v>
      </c>
      <c r="BI138" s="37"/>
      <c r="BJ138" s="37"/>
      <c r="BK138" s="45">
        <f t="shared" si="320"/>
        <v>1</v>
      </c>
      <c r="BL138" s="45">
        <f t="shared" si="321"/>
        <v>1</v>
      </c>
      <c r="BM138" s="45">
        <f t="shared" si="322"/>
        <v>0</v>
      </c>
      <c r="BN138" s="45">
        <f t="shared" si="323"/>
        <v>0</v>
      </c>
      <c r="BO138" s="45">
        <f t="shared" si="324"/>
        <v>0.5</v>
      </c>
      <c r="BP138" s="46"/>
      <c r="BQ138" s="37"/>
      <c r="BR138" s="37"/>
      <c r="BS138" s="37"/>
      <c r="BT138" s="43"/>
      <c r="BU138" s="43"/>
      <c r="BV138" s="43"/>
      <c r="BW138" s="43"/>
      <c r="BX138" s="43"/>
      <c r="BY138" s="43"/>
      <c r="BZ138" s="40"/>
      <c r="CA138" s="37"/>
      <c r="CB138" s="37"/>
      <c r="CC138" s="37"/>
      <c r="CD138" s="37"/>
      <c r="CE138" s="43"/>
      <c r="CF138" s="37"/>
      <c r="CG138" s="37"/>
      <c r="CH138" s="37"/>
      <c r="CI138" s="37"/>
      <c r="CJ138" s="37"/>
      <c r="CK138" s="37"/>
      <c r="CL138" s="37"/>
      <c r="CM138" s="37"/>
      <c r="CN138" s="37"/>
      <c r="CO138" s="37"/>
      <c r="CP138" s="37"/>
      <c r="CQ138" s="37"/>
      <c r="CR138" s="37"/>
      <c r="CS138" s="37"/>
      <c r="CT138" s="44">
        <v>44664</v>
      </c>
      <c r="CU138" s="44">
        <v>44757</v>
      </c>
      <c r="CV138" s="44"/>
      <c r="CW138" s="44"/>
      <c r="CX138" s="37"/>
      <c r="CY138" s="37"/>
      <c r="CZ138" s="37"/>
      <c r="DA138" s="37"/>
      <c r="DB138" s="37"/>
      <c r="DC138" s="37"/>
      <c r="DD138" s="37"/>
      <c r="DE138" s="37"/>
      <c r="DF138" s="37"/>
      <c r="DG138" s="37"/>
      <c r="DH138" s="37"/>
      <c r="DI138" s="37"/>
      <c r="DJ138" s="45" t="str">
        <f t="shared" si="302"/>
        <v/>
      </c>
      <c r="DK138" s="45" t="str">
        <f t="shared" si="303"/>
        <v/>
      </c>
      <c r="DL138" s="45" t="str">
        <f t="shared" si="304"/>
        <v/>
      </c>
      <c r="DM138" s="45" t="str">
        <f t="shared" si="305"/>
        <v/>
      </c>
      <c r="DN138" s="45" t="str">
        <f t="shared" si="306"/>
        <v/>
      </c>
      <c r="DO138" s="46"/>
      <c r="DP138" s="37"/>
      <c r="DQ138" s="43"/>
      <c r="DR138" s="37"/>
      <c r="DS138" s="43"/>
      <c r="DT138" s="43"/>
      <c r="DU138" s="43"/>
      <c r="DV138" s="43"/>
      <c r="DW138" s="43"/>
      <c r="DX138" s="43"/>
      <c r="DY138" s="40"/>
      <c r="DZ138" s="37"/>
      <c r="EA138" s="37"/>
      <c r="EB138" s="37"/>
      <c r="EC138" s="37"/>
      <c r="ED138" s="43"/>
      <c r="EE138" s="37"/>
      <c r="EF138" s="37"/>
      <c r="EG138" s="37"/>
      <c r="EH138" s="37"/>
      <c r="EI138" s="37"/>
      <c r="EJ138" s="37"/>
      <c r="EK138" s="37"/>
      <c r="EL138" s="37"/>
      <c r="EM138" s="37"/>
      <c r="EN138" s="37"/>
      <c r="EO138" s="37"/>
      <c r="EP138" s="37"/>
      <c r="EQ138" s="37"/>
      <c r="ER138" s="37"/>
      <c r="ES138" s="44">
        <v>44664</v>
      </c>
      <c r="ET138" s="44">
        <v>44757</v>
      </c>
      <c r="EU138" s="44"/>
      <c r="EV138" s="44"/>
      <c r="EW138" s="37"/>
      <c r="EX138" s="37"/>
      <c r="EY138" s="37"/>
      <c r="EZ138" s="37"/>
      <c r="FA138" s="37"/>
      <c r="FB138" s="37"/>
      <c r="FC138" s="37"/>
      <c r="FD138" s="37"/>
      <c r="FE138" s="37"/>
      <c r="FF138" s="37"/>
      <c r="FG138" s="37"/>
      <c r="FH138" s="37"/>
      <c r="FI138" s="45" t="str">
        <f t="shared" si="307"/>
        <v/>
      </c>
      <c r="FJ138" s="45" t="str">
        <f t="shared" si="308"/>
        <v/>
      </c>
      <c r="FK138" s="45" t="str">
        <f t="shared" si="309"/>
        <v/>
      </c>
      <c r="FL138" s="45" t="str">
        <f t="shared" si="310"/>
        <v/>
      </c>
      <c r="FM138" s="45" t="str">
        <f t="shared" si="311"/>
        <v/>
      </c>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44">
        <v>44664</v>
      </c>
      <c r="GS138" s="44">
        <v>44757</v>
      </c>
      <c r="GT138" s="44"/>
      <c r="GU138" s="44"/>
      <c r="GV138" s="37"/>
      <c r="GW138" s="37"/>
      <c r="GX138" s="37"/>
      <c r="GY138" s="37"/>
      <c r="GZ138" s="37"/>
      <c r="HA138" s="37"/>
      <c r="HB138" s="37"/>
      <c r="HC138" s="37"/>
      <c r="HD138" s="37"/>
      <c r="HE138" s="37"/>
      <c r="HF138" s="37"/>
      <c r="HG138" s="37"/>
      <c r="HH138" s="45" t="str">
        <f t="shared" si="326"/>
        <v/>
      </c>
      <c r="HI138" s="45" t="str">
        <f t="shared" si="327"/>
        <v/>
      </c>
      <c r="HJ138" s="45" t="str">
        <f t="shared" si="328"/>
        <v/>
      </c>
      <c r="HK138" s="45" t="str">
        <f t="shared" si="329"/>
        <v/>
      </c>
      <c r="HL138" s="45" t="str">
        <f t="shared" si="330"/>
        <v/>
      </c>
      <c r="HM138" s="37"/>
      <c r="HN138" s="37"/>
      <c r="HO138" s="37">
        <f t="shared" si="313"/>
        <v>1</v>
      </c>
      <c r="HP138" s="37" t="str">
        <f>'[14]BD Plan'!$B$3</f>
        <v>Magdalena</v>
      </c>
      <c r="HQ138" s="20" t="s">
        <v>1737</v>
      </c>
      <c r="HR138" s="20" t="s">
        <v>1738</v>
      </c>
      <c r="HS138" s="20"/>
      <c r="HT138" s="20"/>
      <c r="HU138" s="20"/>
      <c r="HV138" s="20"/>
      <c r="HW138" s="20"/>
      <c r="HX138" s="20"/>
      <c r="HY138" s="20"/>
      <c r="HZ138" s="20"/>
      <c r="IA138" s="20"/>
      <c r="IB138" s="20"/>
      <c r="IC138" s="20"/>
      <c r="ID138" s="20"/>
      <c r="IE138" s="20"/>
      <c r="IF138" s="20"/>
      <c r="IG138" t="s">
        <v>1005</v>
      </c>
      <c r="IH138" s="38" t="s">
        <v>981</v>
      </c>
    </row>
    <row r="139" spans="1:242" ht="15" customHeight="1" x14ac:dyDescent="0.25">
      <c r="A139" t="s">
        <v>1006</v>
      </c>
      <c r="B139" t="s">
        <v>1007</v>
      </c>
      <c r="C139" s="37" t="s">
        <v>1008</v>
      </c>
      <c r="D139" s="37" t="s">
        <v>968</v>
      </c>
      <c r="E139" s="37" t="s">
        <v>951</v>
      </c>
      <c r="F139" s="37" t="s">
        <v>924</v>
      </c>
      <c r="G139" s="37" t="s">
        <v>1009</v>
      </c>
      <c r="H139" s="39" t="s">
        <v>1010</v>
      </c>
      <c r="I139" s="37" t="s">
        <v>927</v>
      </c>
      <c r="J139" s="40">
        <v>0.8</v>
      </c>
      <c r="K139" s="40">
        <v>0.2</v>
      </c>
      <c r="L139" s="37" t="s">
        <v>928</v>
      </c>
      <c r="M139" s="40">
        <v>0.28999999999999998</v>
      </c>
      <c r="N139" s="40">
        <v>0.2</v>
      </c>
      <c r="O139" s="37" t="s">
        <v>1011</v>
      </c>
      <c r="P139" s="37" t="s">
        <v>929</v>
      </c>
      <c r="Q139" s="42" t="s">
        <v>1012</v>
      </c>
      <c r="R139" s="37"/>
      <c r="S139" s="47" t="s">
        <v>931</v>
      </c>
      <c r="T139" s="37" t="s">
        <v>1013</v>
      </c>
      <c r="U139" s="43" t="s">
        <v>933</v>
      </c>
      <c r="V139" s="43" t="s">
        <v>934</v>
      </c>
      <c r="W139" s="43" t="s">
        <v>935</v>
      </c>
      <c r="X139" s="43"/>
      <c r="Y139" s="43" t="s">
        <v>936</v>
      </c>
      <c r="Z139" s="43" t="s">
        <v>937</v>
      </c>
      <c r="AA139" s="40">
        <v>0.4</v>
      </c>
      <c r="AB139" s="37"/>
      <c r="AC139" s="37"/>
      <c r="AD139" s="37"/>
      <c r="AE139" s="37"/>
      <c r="AF139" s="43" t="s">
        <v>96</v>
      </c>
      <c r="AG139" s="37" t="s">
        <v>938</v>
      </c>
      <c r="AH139" s="37">
        <f t="shared" si="331"/>
        <v>3</v>
      </c>
      <c r="AI139" s="43">
        <v>0</v>
      </c>
      <c r="AJ139" s="43">
        <v>3</v>
      </c>
      <c r="AK139" s="43">
        <v>0</v>
      </c>
      <c r="AL139" s="43">
        <v>0</v>
      </c>
      <c r="AM139" s="37"/>
      <c r="AN139" s="37"/>
      <c r="AO139" s="37">
        <v>3</v>
      </c>
      <c r="AP139" s="37" t="s">
        <v>1739</v>
      </c>
      <c r="AQ139" s="37"/>
      <c r="AR139" s="37"/>
      <c r="AS139" s="37"/>
      <c r="AT139" s="37"/>
      <c r="AU139" s="44"/>
      <c r="AV139" s="44">
        <v>44756</v>
      </c>
      <c r="AW139" s="44"/>
      <c r="AX139" s="44"/>
      <c r="AY139" s="37"/>
      <c r="AZ139" s="37" t="s">
        <v>4</v>
      </c>
      <c r="BA139" s="37"/>
      <c r="BB139" s="37"/>
      <c r="BC139" s="37"/>
      <c r="BD139" s="37" t="s">
        <v>4</v>
      </c>
      <c r="BE139" s="37"/>
      <c r="BF139" s="37"/>
      <c r="BG139" s="37"/>
      <c r="BH139" s="37" t="s">
        <v>1740</v>
      </c>
      <c r="BI139" s="37"/>
      <c r="BJ139" s="37"/>
      <c r="BK139" s="45" t="str">
        <f t="shared" si="320"/>
        <v/>
      </c>
      <c r="BL139" s="45">
        <f t="shared" si="321"/>
        <v>1</v>
      </c>
      <c r="BM139" s="45" t="str">
        <f t="shared" si="322"/>
        <v/>
      </c>
      <c r="BN139" s="45" t="str">
        <f t="shared" si="323"/>
        <v/>
      </c>
      <c r="BO139" s="45">
        <f t="shared" si="324"/>
        <v>1</v>
      </c>
      <c r="BP139" s="46" t="s">
        <v>1016</v>
      </c>
      <c r="BQ139" s="37"/>
      <c r="BR139" s="47" t="s">
        <v>931</v>
      </c>
      <c r="BS139" s="37" t="s">
        <v>1017</v>
      </c>
      <c r="BT139" s="43" t="s">
        <v>933</v>
      </c>
      <c r="BU139" s="43" t="s">
        <v>934</v>
      </c>
      <c r="BV139" s="43" t="s">
        <v>935</v>
      </c>
      <c r="BW139" s="43"/>
      <c r="BX139" s="43" t="s">
        <v>936</v>
      </c>
      <c r="BY139" s="43" t="s">
        <v>937</v>
      </c>
      <c r="BZ139" s="40">
        <v>0.4</v>
      </c>
      <c r="CA139" s="37"/>
      <c r="CB139" s="37"/>
      <c r="CC139" s="37"/>
      <c r="CD139" s="37"/>
      <c r="CE139" s="43" t="s">
        <v>96</v>
      </c>
      <c r="CF139" s="37" t="s">
        <v>938</v>
      </c>
      <c r="CG139" s="37">
        <f t="shared" ref="CG139" si="332">SUM(CH139:CK139)</f>
        <v>5</v>
      </c>
      <c r="CH139" s="37">
        <v>0</v>
      </c>
      <c r="CI139" s="37">
        <v>3</v>
      </c>
      <c r="CJ139" s="37">
        <v>1</v>
      </c>
      <c r="CK139" s="37">
        <v>1</v>
      </c>
      <c r="CL139" s="37"/>
      <c r="CM139" s="37"/>
      <c r="CN139" s="37">
        <v>3</v>
      </c>
      <c r="CO139" s="37" t="s">
        <v>1741</v>
      </c>
      <c r="CP139" s="37"/>
      <c r="CQ139" s="37"/>
      <c r="CR139" s="37"/>
      <c r="CS139" s="37"/>
      <c r="CT139" s="44"/>
      <c r="CU139" s="44">
        <v>44756</v>
      </c>
      <c r="CV139" s="44"/>
      <c r="CW139" s="44"/>
      <c r="CX139" s="37"/>
      <c r="CY139" s="37" t="s">
        <v>4</v>
      </c>
      <c r="CZ139" s="37"/>
      <c r="DA139" s="37"/>
      <c r="DB139" s="37"/>
      <c r="DC139" s="37" t="s">
        <v>4</v>
      </c>
      <c r="DD139" s="37"/>
      <c r="DE139" s="37"/>
      <c r="DF139" s="37"/>
      <c r="DG139" s="37" t="s">
        <v>1742</v>
      </c>
      <c r="DH139" s="37"/>
      <c r="DI139" s="37"/>
      <c r="DJ139" s="45" t="str">
        <f t="shared" si="302"/>
        <v/>
      </c>
      <c r="DK139" s="45">
        <f t="shared" si="303"/>
        <v>1</v>
      </c>
      <c r="DL139" s="45">
        <f t="shared" si="304"/>
        <v>0</v>
      </c>
      <c r="DM139" s="45">
        <f t="shared" si="305"/>
        <v>0</v>
      </c>
      <c r="DN139" s="45">
        <f t="shared" si="306"/>
        <v>0.6</v>
      </c>
      <c r="DO139" s="46"/>
      <c r="DP139" s="37"/>
      <c r="DQ139" s="43"/>
      <c r="DR139" s="37"/>
      <c r="DS139" s="43"/>
      <c r="DT139" s="43"/>
      <c r="DU139" s="43"/>
      <c r="DV139" s="43"/>
      <c r="DW139" s="43"/>
      <c r="DX139" s="43"/>
      <c r="DY139" s="40"/>
      <c r="DZ139" s="37"/>
      <c r="EA139" s="37"/>
      <c r="EB139" s="37"/>
      <c r="EC139" s="37"/>
      <c r="ED139" s="43"/>
      <c r="EE139" s="37"/>
      <c r="EF139" s="37"/>
      <c r="EG139" s="37"/>
      <c r="EH139" s="37"/>
      <c r="EI139" s="37"/>
      <c r="EJ139" s="37"/>
      <c r="EK139" s="37"/>
      <c r="EL139" s="37"/>
      <c r="EM139" s="37"/>
      <c r="EN139" s="37"/>
      <c r="EO139" s="37"/>
      <c r="EP139" s="37"/>
      <c r="EQ139" s="37"/>
      <c r="ER139" s="37"/>
      <c r="ES139" s="44"/>
      <c r="ET139" s="44">
        <v>44756</v>
      </c>
      <c r="EU139" s="44"/>
      <c r="EV139" s="44"/>
      <c r="EW139" s="37"/>
      <c r="EX139" s="37"/>
      <c r="EY139" s="37"/>
      <c r="EZ139" s="37"/>
      <c r="FA139" s="37"/>
      <c r="FB139" s="37"/>
      <c r="FC139" s="37"/>
      <c r="FD139" s="37"/>
      <c r="FE139" s="37"/>
      <c r="FF139" s="37"/>
      <c r="FG139" s="37"/>
      <c r="FH139" s="37"/>
      <c r="FI139" s="45" t="str">
        <f t="shared" si="307"/>
        <v/>
      </c>
      <c r="FJ139" s="45" t="str">
        <f t="shared" si="308"/>
        <v/>
      </c>
      <c r="FK139" s="45" t="str">
        <f t="shared" si="309"/>
        <v/>
      </c>
      <c r="FL139" s="45" t="str">
        <f t="shared" si="310"/>
        <v/>
      </c>
      <c r="FM139" s="45" t="str">
        <f t="shared" si="311"/>
        <v/>
      </c>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44"/>
      <c r="GS139" s="44">
        <v>44756</v>
      </c>
      <c r="GT139" s="44"/>
      <c r="GU139" s="44"/>
      <c r="GV139" s="37"/>
      <c r="GW139" s="37"/>
      <c r="GX139" s="37"/>
      <c r="GY139" s="37"/>
      <c r="GZ139" s="37"/>
      <c r="HA139" s="37"/>
      <c r="HB139" s="37"/>
      <c r="HC139" s="37"/>
      <c r="HD139" s="37"/>
      <c r="HE139" s="37"/>
      <c r="HF139" s="37"/>
      <c r="HG139" s="37"/>
      <c r="HH139" s="45"/>
      <c r="HI139" s="45"/>
      <c r="HJ139" s="45"/>
      <c r="HK139" s="45"/>
      <c r="HL139" s="45"/>
      <c r="HM139" s="37"/>
      <c r="HN139" s="37"/>
      <c r="HO139" s="37">
        <f t="shared" si="313"/>
        <v>2</v>
      </c>
      <c r="HP139" s="37" t="str">
        <f>'[14]BD Plan'!$B$3</f>
        <v>Magdalena</v>
      </c>
      <c r="HQ139" s="20"/>
      <c r="HR139" s="20" t="s">
        <v>1743</v>
      </c>
      <c r="HS139" s="20"/>
      <c r="HT139" s="20"/>
      <c r="HU139" s="20"/>
      <c r="HV139" s="20" t="s">
        <v>1744</v>
      </c>
      <c r="HW139" s="20"/>
      <c r="HX139" s="20"/>
      <c r="HY139" s="20"/>
      <c r="HZ139" s="20"/>
      <c r="IA139" s="20"/>
      <c r="IB139" s="20"/>
      <c r="IC139" s="20"/>
      <c r="ID139" s="20"/>
      <c r="IE139" s="20"/>
      <c r="IF139" s="20"/>
      <c r="IG139" t="s">
        <v>1022</v>
      </c>
      <c r="IH139" s="38" t="s">
        <v>1023</v>
      </c>
    </row>
    <row r="140" spans="1:242" ht="15" customHeight="1" x14ac:dyDescent="0.25">
      <c r="A140" t="s">
        <v>1024</v>
      </c>
      <c r="B140" t="s">
        <v>1007</v>
      </c>
      <c r="C140" s="37" t="s">
        <v>1025</v>
      </c>
      <c r="D140" s="37" t="s">
        <v>997</v>
      </c>
      <c r="E140" s="37" t="s">
        <v>1026</v>
      </c>
      <c r="F140" s="37" t="s">
        <v>924</v>
      </c>
      <c r="G140" s="37" t="s">
        <v>925</v>
      </c>
      <c r="H140" s="48" t="s">
        <v>1027</v>
      </c>
      <c r="I140" s="37" t="s">
        <v>1028</v>
      </c>
      <c r="J140" s="40">
        <v>0.8</v>
      </c>
      <c r="K140" s="40">
        <v>0.8</v>
      </c>
      <c r="L140" s="37" t="s">
        <v>956</v>
      </c>
      <c r="M140" s="40">
        <v>0.48</v>
      </c>
      <c r="N140" s="40">
        <v>0.8</v>
      </c>
      <c r="O140" s="37" t="s">
        <v>956</v>
      </c>
      <c r="P140" s="37" t="s">
        <v>929</v>
      </c>
      <c r="Q140" s="42" t="s">
        <v>1029</v>
      </c>
      <c r="R140" s="37"/>
      <c r="S140" s="47" t="s">
        <v>931</v>
      </c>
      <c r="T140" s="37" t="s">
        <v>1030</v>
      </c>
      <c r="U140" s="43" t="s">
        <v>933</v>
      </c>
      <c r="V140" s="43" t="s">
        <v>934</v>
      </c>
      <c r="W140" s="43" t="s">
        <v>935</v>
      </c>
      <c r="X140" s="43"/>
      <c r="Y140" s="43" t="s">
        <v>936</v>
      </c>
      <c r="Z140" s="43" t="s">
        <v>937</v>
      </c>
      <c r="AA140" s="40">
        <v>0.4</v>
      </c>
      <c r="AB140" s="37"/>
      <c r="AC140" s="37"/>
      <c r="AD140" s="37"/>
      <c r="AE140" s="37"/>
      <c r="AF140" s="43" t="s">
        <v>96</v>
      </c>
      <c r="AG140" s="37" t="s">
        <v>938</v>
      </c>
      <c r="AH140" s="37">
        <f t="shared" si="331"/>
        <v>12</v>
      </c>
      <c r="AI140" s="43">
        <v>3</v>
      </c>
      <c r="AJ140" s="43">
        <v>3</v>
      </c>
      <c r="AK140" s="43">
        <v>3</v>
      </c>
      <c r="AL140" s="43">
        <v>3</v>
      </c>
      <c r="AM140" s="37"/>
      <c r="AN140" s="37"/>
      <c r="AO140" s="37">
        <v>3</v>
      </c>
      <c r="AP140" s="37" t="s">
        <v>1745</v>
      </c>
      <c r="AQ140" s="37"/>
      <c r="AR140" s="37"/>
      <c r="AS140" s="37"/>
      <c r="AT140" s="37"/>
      <c r="AU140" s="44">
        <v>44664</v>
      </c>
      <c r="AV140" s="44">
        <v>44756</v>
      </c>
      <c r="AW140" s="44"/>
      <c r="AX140" s="44"/>
      <c r="AY140" s="37"/>
      <c r="AZ140" s="37" t="s">
        <v>4</v>
      </c>
      <c r="BA140" s="37"/>
      <c r="BB140" s="37"/>
      <c r="BC140" s="37"/>
      <c r="BD140" s="37" t="s">
        <v>4</v>
      </c>
      <c r="BE140" s="37"/>
      <c r="BF140" s="37"/>
      <c r="BG140" s="37"/>
      <c r="BH140" s="37" t="s">
        <v>1746</v>
      </c>
      <c r="BI140" s="37"/>
      <c r="BJ140" s="37"/>
      <c r="BK140" s="45">
        <f t="shared" si="320"/>
        <v>0</v>
      </c>
      <c r="BL140" s="45">
        <f t="shared" si="321"/>
        <v>1</v>
      </c>
      <c r="BM140" s="45">
        <f t="shared" si="322"/>
        <v>0</v>
      </c>
      <c r="BN140" s="45">
        <f t="shared" si="323"/>
        <v>0</v>
      </c>
      <c r="BO140" s="45">
        <f t="shared" si="324"/>
        <v>0.25</v>
      </c>
      <c r="BP140" s="42"/>
      <c r="BQ140" s="37"/>
      <c r="BR140" s="37"/>
      <c r="BS140" s="37"/>
      <c r="BT140" s="43"/>
      <c r="BU140" s="43"/>
      <c r="BV140" s="43"/>
      <c r="BW140" s="43"/>
      <c r="BX140" s="43"/>
      <c r="BY140" s="43"/>
      <c r="BZ140" s="40"/>
      <c r="CA140" s="37"/>
      <c r="CB140" s="37"/>
      <c r="CC140" s="37"/>
      <c r="CD140" s="37"/>
      <c r="CE140" s="43"/>
      <c r="CF140" s="37"/>
      <c r="CG140" s="37"/>
      <c r="CH140" s="37"/>
      <c r="CI140" s="37"/>
      <c r="CJ140" s="37"/>
      <c r="CK140" s="37"/>
      <c r="CL140" s="37"/>
      <c r="CM140" s="37"/>
      <c r="CN140" s="37"/>
      <c r="CO140" s="37"/>
      <c r="CP140" s="37"/>
      <c r="CQ140" s="37"/>
      <c r="CR140" s="37"/>
      <c r="CS140" s="37"/>
      <c r="CT140" s="44">
        <v>44664</v>
      </c>
      <c r="CU140" s="44">
        <v>44756</v>
      </c>
      <c r="CV140" s="44"/>
      <c r="CW140" s="44"/>
      <c r="CX140" s="37"/>
      <c r="CY140" s="37"/>
      <c r="CZ140" s="37"/>
      <c r="DA140" s="37"/>
      <c r="DB140" s="37"/>
      <c r="DC140" s="37"/>
      <c r="DD140" s="37"/>
      <c r="DE140" s="37"/>
      <c r="DF140" s="37"/>
      <c r="DG140" s="37"/>
      <c r="DH140" s="37"/>
      <c r="DI140" s="37"/>
      <c r="DJ140" s="45" t="str">
        <f t="shared" si="302"/>
        <v/>
      </c>
      <c r="DK140" s="45" t="str">
        <f t="shared" si="303"/>
        <v/>
      </c>
      <c r="DL140" s="45" t="str">
        <f t="shared" si="304"/>
        <v/>
      </c>
      <c r="DM140" s="45" t="str">
        <f t="shared" si="305"/>
        <v/>
      </c>
      <c r="DN140" s="45" t="str">
        <f t="shared" si="306"/>
        <v/>
      </c>
      <c r="DO140" s="42"/>
      <c r="DP140" s="37"/>
      <c r="DQ140" s="43"/>
      <c r="DR140" s="37"/>
      <c r="DS140" s="43"/>
      <c r="DT140" s="43"/>
      <c r="DU140" s="43"/>
      <c r="DV140" s="43"/>
      <c r="DW140" s="43"/>
      <c r="DX140" s="43"/>
      <c r="DY140" s="40"/>
      <c r="DZ140" s="37"/>
      <c r="EA140" s="37"/>
      <c r="EB140" s="37"/>
      <c r="EC140" s="37"/>
      <c r="ED140" s="43"/>
      <c r="EE140" s="37"/>
      <c r="EF140" s="37"/>
      <c r="EG140" s="37"/>
      <c r="EH140" s="37"/>
      <c r="EI140" s="37"/>
      <c r="EJ140" s="37"/>
      <c r="EK140" s="37"/>
      <c r="EL140" s="37"/>
      <c r="EM140" s="37"/>
      <c r="EN140" s="37"/>
      <c r="EO140" s="37"/>
      <c r="EP140" s="37"/>
      <c r="EQ140" s="37"/>
      <c r="ER140" s="37"/>
      <c r="ES140" s="44"/>
      <c r="ET140" s="44">
        <v>44756</v>
      </c>
      <c r="EU140" s="44"/>
      <c r="EV140" s="44"/>
      <c r="EW140" s="37"/>
      <c r="EX140" s="37"/>
      <c r="EY140" s="37"/>
      <c r="EZ140" s="37"/>
      <c r="FA140" s="37"/>
      <c r="FB140" s="37"/>
      <c r="FC140" s="37"/>
      <c r="FD140" s="37"/>
      <c r="FE140" s="37"/>
      <c r="FF140" s="37"/>
      <c r="FG140" s="37"/>
      <c r="FH140" s="37"/>
      <c r="FI140" s="45" t="str">
        <f t="shared" si="307"/>
        <v/>
      </c>
      <c r="FJ140" s="45" t="str">
        <f t="shared" si="308"/>
        <v/>
      </c>
      <c r="FK140" s="45" t="str">
        <f t="shared" si="309"/>
        <v/>
      </c>
      <c r="FL140" s="45" t="str">
        <f t="shared" si="310"/>
        <v/>
      </c>
      <c r="FM140" s="45" t="str">
        <f t="shared" si="311"/>
        <v/>
      </c>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44">
        <v>44664</v>
      </c>
      <c r="GS140" s="44">
        <v>44756</v>
      </c>
      <c r="GT140" s="44"/>
      <c r="GU140" s="44"/>
      <c r="GV140" s="37"/>
      <c r="GW140" s="37"/>
      <c r="GX140" s="37"/>
      <c r="GY140" s="37"/>
      <c r="GZ140" s="37"/>
      <c r="HA140" s="37"/>
      <c r="HB140" s="37"/>
      <c r="HC140" s="37"/>
      <c r="HD140" s="37"/>
      <c r="HE140" s="37"/>
      <c r="HF140" s="37"/>
      <c r="HG140" s="37"/>
      <c r="HH140" s="45" t="str">
        <f t="shared" ref="HH140:HH141" si="333">IFERROR(IF(GF140=0,"",IF((GJ140/GF140)&gt;1,1,(GJ140/GF140))),"")</f>
        <v/>
      </c>
      <c r="HI140" s="45" t="str">
        <f t="shared" ref="HI140:HI141" si="334">IFERROR(IF(GG140=0,"",IF((GL140/GG140)&gt;1,1,(GL140/GG140))),"")</f>
        <v/>
      </c>
      <c r="HJ140" s="45" t="str">
        <f t="shared" ref="HJ140:HJ141" si="335">IFERROR(IF(GH140=0,"",IF((GN140/GH140)&gt;1,1,(GN140/GH140))),"")</f>
        <v/>
      </c>
      <c r="HK140" s="45" t="str">
        <f t="shared" ref="HK140:HK141" si="336">IFERROR(IF(GI140=0,"",IF((GP140/GI140)&gt;1,1,(GP140/GI140))),"")</f>
        <v/>
      </c>
      <c r="HL140" s="45" t="str">
        <f t="shared" ref="HL140:HL141" si="337">IFERROR(IF((GJ140+GL140+GN140+GP140)/GE140&gt;1,1,(GJ140+GL140+GN140+GP140)/GE140),"")</f>
        <v/>
      </c>
      <c r="HM140" s="37"/>
      <c r="HN140" s="37"/>
      <c r="HO140" s="37">
        <f t="shared" si="313"/>
        <v>1</v>
      </c>
      <c r="HP140" s="37" t="str">
        <f>'[14]BD Plan'!$B$3</f>
        <v>Magdalena</v>
      </c>
      <c r="HQ140" s="20"/>
      <c r="HR140" s="20" t="s">
        <v>1747</v>
      </c>
      <c r="HS140" s="20"/>
      <c r="HT140" s="20"/>
      <c r="HU140" s="20"/>
      <c r="HV140" s="20"/>
      <c r="HW140" s="20"/>
      <c r="HX140" s="20"/>
      <c r="HY140" s="20" t="s">
        <v>1748</v>
      </c>
      <c r="HZ140" s="20"/>
      <c r="IA140" s="20"/>
      <c r="IB140" s="20"/>
      <c r="IC140" s="20"/>
      <c r="ID140" s="20"/>
      <c r="IE140" s="20"/>
      <c r="IF140" s="20"/>
      <c r="IG140" t="s">
        <v>1035</v>
      </c>
      <c r="IH140" s="38" t="s">
        <v>1036</v>
      </c>
    </row>
    <row r="141" spans="1:242" ht="15" customHeight="1" x14ac:dyDescent="0.25">
      <c r="A141" t="s">
        <v>1037</v>
      </c>
      <c r="B141" t="s">
        <v>1038</v>
      </c>
      <c r="C141" s="37" t="s">
        <v>1039</v>
      </c>
      <c r="D141" s="38" t="s">
        <v>968</v>
      </c>
      <c r="E141" s="37" t="s">
        <v>951</v>
      </c>
      <c r="F141" s="37" t="s">
        <v>984</v>
      </c>
      <c r="G141" s="37" t="s">
        <v>1040</v>
      </c>
      <c r="H141" s="39" t="s">
        <v>1041</v>
      </c>
      <c r="I141" s="37" t="s">
        <v>927</v>
      </c>
      <c r="J141" s="40">
        <v>0.6</v>
      </c>
      <c r="K141" s="40">
        <v>0.8</v>
      </c>
      <c r="L141" s="37" t="s">
        <v>956</v>
      </c>
      <c r="M141" s="40">
        <v>0.36</v>
      </c>
      <c r="N141" s="40">
        <v>0.8</v>
      </c>
      <c r="O141" s="37" t="s">
        <v>956</v>
      </c>
      <c r="P141" s="37" t="s">
        <v>929</v>
      </c>
      <c r="Q141" s="42" t="s">
        <v>1042</v>
      </c>
      <c r="R141" s="37"/>
      <c r="S141" s="47" t="s">
        <v>931</v>
      </c>
      <c r="T141" s="41" t="s">
        <v>1043</v>
      </c>
      <c r="U141" s="43" t="s">
        <v>933</v>
      </c>
      <c r="V141" s="43" t="s">
        <v>934</v>
      </c>
      <c r="W141" s="43" t="s">
        <v>935</v>
      </c>
      <c r="X141" s="43"/>
      <c r="Y141" s="43" t="s">
        <v>936</v>
      </c>
      <c r="Z141" s="43" t="s">
        <v>937</v>
      </c>
      <c r="AA141" s="40">
        <v>0.4</v>
      </c>
      <c r="AB141" s="37"/>
      <c r="AC141" s="37"/>
      <c r="AD141" s="37"/>
      <c r="AE141" s="37"/>
      <c r="AF141" s="43" t="s">
        <v>96</v>
      </c>
      <c r="AG141" s="37" t="s">
        <v>938</v>
      </c>
      <c r="AH141" s="37">
        <f t="shared" si="331"/>
        <v>50</v>
      </c>
      <c r="AI141" s="43">
        <v>24</v>
      </c>
      <c r="AJ141" s="43">
        <v>24</v>
      </c>
      <c r="AK141" s="43">
        <v>1</v>
      </c>
      <c r="AL141" s="43">
        <v>1</v>
      </c>
      <c r="AM141" s="37">
        <v>24</v>
      </c>
      <c r="AN141" s="37" t="s">
        <v>1749</v>
      </c>
      <c r="AO141" s="37">
        <v>24</v>
      </c>
      <c r="AP141" s="37" t="s">
        <v>1750</v>
      </c>
      <c r="AQ141" s="37"/>
      <c r="AR141" s="37"/>
      <c r="AS141" s="37"/>
      <c r="AT141" s="37"/>
      <c r="AU141" s="44">
        <v>44664</v>
      </c>
      <c r="AV141" s="44">
        <v>44753</v>
      </c>
      <c r="AW141" s="44"/>
      <c r="AX141" s="44"/>
      <c r="AY141" s="37" t="s">
        <v>4</v>
      </c>
      <c r="AZ141" s="37" t="s">
        <v>4</v>
      </c>
      <c r="BA141" s="37"/>
      <c r="BB141" s="37"/>
      <c r="BC141" s="37" t="s">
        <v>4</v>
      </c>
      <c r="BD141" s="37" t="s">
        <v>4</v>
      </c>
      <c r="BE141" s="37"/>
      <c r="BF141" s="37"/>
      <c r="BG141" s="37" t="s">
        <v>1751</v>
      </c>
      <c r="BH141" s="37" t="s">
        <v>1752</v>
      </c>
      <c r="BI141" s="37"/>
      <c r="BJ141" s="37"/>
      <c r="BK141" s="45">
        <f t="shared" si="320"/>
        <v>1</v>
      </c>
      <c r="BL141" s="45">
        <f t="shared" si="321"/>
        <v>1</v>
      </c>
      <c r="BM141" s="45">
        <f t="shared" si="322"/>
        <v>0</v>
      </c>
      <c r="BN141" s="45">
        <f t="shared" si="323"/>
        <v>0</v>
      </c>
      <c r="BO141" s="45">
        <f t="shared" si="324"/>
        <v>0.96</v>
      </c>
      <c r="BP141" s="42"/>
      <c r="BQ141" s="37"/>
      <c r="BR141" s="37"/>
      <c r="BS141" s="37"/>
      <c r="BT141" s="43"/>
      <c r="BU141" s="43"/>
      <c r="BV141" s="43"/>
      <c r="BW141" s="43"/>
      <c r="BX141" s="43"/>
      <c r="BY141" s="43"/>
      <c r="BZ141" s="40"/>
      <c r="CA141" s="37"/>
      <c r="CB141" s="37"/>
      <c r="CC141" s="37"/>
      <c r="CD141" s="37"/>
      <c r="CE141" s="43"/>
      <c r="CF141" s="37"/>
      <c r="CG141" s="37"/>
      <c r="CH141" s="37"/>
      <c r="CI141" s="37"/>
      <c r="CJ141" s="37"/>
      <c r="CK141" s="37"/>
      <c r="CL141" s="37"/>
      <c r="CM141" s="37"/>
      <c r="CN141" s="37"/>
      <c r="CO141" s="37"/>
      <c r="CP141" s="37"/>
      <c r="CQ141" s="37"/>
      <c r="CR141" s="37"/>
      <c r="CS141" s="37"/>
      <c r="CT141" s="44"/>
      <c r="CU141" s="44">
        <v>44753</v>
      </c>
      <c r="CV141" s="44"/>
      <c r="CW141" s="44"/>
      <c r="CX141" s="37"/>
      <c r="CY141" s="37"/>
      <c r="CZ141" s="37"/>
      <c r="DA141" s="37"/>
      <c r="DB141" s="37"/>
      <c r="DC141" s="37"/>
      <c r="DD141" s="37"/>
      <c r="DE141" s="37"/>
      <c r="DF141" s="37"/>
      <c r="DG141" s="37"/>
      <c r="DH141" s="37"/>
      <c r="DI141" s="37"/>
      <c r="DJ141" s="45" t="str">
        <f t="shared" si="302"/>
        <v/>
      </c>
      <c r="DK141" s="45" t="str">
        <f t="shared" si="303"/>
        <v/>
      </c>
      <c r="DL141" s="45" t="str">
        <f t="shared" si="304"/>
        <v/>
      </c>
      <c r="DM141" s="45" t="str">
        <f t="shared" si="305"/>
        <v/>
      </c>
      <c r="DN141" s="45" t="str">
        <f t="shared" si="306"/>
        <v/>
      </c>
      <c r="DO141" s="46"/>
      <c r="DP141" s="37"/>
      <c r="DQ141" s="43"/>
      <c r="DR141" s="37"/>
      <c r="DS141" s="43"/>
      <c r="DT141" s="43"/>
      <c r="DU141" s="43"/>
      <c r="DV141" s="43"/>
      <c r="DW141" s="43"/>
      <c r="DX141" s="43"/>
      <c r="DY141" s="40"/>
      <c r="DZ141" s="37"/>
      <c r="EA141" s="37"/>
      <c r="EB141" s="37"/>
      <c r="EC141" s="37"/>
      <c r="ED141" s="43"/>
      <c r="EE141" s="37"/>
      <c r="EF141" s="37"/>
      <c r="EG141" s="37"/>
      <c r="EH141" s="37"/>
      <c r="EI141" s="37"/>
      <c r="EJ141" s="37"/>
      <c r="EK141" s="37"/>
      <c r="EL141" s="37"/>
      <c r="EM141" s="37"/>
      <c r="EN141" s="37"/>
      <c r="EO141" s="37"/>
      <c r="EP141" s="37"/>
      <c r="EQ141" s="37"/>
      <c r="ER141" s="37"/>
      <c r="ES141" s="44">
        <v>44664</v>
      </c>
      <c r="ET141" s="44">
        <v>44753</v>
      </c>
      <c r="EU141" s="44"/>
      <c r="EV141" s="44"/>
      <c r="EW141" s="37"/>
      <c r="EX141" s="37"/>
      <c r="EY141" s="37"/>
      <c r="EZ141" s="37"/>
      <c r="FA141" s="37"/>
      <c r="FB141" s="37"/>
      <c r="FC141" s="37"/>
      <c r="FD141" s="37"/>
      <c r="FE141" s="37"/>
      <c r="FF141" s="37"/>
      <c r="FG141" s="37"/>
      <c r="FH141" s="37"/>
      <c r="FI141" s="45" t="str">
        <f t="shared" si="307"/>
        <v/>
      </c>
      <c r="FJ141" s="45" t="str">
        <f t="shared" si="308"/>
        <v/>
      </c>
      <c r="FK141" s="45" t="str">
        <f t="shared" si="309"/>
        <v/>
      </c>
      <c r="FL141" s="45" t="str">
        <f t="shared" si="310"/>
        <v/>
      </c>
      <c r="FM141" s="45" t="str">
        <f t="shared" si="311"/>
        <v/>
      </c>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44">
        <v>44664</v>
      </c>
      <c r="GS141" s="44">
        <v>44753</v>
      </c>
      <c r="GT141" s="44"/>
      <c r="GU141" s="44"/>
      <c r="GV141" s="37"/>
      <c r="GW141" s="37"/>
      <c r="GX141" s="37"/>
      <c r="GY141" s="37"/>
      <c r="GZ141" s="37"/>
      <c r="HA141" s="37"/>
      <c r="HB141" s="37"/>
      <c r="HC141" s="37"/>
      <c r="HD141" s="37"/>
      <c r="HE141" s="37"/>
      <c r="HF141" s="37"/>
      <c r="HG141" s="37"/>
      <c r="HH141" s="45" t="str">
        <f t="shared" si="333"/>
        <v/>
      </c>
      <c r="HI141" s="45" t="str">
        <f t="shared" si="334"/>
        <v/>
      </c>
      <c r="HJ141" s="45" t="str">
        <f t="shared" si="335"/>
        <v/>
      </c>
      <c r="HK141" s="45" t="str">
        <f t="shared" si="336"/>
        <v/>
      </c>
      <c r="HL141" s="45" t="str">
        <f t="shared" si="337"/>
        <v/>
      </c>
      <c r="HM141" s="37"/>
      <c r="HN141" s="37"/>
      <c r="HO141" s="37">
        <f t="shared" si="313"/>
        <v>1</v>
      </c>
      <c r="HP141" s="37" t="str">
        <f>'[14]BD Plan'!$B$3</f>
        <v>Magdalena</v>
      </c>
      <c r="HQ141" s="20" t="s">
        <v>1753</v>
      </c>
      <c r="HR141" s="20" t="s">
        <v>1754</v>
      </c>
      <c r="HS141" s="20"/>
      <c r="HT141" s="20"/>
      <c r="HU141" s="20" t="s">
        <v>1755</v>
      </c>
      <c r="HV141" s="20"/>
      <c r="HW141" s="20"/>
      <c r="HX141" s="20"/>
      <c r="HY141" s="20"/>
      <c r="HZ141" s="20"/>
      <c r="IA141" s="20"/>
      <c r="IB141" s="20"/>
      <c r="IC141" s="20"/>
      <c r="ID141" s="20"/>
      <c r="IE141" s="20"/>
      <c r="IF141" s="20"/>
      <c r="IG141" t="s">
        <v>1050</v>
      </c>
      <c r="IH141" s="38" t="s">
        <v>1051</v>
      </c>
    </row>
    <row r="142" spans="1:242" ht="15" customHeight="1" x14ac:dyDescent="0.25">
      <c r="A142" t="s">
        <v>1052</v>
      </c>
      <c r="B142" t="s">
        <v>1053</v>
      </c>
      <c r="C142" s="37" t="s">
        <v>1054</v>
      </c>
      <c r="D142" s="38" t="s">
        <v>950</v>
      </c>
      <c r="E142" s="37" t="s">
        <v>951</v>
      </c>
      <c r="F142" s="37" t="s">
        <v>924</v>
      </c>
      <c r="G142" s="37" t="s">
        <v>925</v>
      </c>
      <c r="H142" s="39" t="s">
        <v>1055</v>
      </c>
      <c r="I142" s="37" t="s">
        <v>1028</v>
      </c>
      <c r="J142" s="40">
        <v>0.8</v>
      </c>
      <c r="K142" s="40">
        <v>0.6</v>
      </c>
      <c r="L142" s="37" t="s">
        <v>956</v>
      </c>
      <c r="M142" s="40">
        <v>0.28999999999999998</v>
      </c>
      <c r="N142" s="40">
        <v>0.6</v>
      </c>
      <c r="O142" s="37" t="s">
        <v>928</v>
      </c>
      <c r="P142" s="37" t="s">
        <v>929</v>
      </c>
      <c r="Q142" s="42"/>
      <c r="R142" s="37"/>
      <c r="S142" s="41"/>
      <c r="T142" s="41"/>
      <c r="U142" s="43"/>
      <c r="V142" s="43"/>
      <c r="W142" s="43"/>
      <c r="X142" s="43"/>
      <c r="Y142" s="43"/>
      <c r="Z142" s="43"/>
      <c r="AA142" s="40"/>
      <c r="AB142" s="37"/>
      <c r="AC142" s="37"/>
      <c r="AD142" s="37"/>
      <c r="AE142" s="37"/>
      <c r="AF142" s="43"/>
      <c r="AG142" s="37"/>
      <c r="AH142" s="37"/>
      <c r="AI142" s="43"/>
      <c r="AJ142" s="43"/>
      <c r="AK142" s="43"/>
      <c r="AL142" s="43"/>
      <c r="AM142" s="37"/>
      <c r="AN142" s="37"/>
      <c r="AO142" s="37"/>
      <c r="AP142" s="37"/>
      <c r="AQ142" s="37"/>
      <c r="AR142" s="37"/>
      <c r="AS142" s="37"/>
      <c r="AT142" s="37"/>
      <c r="AU142" s="44"/>
      <c r="AV142" s="44">
        <v>44756</v>
      </c>
      <c r="AW142" s="44"/>
      <c r="AX142" s="44"/>
      <c r="AY142" s="37"/>
      <c r="AZ142" s="37"/>
      <c r="BA142" s="37"/>
      <c r="BB142" s="37"/>
      <c r="BC142" s="37"/>
      <c r="BD142" s="37"/>
      <c r="BE142" s="37"/>
      <c r="BF142" s="37"/>
      <c r="BG142" s="37"/>
      <c r="BH142" s="37"/>
      <c r="BI142" s="37"/>
      <c r="BJ142" s="37"/>
      <c r="BK142" s="45" t="str">
        <f t="shared" si="320"/>
        <v/>
      </c>
      <c r="BL142" s="45" t="str">
        <f t="shared" si="321"/>
        <v/>
      </c>
      <c r="BM142" s="45" t="str">
        <f t="shared" si="322"/>
        <v/>
      </c>
      <c r="BN142" s="45" t="str">
        <f t="shared" si="323"/>
        <v/>
      </c>
      <c r="BO142" s="45" t="str">
        <f t="shared" si="324"/>
        <v/>
      </c>
      <c r="BP142" s="42" t="s">
        <v>1056</v>
      </c>
      <c r="BQ142" s="37"/>
      <c r="BR142" s="47" t="s">
        <v>931</v>
      </c>
      <c r="BS142" s="37" t="s">
        <v>1057</v>
      </c>
      <c r="BT142" s="43" t="s">
        <v>933</v>
      </c>
      <c r="BU142" s="43" t="s">
        <v>934</v>
      </c>
      <c r="BV142" s="43" t="s">
        <v>935</v>
      </c>
      <c r="BW142" s="43"/>
      <c r="BX142" s="43" t="s">
        <v>936</v>
      </c>
      <c r="BY142" s="43" t="s">
        <v>937</v>
      </c>
      <c r="BZ142" s="40">
        <v>0.4</v>
      </c>
      <c r="CA142" s="37"/>
      <c r="CB142" s="37"/>
      <c r="CC142" s="37"/>
      <c r="CD142" s="37"/>
      <c r="CE142" s="43" t="s">
        <v>96</v>
      </c>
      <c r="CF142" s="37" t="s">
        <v>938</v>
      </c>
      <c r="CG142" s="37">
        <f t="shared" ref="CG142" si="338">SUM(CH142:CK142)</f>
        <v>8</v>
      </c>
      <c r="CH142" s="37">
        <v>0</v>
      </c>
      <c r="CI142" s="37">
        <v>2</v>
      </c>
      <c r="CJ142" s="37">
        <v>3</v>
      </c>
      <c r="CK142" s="37">
        <v>3</v>
      </c>
      <c r="CL142" s="37"/>
      <c r="CM142" s="37"/>
      <c r="CN142" s="37">
        <v>2</v>
      </c>
      <c r="CO142" s="37" t="s">
        <v>1756</v>
      </c>
      <c r="CP142" s="37"/>
      <c r="CQ142" s="37"/>
      <c r="CR142" s="37"/>
      <c r="CS142" s="37"/>
      <c r="CT142" s="44"/>
      <c r="CU142" s="44">
        <v>44756</v>
      </c>
      <c r="CV142" s="44"/>
      <c r="CW142" s="44"/>
      <c r="CX142" s="37"/>
      <c r="CY142" s="37" t="s">
        <v>4</v>
      </c>
      <c r="CZ142" s="37"/>
      <c r="DA142" s="37"/>
      <c r="DB142" s="37"/>
      <c r="DC142" s="37" t="s">
        <v>4</v>
      </c>
      <c r="DD142" s="37"/>
      <c r="DE142" s="37"/>
      <c r="DF142" s="37"/>
      <c r="DG142" s="37" t="s">
        <v>1757</v>
      </c>
      <c r="DH142" s="37"/>
      <c r="DI142" s="37"/>
      <c r="DJ142" s="45" t="str">
        <f t="shared" si="302"/>
        <v/>
      </c>
      <c r="DK142" s="45">
        <f t="shared" si="303"/>
        <v>1</v>
      </c>
      <c r="DL142" s="45">
        <f t="shared" si="304"/>
        <v>0</v>
      </c>
      <c r="DM142" s="45">
        <f t="shared" si="305"/>
        <v>0</v>
      </c>
      <c r="DN142" s="45">
        <f t="shared" si="306"/>
        <v>0.25</v>
      </c>
      <c r="DO142" s="46"/>
      <c r="DP142" s="37"/>
      <c r="DQ142" s="43"/>
      <c r="DR142" s="37"/>
      <c r="DS142" s="43"/>
      <c r="DT142" s="43"/>
      <c r="DU142" s="43"/>
      <c r="DV142" s="43"/>
      <c r="DW142" s="43"/>
      <c r="DX142" s="43"/>
      <c r="DY142" s="40"/>
      <c r="DZ142" s="37"/>
      <c r="EA142" s="37"/>
      <c r="EB142" s="37"/>
      <c r="EC142" s="37"/>
      <c r="ED142" s="43"/>
      <c r="EE142" s="37"/>
      <c r="EF142" s="37"/>
      <c r="EG142" s="37"/>
      <c r="EH142" s="37"/>
      <c r="EI142" s="37"/>
      <c r="EJ142" s="37"/>
      <c r="EK142" s="37"/>
      <c r="EL142" s="37"/>
      <c r="EM142" s="37"/>
      <c r="EN142" s="37"/>
      <c r="EO142" s="37"/>
      <c r="EP142" s="37"/>
      <c r="EQ142" s="37"/>
      <c r="ER142" s="37"/>
      <c r="ES142" s="44"/>
      <c r="ET142" s="44">
        <v>44756</v>
      </c>
      <c r="EU142" s="44"/>
      <c r="EV142" s="44"/>
      <c r="EW142" s="37"/>
      <c r="EX142" s="37"/>
      <c r="EY142" s="37"/>
      <c r="EZ142" s="37"/>
      <c r="FA142" s="37"/>
      <c r="FB142" s="37"/>
      <c r="FC142" s="37"/>
      <c r="FD142" s="37"/>
      <c r="FE142" s="37"/>
      <c r="FF142" s="37"/>
      <c r="FG142" s="37"/>
      <c r="FH142" s="37"/>
      <c r="FI142" s="45" t="str">
        <f t="shared" si="307"/>
        <v/>
      </c>
      <c r="FJ142" s="45" t="str">
        <f t="shared" si="308"/>
        <v/>
      </c>
      <c r="FK142" s="45" t="str">
        <f t="shared" si="309"/>
        <v/>
      </c>
      <c r="FL142" s="45" t="str">
        <f t="shared" si="310"/>
        <v/>
      </c>
      <c r="FM142" s="45" t="str">
        <f t="shared" si="311"/>
        <v/>
      </c>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44"/>
      <c r="GS142" s="44">
        <v>44756</v>
      </c>
      <c r="GT142" s="44"/>
      <c r="GU142" s="44"/>
      <c r="GV142" s="37"/>
      <c r="GW142" s="37"/>
      <c r="GX142" s="37"/>
      <c r="GY142" s="37"/>
      <c r="GZ142" s="37"/>
      <c r="HA142" s="37"/>
      <c r="HB142" s="37"/>
      <c r="HC142" s="37"/>
      <c r="HD142" s="37"/>
      <c r="HE142" s="37"/>
      <c r="HF142" s="37"/>
      <c r="HG142" s="37"/>
      <c r="HH142" s="45"/>
      <c r="HI142" s="45"/>
      <c r="HJ142" s="45"/>
      <c r="HK142" s="45"/>
      <c r="HL142" s="45"/>
      <c r="HM142" s="37"/>
      <c r="HN142" s="37"/>
      <c r="HO142" s="37">
        <f t="shared" si="313"/>
        <v>1</v>
      </c>
      <c r="HP142" s="37" t="str">
        <f>'[14]BD Plan'!$B$3</f>
        <v>Magdalena</v>
      </c>
      <c r="HQ142" s="20"/>
      <c r="HR142" s="20"/>
      <c r="HS142" s="20"/>
      <c r="HT142" s="20"/>
      <c r="HU142" s="20"/>
      <c r="HV142" s="20" t="s">
        <v>1758</v>
      </c>
      <c r="HW142" s="20"/>
      <c r="HX142" s="20"/>
      <c r="HY142" s="20"/>
      <c r="HZ142" s="20"/>
      <c r="IA142" s="20"/>
      <c r="IB142" s="20"/>
      <c r="IC142" s="20"/>
      <c r="ID142" s="20"/>
      <c r="IE142" s="20"/>
      <c r="IF142" s="20"/>
      <c r="IG142" t="s">
        <v>1052</v>
      </c>
      <c r="IH142" s="38" t="s">
        <v>1053</v>
      </c>
    </row>
    <row r="143" spans="1:242" ht="15" customHeight="1" x14ac:dyDescent="0.25">
      <c r="A143" t="s">
        <v>1061</v>
      </c>
      <c r="B143" t="s">
        <v>1053</v>
      </c>
      <c r="C143" s="37" t="s">
        <v>1062</v>
      </c>
      <c r="D143" s="37" t="s">
        <v>997</v>
      </c>
      <c r="E143" s="37" t="s">
        <v>951</v>
      </c>
      <c r="F143" s="37" t="s">
        <v>924</v>
      </c>
      <c r="G143" s="37" t="s">
        <v>925</v>
      </c>
      <c r="H143" s="39" t="s">
        <v>1063</v>
      </c>
      <c r="I143" s="37" t="s">
        <v>955</v>
      </c>
      <c r="J143" s="40">
        <v>0.8</v>
      </c>
      <c r="K143" s="40">
        <v>0.6</v>
      </c>
      <c r="L143" s="37" t="s">
        <v>956</v>
      </c>
      <c r="M143" s="40">
        <v>0.28999999999999998</v>
      </c>
      <c r="N143" s="40">
        <v>0.6</v>
      </c>
      <c r="O143" s="37" t="s">
        <v>928</v>
      </c>
      <c r="P143" s="37" t="s">
        <v>929</v>
      </c>
      <c r="Q143" s="42" t="s">
        <v>1064</v>
      </c>
      <c r="R143" s="37"/>
      <c r="S143" s="47" t="s">
        <v>931</v>
      </c>
      <c r="T143" s="37" t="s">
        <v>1065</v>
      </c>
      <c r="U143" s="43" t="s">
        <v>933</v>
      </c>
      <c r="V143" s="43" t="s">
        <v>934</v>
      </c>
      <c r="W143" s="43" t="s">
        <v>935</v>
      </c>
      <c r="X143" s="43"/>
      <c r="Y143" s="43" t="s">
        <v>936</v>
      </c>
      <c r="Z143" s="43" t="s">
        <v>937</v>
      </c>
      <c r="AA143" s="40">
        <v>0.4</v>
      </c>
      <c r="AB143" s="37"/>
      <c r="AC143" s="37"/>
      <c r="AD143" s="37"/>
      <c r="AE143" s="37"/>
      <c r="AF143" s="43" t="s">
        <v>96</v>
      </c>
      <c r="AG143" s="37" t="s">
        <v>938</v>
      </c>
      <c r="AH143" s="37">
        <f t="shared" si="331"/>
        <v>0</v>
      </c>
      <c r="AI143" s="43">
        <v>0</v>
      </c>
      <c r="AJ143" s="43">
        <v>0</v>
      </c>
      <c r="AK143" s="43">
        <v>0</v>
      </c>
      <c r="AL143" s="43">
        <v>0</v>
      </c>
      <c r="AM143" s="37">
        <v>0</v>
      </c>
      <c r="AN143" s="37" t="s">
        <v>1759</v>
      </c>
      <c r="AO143" s="37">
        <v>0</v>
      </c>
      <c r="AP143" s="37" t="s">
        <v>1760</v>
      </c>
      <c r="AQ143" s="37"/>
      <c r="AR143" s="37"/>
      <c r="AS143" s="37"/>
      <c r="AT143" s="37"/>
      <c r="AU143" s="44">
        <v>44664</v>
      </c>
      <c r="AV143" s="44">
        <v>44756</v>
      </c>
      <c r="AW143" s="44"/>
      <c r="AX143" s="44"/>
      <c r="AY143" s="37" t="s">
        <v>6</v>
      </c>
      <c r="AZ143" s="37" t="s">
        <v>6</v>
      </c>
      <c r="BA143" s="37"/>
      <c r="BB143" s="37"/>
      <c r="BC143" s="37" t="s">
        <v>6</v>
      </c>
      <c r="BD143" s="37" t="s">
        <v>6</v>
      </c>
      <c r="BE143" s="37"/>
      <c r="BF143" s="37"/>
      <c r="BG143" s="37" t="s">
        <v>1761</v>
      </c>
      <c r="BH143" s="37" t="s">
        <v>1302</v>
      </c>
      <c r="BI143" s="37"/>
      <c r="BJ143" s="37"/>
      <c r="BK143" s="45" t="str">
        <f t="shared" si="320"/>
        <v/>
      </c>
      <c r="BL143" s="45" t="str">
        <f t="shared" si="321"/>
        <v/>
      </c>
      <c r="BM143" s="45" t="str">
        <f t="shared" si="322"/>
        <v/>
      </c>
      <c r="BN143" s="45" t="str">
        <f t="shared" si="323"/>
        <v/>
      </c>
      <c r="BO143" s="45" t="str">
        <f t="shared" si="324"/>
        <v/>
      </c>
      <c r="BP143" s="42"/>
      <c r="BQ143" s="37"/>
      <c r="BR143" s="43"/>
      <c r="BS143" s="37"/>
      <c r="BT143" s="43"/>
      <c r="BU143" s="43"/>
      <c r="BV143" s="43"/>
      <c r="BW143" s="43"/>
      <c r="BX143" s="43"/>
      <c r="BY143" s="43"/>
      <c r="BZ143" s="40"/>
      <c r="CA143" s="37"/>
      <c r="CB143" s="37"/>
      <c r="CC143" s="37"/>
      <c r="CD143" s="37"/>
      <c r="CE143" s="43"/>
      <c r="CF143" s="37"/>
      <c r="CG143" s="37"/>
      <c r="CH143" s="37"/>
      <c r="CI143" s="37"/>
      <c r="CJ143" s="37"/>
      <c r="CK143" s="37"/>
      <c r="CL143" s="37"/>
      <c r="CM143" s="37"/>
      <c r="CN143" s="37"/>
      <c r="CO143" s="37"/>
      <c r="CP143" s="37"/>
      <c r="CQ143" s="37"/>
      <c r="CR143" s="37"/>
      <c r="CS143" s="37"/>
      <c r="CT143" s="44">
        <v>44664</v>
      </c>
      <c r="CU143" s="44">
        <v>44756</v>
      </c>
      <c r="CV143" s="44"/>
      <c r="CW143" s="44"/>
      <c r="CX143" s="37"/>
      <c r="CY143" s="37"/>
      <c r="CZ143" s="37"/>
      <c r="DA143" s="37"/>
      <c r="DB143" s="37"/>
      <c r="DC143" s="37"/>
      <c r="DD143" s="37"/>
      <c r="DE143" s="37"/>
      <c r="DF143" s="37"/>
      <c r="DG143" s="37"/>
      <c r="DH143" s="37"/>
      <c r="DI143" s="37"/>
      <c r="DJ143" s="45" t="str">
        <f t="shared" si="302"/>
        <v/>
      </c>
      <c r="DK143" s="45" t="str">
        <f t="shared" si="303"/>
        <v/>
      </c>
      <c r="DL143" s="45" t="str">
        <f t="shared" si="304"/>
        <v/>
      </c>
      <c r="DM143" s="45" t="str">
        <f t="shared" si="305"/>
        <v/>
      </c>
      <c r="DN143" s="45" t="str">
        <f t="shared" si="306"/>
        <v/>
      </c>
      <c r="DO143" s="46"/>
      <c r="DP143" s="37"/>
      <c r="DQ143" s="43"/>
      <c r="DR143" s="37"/>
      <c r="DS143" s="43"/>
      <c r="DT143" s="43"/>
      <c r="DU143" s="43"/>
      <c r="DV143" s="43"/>
      <c r="DW143" s="43"/>
      <c r="DX143" s="43"/>
      <c r="DY143" s="40"/>
      <c r="DZ143" s="37"/>
      <c r="EA143" s="37"/>
      <c r="EB143" s="37"/>
      <c r="EC143" s="37"/>
      <c r="ED143" s="43"/>
      <c r="EE143" s="37"/>
      <c r="EF143" s="37"/>
      <c r="EG143" s="37"/>
      <c r="EH143" s="37"/>
      <c r="EI143" s="37"/>
      <c r="EJ143" s="37"/>
      <c r="EK143" s="37"/>
      <c r="EL143" s="37"/>
      <c r="EM143" s="37"/>
      <c r="EN143" s="37"/>
      <c r="EO143" s="37"/>
      <c r="EP143" s="37"/>
      <c r="EQ143" s="37"/>
      <c r="ER143" s="37"/>
      <c r="ES143" s="44">
        <v>44664</v>
      </c>
      <c r="ET143" s="44">
        <v>44756</v>
      </c>
      <c r="EU143" s="44"/>
      <c r="EV143" s="44"/>
      <c r="EW143" s="37"/>
      <c r="EX143" s="37"/>
      <c r="EY143" s="37"/>
      <c r="EZ143" s="37"/>
      <c r="FA143" s="37"/>
      <c r="FB143" s="37"/>
      <c r="FC143" s="37"/>
      <c r="FD143" s="37"/>
      <c r="FE143" s="37"/>
      <c r="FF143" s="37"/>
      <c r="FG143" s="37"/>
      <c r="FH143" s="37"/>
      <c r="FI143" s="45" t="str">
        <f t="shared" si="307"/>
        <v/>
      </c>
      <c r="FJ143" s="45" t="str">
        <f t="shared" si="308"/>
        <v/>
      </c>
      <c r="FK143" s="45" t="str">
        <f t="shared" si="309"/>
        <v/>
      </c>
      <c r="FL143" s="45" t="str">
        <f t="shared" si="310"/>
        <v/>
      </c>
      <c r="FM143" s="45" t="str">
        <f t="shared" si="311"/>
        <v/>
      </c>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44">
        <v>44664</v>
      </c>
      <c r="GS143" s="44">
        <v>44756</v>
      </c>
      <c r="GT143" s="44"/>
      <c r="GU143" s="44"/>
      <c r="GV143" s="37"/>
      <c r="GW143" s="37"/>
      <c r="GX143" s="37"/>
      <c r="GY143" s="37"/>
      <c r="GZ143" s="37"/>
      <c r="HA143" s="37"/>
      <c r="HB143" s="37"/>
      <c r="HC143" s="37"/>
      <c r="HD143" s="37"/>
      <c r="HE143" s="37"/>
      <c r="HF143" s="37"/>
      <c r="HG143" s="37"/>
      <c r="HH143" s="45" t="str">
        <f t="shared" ref="HH143:HH144" si="339">IFERROR(IF(GF143=0,"",IF((GJ143/GF143)&gt;1,1,(GJ143/GF143))),"")</f>
        <v/>
      </c>
      <c r="HI143" s="45" t="str">
        <f t="shared" ref="HI143:HI144" si="340">IFERROR(IF(GG143=0,"",IF((GL143/GG143)&gt;1,1,(GL143/GG143))),"")</f>
        <v/>
      </c>
      <c r="HJ143" s="45" t="str">
        <f t="shared" ref="HJ143:HJ144" si="341">IFERROR(IF(GH143=0,"",IF((GN143/GH143)&gt;1,1,(GN143/GH143))),"")</f>
        <v/>
      </c>
      <c r="HK143" s="45" t="str">
        <f t="shared" ref="HK143:HK144" si="342">IFERROR(IF(GI143=0,"",IF((GP143/GI143)&gt;1,1,(GP143/GI143))),"")</f>
        <v/>
      </c>
      <c r="HL143" s="45" t="str">
        <f t="shared" ref="HL143:HL144" si="343">IFERROR(IF((GJ143+GL143+GN143+GP143)/GE143&gt;1,1,(GJ143+GL143+GN143+GP143)/GE143),"")</f>
        <v/>
      </c>
      <c r="HM143" s="37"/>
      <c r="HN143" s="37"/>
      <c r="HO143" s="37">
        <f t="shared" si="313"/>
        <v>1</v>
      </c>
      <c r="HP143" s="37" t="str">
        <f>'[14]BD Plan'!$B$3</f>
        <v>Magdalena</v>
      </c>
      <c r="HQ143" s="20" t="s">
        <v>130</v>
      </c>
      <c r="HR143" s="20" t="s">
        <v>130</v>
      </c>
      <c r="HS143" s="20"/>
      <c r="HT143" s="20"/>
      <c r="HU143" s="20"/>
      <c r="HV143" s="20"/>
      <c r="HW143" s="20"/>
      <c r="HX143" s="20"/>
      <c r="HY143" s="20"/>
      <c r="HZ143" s="20"/>
      <c r="IA143" s="20"/>
      <c r="IB143" s="20"/>
      <c r="IC143" s="20"/>
      <c r="ID143" s="20"/>
      <c r="IE143" s="20"/>
      <c r="IF143" s="20"/>
      <c r="IG143" t="s">
        <v>1061</v>
      </c>
      <c r="IH143" s="38" t="s">
        <v>1053</v>
      </c>
    </row>
    <row r="144" spans="1:242" ht="15" customHeight="1" x14ac:dyDescent="0.25">
      <c r="A144" t="s">
        <v>1071</v>
      </c>
      <c r="B144" t="s">
        <v>1072</v>
      </c>
      <c r="C144" s="37" t="s">
        <v>1073</v>
      </c>
      <c r="D144" s="37" t="s">
        <v>950</v>
      </c>
      <c r="E144" s="37" t="s">
        <v>951</v>
      </c>
      <c r="F144" s="37" t="s">
        <v>924</v>
      </c>
      <c r="G144" s="37" t="s">
        <v>925</v>
      </c>
      <c r="H144" s="39" t="s">
        <v>1074</v>
      </c>
      <c r="I144" s="37" t="s">
        <v>927</v>
      </c>
      <c r="J144" s="40">
        <v>0.2</v>
      </c>
      <c r="K144" s="40">
        <v>0.4</v>
      </c>
      <c r="L144" s="37" t="s">
        <v>1011</v>
      </c>
      <c r="M144" s="40">
        <v>0.04</v>
      </c>
      <c r="N144" s="40">
        <v>0.4</v>
      </c>
      <c r="O144" s="37" t="s">
        <v>1011</v>
      </c>
      <c r="P144" s="37" t="s">
        <v>929</v>
      </c>
      <c r="Q144" s="42"/>
      <c r="R144" s="37"/>
      <c r="S144" s="43"/>
      <c r="T144" s="37"/>
      <c r="U144" s="43"/>
      <c r="V144" s="43"/>
      <c r="W144" s="43"/>
      <c r="X144" s="43"/>
      <c r="Y144" s="43"/>
      <c r="Z144" s="43"/>
      <c r="AA144" s="40"/>
      <c r="AB144" s="37"/>
      <c r="AC144" s="37"/>
      <c r="AD144" s="37"/>
      <c r="AE144" s="37"/>
      <c r="AF144" s="43"/>
      <c r="AG144" s="37"/>
      <c r="AH144" s="37"/>
      <c r="AI144" s="43"/>
      <c r="AJ144" s="43"/>
      <c r="AK144" s="43"/>
      <c r="AL144" s="43"/>
      <c r="AM144" s="37"/>
      <c r="AN144" s="37"/>
      <c r="AO144" s="37"/>
      <c r="AP144" s="37"/>
      <c r="AQ144" s="37"/>
      <c r="AR144" s="37"/>
      <c r="AS144" s="37"/>
      <c r="AT144" s="37"/>
      <c r="AU144" s="44">
        <v>44664</v>
      </c>
      <c r="AV144" s="44">
        <v>44756</v>
      </c>
      <c r="AW144" s="44"/>
      <c r="AX144" s="44"/>
      <c r="AY144" s="37"/>
      <c r="AZ144" s="37"/>
      <c r="BA144" s="37"/>
      <c r="BB144" s="37"/>
      <c r="BC144" s="37"/>
      <c r="BD144" s="37"/>
      <c r="BE144" s="37"/>
      <c r="BF144" s="37"/>
      <c r="BG144" s="37"/>
      <c r="BH144" s="37"/>
      <c r="BI144" s="37"/>
      <c r="BJ144" s="37"/>
      <c r="BK144" s="45" t="str">
        <f t="shared" si="320"/>
        <v/>
      </c>
      <c r="BL144" s="45" t="str">
        <f t="shared" si="321"/>
        <v/>
      </c>
      <c r="BM144" s="45" t="str">
        <f t="shared" si="322"/>
        <v/>
      </c>
      <c r="BN144" s="45" t="str">
        <f t="shared" si="323"/>
        <v/>
      </c>
      <c r="BO144" s="45" t="str">
        <f t="shared" si="324"/>
        <v/>
      </c>
      <c r="BP144" s="42" t="s">
        <v>1075</v>
      </c>
      <c r="BQ144" s="37"/>
      <c r="BR144" s="47" t="s">
        <v>931</v>
      </c>
      <c r="BS144" s="37" t="s">
        <v>1076</v>
      </c>
      <c r="BT144" s="43" t="s">
        <v>933</v>
      </c>
      <c r="BU144" s="43" t="s">
        <v>934</v>
      </c>
      <c r="BV144" s="43" t="s">
        <v>935</v>
      </c>
      <c r="BW144" s="43"/>
      <c r="BX144" s="43" t="s">
        <v>936</v>
      </c>
      <c r="BY144" s="43" t="s">
        <v>937</v>
      </c>
      <c r="BZ144" s="40">
        <v>0.4</v>
      </c>
      <c r="CA144" s="37"/>
      <c r="CB144" s="37"/>
      <c r="CC144" s="37"/>
      <c r="CD144" s="37"/>
      <c r="CE144" s="43" t="s">
        <v>96</v>
      </c>
      <c r="CF144" s="37" t="s">
        <v>938</v>
      </c>
      <c r="CG144" s="37">
        <f t="shared" ref="CG144" si="344">SUM(CH144:CK144)</f>
        <v>2</v>
      </c>
      <c r="CH144" s="37">
        <v>0</v>
      </c>
      <c r="CI144" s="37">
        <v>1</v>
      </c>
      <c r="CJ144" s="37">
        <v>0</v>
      </c>
      <c r="CK144" s="37">
        <v>1</v>
      </c>
      <c r="CL144" s="37">
        <v>0</v>
      </c>
      <c r="CM144" s="37" t="s">
        <v>1762</v>
      </c>
      <c r="CN144" s="37">
        <v>1</v>
      </c>
      <c r="CO144" s="37" t="s">
        <v>1763</v>
      </c>
      <c r="CP144" s="37"/>
      <c r="CQ144" s="37"/>
      <c r="CR144" s="37"/>
      <c r="CS144" s="37"/>
      <c r="CT144" s="44">
        <v>44664</v>
      </c>
      <c r="CU144" s="44">
        <v>44756</v>
      </c>
      <c r="CV144" s="44"/>
      <c r="CW144" s="44"/>
      <c r="CX144" s="37" t="s">
        <v>6</v>
      </c>
      <c r="CY144" s="37" t="s">
        <v>4</v>
      </c>
      <c r="CZ144" s="37"/>
      <c r="DA144" s="37"/>
      <c r="DB144" s="37" t="s">
        <v>6</v>
      </c>
      <c r="DC144" s="37" t="s">
        <v>4</v>
      </c>
      <c r="DD144" s="37"/>
      <c r="DE144" s="37"/>
      <c r="DF144" s="37" t="s">
        <v>1764</v>
      </c>
      <c r="DG144" s="37" t="s">
        <v>1765</v>
      </c>
      <c r="DH144" s="37"/>
      <c r="DI144" s="37"/>
      <c r="DJ144" s="45" t="str">
        <f t="shared" si="302"/>
        <v/>
      </c>
      <c r="DK144" s="45">
        <f t="shared" si="303"/>
        <v>1</v>
      </c>
      <c r="DL144" s="45" t="str">
        <f t="shared" si="304"/>
        <v/>
      </c>
      <c r="DM144" s="45">
        <f t="shared" si="305"/>
        <v>0</v>
      </c>
      <c r="DN144" s="45">
        <f t="shared" si="306"/>
        <v>0.5</v>
      </c>
      <c r="DO144" s="42" t="s">
        <v>1081</v>
      </c>
      <c r="DP144" s="37"/>
      <c r="DQ144" s="47" t="s">
        <v>931</v>
      </c>
      <c r="DR144" s="37" t="s">
        <v>1082</v>
      </c>
      <c r="DS144" s="43" t="s">
        <v>933</v>
      </c>
      <c r="DT144" s="43" t="s">
        <v>934</v>
      </c>
      <c r="DU144" s="43" t="s">
        <v>935</v>
      </c>
      <c r="DV144" s="43"/>
      <c r="DW144" s="43" t="s">
        <v>936</v>
      </c>
      <c r="DX144" s="43" t="s">
        <v>937</v>
      </c>
      <c r="DY144" s="40">
        <v>0.4</v>
      </c>
      <c r="DZ144" s="37"/>
      <c r="EA144" s="37"/>
      <c r="EB144" s="37"/>
      <c r="EC144" s="37"/>
      <c r="ED144" s="43" t="s">
        <v>96</v>
      </c>
      <c r="EE144" s="37" t="s">
        <v>938</v>
      </c>
      <c r="EF144" s="37">
        <f>SUM(EG144:EJ144)</f>
        <v>2</v>
      </c>
      <c r="EG144" s="37">
        <v>0</v>
      </c>
      <c r="EH144" s="37">
        <v>2</v>
      </c>
      <c r="EI144" s="37">
        <v>0</v>
      </c>
      <c r="EJ144" s="37">
        <v>0</v>
      </c>
      <c r="EK144" s="37"/>
      <c r="EL144" s="37"/>
      <c r="EM144" s="37">
        <v>2</v>
      </c>
      <c r="EN144" s="37" t="s">
        <v>1766</v>
      </c>
      <c r="EO144" s="37"/>
      <c r="EP144" s="37"/>
      <c r="EQ144" s="37"/>
      <c r="ER144" s="37"/>
      <c r="ES144" s="44">
        <v>44664</v>
      </c>
      <c r="ET144" s="44">
        <v>44756</v>
      </c>
      <c r="EU144" s="44"/>
      <c r="EV144" s="44"/>
      <c r="EW144" s="37"/>
      <c r="EX144" s="37" t="s">
        <v>4</v>
      </c>
      <c r="EY144" s="37"/>
      <c r="EZ144" s="37"/>
      <c r="FA144" s="37"/>
      <c r="FB144" s="37" t="s">
        <v>4</v>
      </c>
      <c r="FC144" s="37"/>
      <c r="FD144" s="37"/>
      <c r="FE144" s="37"/>
      <c r="FF144" s="37" t="s">
        <v>1767</v>
      </c>
      <c r="FG144" s="37"/>
      <c r="FH144" s="37"/>
      <c r="FI144" s="45" t="str">
        <f t="shared" si="307"/>
        <v/>
      </c>
      <c r="FJ144" s="45">
        <f t="shared" si="308"/>
        <v>1</v>
      </c>
      <c r="FK144" s="45" t="str">
        <f t="shared" si="309"/>
        <v/>
      </c>
      <c r="FL144" s="45" t="str">
        <f t="shared" si="310"/>
        <v/>
      </c>
      <c r="FM144" s="45">
        <f t="shared" si="311"/>
        <v>1</v>
      </c>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44">
        <v>44664</v>
      </c>
      <c r="GS144" s="44">
        <v>44756</v>
      </c>
      <c r="GT144" s="44"/>
      <c r="GU144" s="44"/>
      <c r="GV144" s="37"/>
      <c r="GW144" s="37"/>
      <c r="GX144" s="37"/>
      <c r="GY144" s="37"/>
      <c r="GZ144" s="37"/>
      <c r="HA144" s="37"/>
      <c r="HB144" s="37"/>
      <c r="HC144" s="37"/>
      <c r="HD144" s="37"/>
      <c r="HE144" s="37"/>
      <c r="HF144" s="37"/>
      <c r="HG144" s="37"/>
      <c r="HH144" s="45" t="str">
        <f t="shared" si="339"/>
        <v/>
      </c>
      <c r="HI144" s="45" t="str">
        <f t="shared" si="340"/>
        <v/>
      </c>
      <c r="HJ144" s="45" t="str">
        <f t="shared" si="341"/>
        <v/>
      </c>
      <c r="HK144" s="45" t="str">
        <f t="shared" si="342"/>
        <v/>
      </c>
      <c r="HL144" s="45" t="str">
        <f t="shared" si="343"/>
        <v/>
      </c>
      <c r="HM144" s="37"/>
      <c r="HN144" s="37"/>
      <c r="HO144" s="37">
        <f t="shared" si="313"/>
        <v>2</v>
      </c>
      <c r="HP144" s="37" t="str">
        <f>'[14]BD Plan'!$B$3</f>
        <v>Magdalena</v>
      </c>
      <c r="HQ144" s="20"/>
      <c r="HR144" s="20"/>
      <c r="HS144" s="20"/>
      <c r="HT144" s="20"/>
      <c r="HU144" s="20" t="s">
        <v>1768</v>
      </c>
      <c r="HV144" s="20" t="s">
        <v>1769</v>
      </c>
      <c r="HW144" s="20"/>
      <c r="HX144" s="20"/>
      <c r="HY144" s="20"/>
      <c r="HZ144" s="20" t="s">
        <v>1770</v>
      </c>
      <c r="IA144" s="20"/>
      <c r="IB144" s="20"/>
      <c r="IC144" s="20"/>
      <c r="ID144" s="20"/>
      <c r="IE144" s="20"/>
      <c r="IF144" s="20"/>
      <c r="IG144" t="s">
        <v>1088</v>
      </c>
      <c r="IH144" s="38" t="s">
        <v>1089</v>
      </c>
    </row>
    <row r="145" spans="1:242" ht="15" customHeight="1" x14ac:dyDescent="0.25">
      <c r="A145" s="37" t="s">
        <v>919</v>
      </c>
      <c r="B145" s="37" t="s">
        <v>920</v>
      </c>
      <c r="C145" s="37" t="s">
        <v>921</v>
      </c>
      <c r="D145" s="37" t="s">
        <v>922</v>
      </c>
      <c r="E145" s="37" t="s">
        <v>923</v>
      </c>
      <c r="F145" s="37" t="s">
        <v>924</v>
      </c>
      <c r="G145" s="37" t="s">
        <v>925</v>
      </c>
      <c r="H145" s="39" t="s">
        <v>926</v>
      </c>
      <c r="I145" s="37" t="s">
        <v>927</v>
      </c>
      <c r="J145" s="40">
        <v>0.4</v>
      </c>
      <c r="K145" s="40">
        <v>0.6</v>
      </c>
      <c r="L145" s="37" t="s">
        <v>928</v>
      </c>
      <c r="M145" s="40">
        <v>0.09</v>
      </c>
      <c r="N145" s="40">
        <v>0.6</v>
      </c>
      <c r="O145" s="37" t="s">
        <v>928</v>
      </c>
      <c r="P145" s="37" t="s">
        <v>929</v>
      </c>
      <c r="Q145" s="42"/>
      <c r="R145" s="37"/>
      <c r="S145" s="41"/>
      <c r="T145" s="37"/>
      <c r="U145" s="43"/>
      <c r="V145" s="43"/>
      <c r="W145" s="43"/>
      <c r="X145" s="43"/>
      <c r="Y145" s="43"/>
      <c r="Z145" s="43"/>
      <c r="AA145" s="40"/>
      <c r="AB145" s="37"/>
      <c r="AC145" s="37"/>
      <c r="AD145" s="37"/>
      <c r="AE145" s="37"/>
      <c r="AF145" s="43"/>
      <c r="AG145" s="37"/>
      <c r="AH145" s="37"/>
      <c r="AI145" s="37"/>
      <c r="AJ145" s="37"/>
      <c r="AK145" s="37"/>
      <c r="AL145" s="37"/>
      <c r="AM145" s="37"/>
      <c r="AN145" s="37"/>
      <c r="AO145" s="37"/>
      <c r="AP145" s="37"/>
      <c r="AQ145" s="37"/>
      <c r="AR145" s="37"/>
      <c r="AS145" s="37"/>
      <c r="AT145" s="37"/>
      <c r="AU145" s="44">
        <v>44669</v>
      </c>
      <c r="AV145" s="44">
        <v>44763</v>
      </c>
      <c r="AW145" s="44"/>
      <c r="AX145" s="44"/>
      <c r="AY145" s="37"/>
      <c r="AZ145" s="37"/>
      <c r="BA145" s="37"/>
      <c r="BB145" s="37"/>
      <c r="BC145" s="37"/>
      <c r="BD145" s="37"/>
      <c r="BE145" s="37"/>
      <c r="BF145" s="37"/>
      <c r="BG145" s="37"/>
      <c r="BH145" s="37"/>
      <c r="BI145" s="37"/>
      <c r="BJ145" s="37"/>
      <c r="BK145" s="45" t="str">
        <f>IFERROR(IF(AI145=0,"",IF((AM145/AI145)&gt;1,1,(AM145/AI145))),"")</f>
        <v/>
      </c>
      <c r="BL145" s="45" t="str">
        <f>IFERROR(IF(AJ145=0,"",IF((AO145/AJ145)&gt;1,1,(AO145/AJ145))),"")</f>
        <v/>
      </c>
      <c r="BM145" s="45" t="str">
        <f>IFERROR(IF(AK145=0,"",IF((AQ145/AK145)&gt;1,1,(AQ145/AK145))),"")</f>
        <v/>
      </c>
      <c r="BN145" s="45" t="str">
        <f>IFERROR(IF(AL145=0,"",IF((AS145/AL145)&gt;1,1,(AS145/AL145))),"")</f>
        <v/>
      </c>
      <c r="BO145" s="45" t="str">
        <f>IFERROR(IF((AM145+AO145+AQ145+AS145)/AH145&gt;1,1,(AM145+AO145+AQ145+AS145)/AH145),"")</f>
        <v/>
      </c>
      <c r="BP145" s="42"/>
      <c r="BQ145" s="37"/>
      <c r="BR145" s="43"/>
      <c r="BS145" s="37"/>
      <c r="BT145" s="43"/>
      <c r="BU145" s="43"/>
      <c r="BV145" s="43"/>
      <c r="BW145" s="43"/>
      <c r="BX145" s="43"/>
      <c r="BY145" s="43"/>
      <c r="BZ145" s="40"/>
      <c r="CA145" s="37"/>
      <c r="CB145" s="37"/>
      <c r="CC145" s="37"/>
      <c r="CD145" s="37"/>
      <c r="CE145" s="43"/>
      <c r="CF145" s="37"/>
      <c r="CG145" s="37"/>
      <c r="CH145" s="37"/>
      <c r="CI145" s="37"/>
      <c r="CJ145" s="37"/>
      <c r="CK145" s="37"/>
      <c r="CL145" s="37"/>
      <c r="CM145" s="37"/>
      <c r="CN145" s="37"/>
      <c r="CO145" s="37"/>
      <c r="CP145" s="37"/>
      <c r="CQ145" s="37"/>
      <c r="CR145" s="37"/>
      <c r="CS145" s="37"/>
      <c r="CT145" s="44">
        <v>44669</v>
      </c>
      <c r="CU145" s="44">
        <v>44763</v>
      </c>
      <c r="CV145" s="44"/>
      <c r="CW145" s="44"/>
      <c r="CX145" s="37"/>
      <c r="CY145" s="37"/>
      <c r="CZ145" s="37"/>
      <c r="DA145" s="37"/>
      <c r="DB145" s="37"/>
      <c r="DC145" s="37"/>
      <c r="DD145" s="37"/>
      <c r="DE145" s="37"/>
      <c r="DF145" s="37"/>
      <c r="DG145" s="37"/>
      <c r="DH145" s="37"/>
      <c r="DI145" s="37"/>
      <c r="DJ145" s="45" t="str">
        <f t="shared" si="302"/>
        <v/>
      </c>
      <c r="DK145" s="45" t="str">
        <f t="shared" si="303"/>
        <v/>
      </c>
      <c r="DL145" s="45" t="str">
        <f t="shared" si="304"/>
        <v/>
      </c>
      <c r="DM145" s="45" t="str">
        <f t="shared" si="305"/>
        <v/>
      </c>
      <c r="DN145" s="45" t="str">
        <f t="shared" si="306"/>
        <v/>
      </c>
      <c r="DO145" s="42" t="s">
        <v>930</v>
      </c>
      <c r="DP145" s="37"/>
      <c r="DQ145" s="47" t="s">
        <v>931</v>
      </c>
      <c r="DR145" s="37" t="s">
        <v>932</v>
      </c>
      <c r="DS145" s="43" t="s">
        <v>933</v>
      </c>
      <c r="DT145" s="43" t="s">
        <v>934</v>
      </c>
      <c r="DU145" s="43" t="s">
        <v>935</v>
      </c>
      <c r="DV145" s="43"/>
      <c r="DW145" s="43" t="s">
        <v>936</v>
      </c>
      <c r="DX145" s="43" t="s">
        <v>937</v>
      </c>
      <c r="DY145" s="40">
        <v>0.4</v>
      </c>
      <c r="DZ145" s="37"/>
      <c r="EA145" s="37"/>
      <c r="EB145" s="37"/>
      <c r="EC145" s="37"/>
      <c r="ED145" s="43" t="s">
        <v>96</v>
      </c>
      <c r="EE145" s="37" t="s">
        <v>938</v>
      </c>
      <c r="EF145" s="37">
        <f>SUM(EG145:EJ145)</f>
        <v>4</v>
      </c>
      <c r="EG145" s="37">
        <v>1</v>
      </c>
      <c r="EH145" s="37">
        <v>1</v>
      </c>
      <c r="EI145" s="37">
        <v>1</v>
      </c>
      <c r="EJ145" s="37">
        <v>1</v>
      </c>
      <c r="EK145" s="37"/>
      <c r="EL145" s="37" t="s">
        <v>1771</v>
      </c>
      <c r="EM145" s="37">
        <v>1</v>
      </c>
      <c r="EN145" s="37" t="s">
        <v>1772</v>
      </c>
      <c r="EO145" s="37"/>
      <c r="EP145" s="37"/>
      <c r="EQ145" s="37"/>
      <c r="ER145" s="37"/>
      <c r="ES145" s="44">
        <v>44669</v>
      </c>
      <c r="ET145" s="44">
        <v>44763</v>
      </c>
      <c r="EU145" s="44"/>
      <c r="EV145" s="44"/>
      <c r="EW145" s="37" t="s">
        <v>4</v>
      </c>
      <c r="EX145" s="37" t="s">
        <v>4</v>
      </c>
      <c r="EY145" s="37"/>
      <c r="EZ145" s="37"/>
      <c r="FA145" s="37" t="s">
        <v>4</v>
      </c>
      <c r="FB145" s="37" t="s">
        <v>4</v>
      </c>
      <c r="FC145" s="37"/>
      <c r="FD145" s="37"/>
      <c r="FE145" s="37" t="s">
        <v>1773</v>
      </c>
      <c r="FF145" s="37" t="s">
        <v>1774</v>
      </c>
      <c r="FG145" s="37"/>
      <c r="FH145" s="37"/>
      <c r="FI145" s="45">
        <f t="shared" si="307"/>
        <v>0</v>
      </c>
      <c r="FJ145" s="45">
        <f t="shared" si="308"/>
        <v>1</v>
      </c>
      <c r="FK145" s="45">
        <f t="shared" si="309"/>
        <v>0</v>
      </c>
      <c r="FL145" s="45">
        <f t="shared" si="310"/>
        <v>0</v>
      </c>
      <c r="FM145" s="45">
        <f t="shared" si="311"/>
        <v>0.25</v>
      </c>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44">
        <v>44669</v>
      </c>
      <c r="GS145" s="44">
        <v>44763</v>
      </c>
      <c r="GT145" s="44"/>
      <c r="GU145" s="44"/>
      <c r="GV145" s="37"/>
      <c r="GW145" s="37"/>
      <c r="GX145" s="37"/>
      <c r="GY145" s="37"/>
      <c r="GZ145" s="37"/>
      <c r="HA145" s="37"/>
      <c r="HB145" s="37"/>
      <c r="HC145" s="37"/>
      <c r="HD145" s="37"/>
      <c r="HE145" s="37"/>
      <c r="HF145" s="37"/>
      <c r="HG145" s="37"/>
      <c r="HH145" s="45" t="str">
        <f>IFERROR(IF(GF145=0,"",IF((GJ145/GF145)&gt;1,1,(GJ145/GF145))),"")</f>
        <v/>
      </c>
      <c r="HI145" s="45" t="str">
        <f>IFERROR(IF(GG145=0,"",IF((GL145/GG145)&gt;1,1,(GL145/GG145))),"")</f>
        <v/>
      </c>
      <c r="HJ145" s="45" t="str">
        <f>IFERROR(IF(GH145=0,"",IF((GN145/GH145)&gt;1,1,(GN145/GH145))),"")</f>
        <v/>
      </c>
      <c r="HK145" s="45" t="str">
        <f>IFERROR(IF(GI145=0,"",IF((GP145/GI145)&gt;1,1,(GP145/GI145))),"")</f>
        <v/>
      </c>
      <c r="HL145" s="45" t="str">
        <f>IFERROR(IF((GJ145+GL145+GN145+GP145)/GE145&gt;1,1,(GJ145+GL145+GN145+GP145)/GE145),"")</f>
        <v/>
      </c>
      <c r="HM145" s="37"/>
      <c r="HN145" s="37"/>
      <c r="HO145" s="37">
        <f t="shared" si="313"/>
        <v>1</v>
      </c>
      <c r="HP145" s="37" t="str">
        <f>'[15]BD Plan'!$B$3</f>
        <v>Meta</v>
      </c>
      <c r="HQ145" s="41"/>
      <c r="HR145" s="41"/>
      <c r="HS145" s="41"/>
      <c r="HT145" s="41"/>
      <c r="HU145" s="41"/>
      <c r="HV145" s="41"/>
      <c r="HW145" s="41"/>
      <c r="HX145" s="41"/>
      <c r="HY145" s="41" t="s">
        <v>243</v>
      </c>
      <c r="HZ145" s="41" t="s">
        <v>1775</v>
      </c>
      <c r="IA145" s="41"/>
      <c r="IB145" s="41"/>
      <c r="IC145" s="41"/>
      <c r="ID145" s="41"/>
      <c r="IE145" s="41"/>
      <c r="IF145" s="41"/>
      <c r="IG145" s="37" t="s">
        <v>945</v>
      </c>
      <c r="IH145" s="46" t="s">
        <v>946</v>
      </c>
    </row>
    <row r="146" spans="1:242" ht="15" customHeight="1" x14ac:dyDescent="0.25">
      <c r="A146" t="s">
        <v>947</v>
      </c>
      <c r="B146" t="s">
        <v>948</v>
      </c>
      <c r="C146" s="37" t="s">
        <v>949</v>
      </c>
      <c r="D146" s="37" t="s">
        <v>950</v>
      </c>
      <c r="E146" s="37" t="s">
        <v>951</v>
      </c>
      <c r="F146" s="37" t="s">
        <v>952</v>
      </c>
      <c r="G146" s="37" t="s">
        <v>953</v>
      </c>
      <c r="H146" s="39" t="s">
        <v>954</v>
      </c>
      <c r="I146" s="37" t="s">
        <v>955</v>
      </c>
      <c r="J146" s="40">
        <v>1</v>
      </c>
      <c r="K146" s="40">
        <v>0.8</v>
      </c>
      <c r="L146" s="37" t="s">
        <v>956</v>
      </c>
      <c r="M146" s="40">
        <v>0.36</v>
      </c>
      <c r="N146" s="40">
        <v>0.8</v>
      </c>
      <c r="O146" s="37" t="s">
        <v>956</v>
      </c>
      <c r="P146" s="37" t="s">
        <v>929</v>
      </c>
      <c r="Q146" s="42"/>
      <c r="R146" s="37"/>
      <c r="S146" s="41"/>
      <c r="T146" s="37"/>
      <c r="U146" s="43"/>
      <c r="V146" s="43"/>
      <c r="W146" s="43"/>
      <c r="X146" s="43"/>
      <c r="Y146" s="43"/>
      <c r="Z146" s="43"/>
      <c r="AA146" s="40"/>
      <c r="AB146" s="37"/>
      <c r="AC146" s="37"/>
      <c r="AD146" s="37"/>
      <c r="AE146" s="37"/>
      <c r="AF146" s="43"/>
      <c r="AG146" s="37"/>
      <c r="AH146" s="37"/>
      <c r="AI146" s="43"/>
      <c r="AJ146" s="43"/>
      <c r="AK146" s="43"/>
      <c r="AL146" s="43"/>
      <c r="AM146" s="37"/>
      <c r="AN146" s="37"/>
      <c r="AO146" s="37"/>
      <c r="AP146" s="37"/>
      <c r="AQ146" s="37"/>
      <c r="AR146" s="37"/>
      <c r="AS146" s="37"/>
      <c r="AT146" s="37"/>
      <c r="AU146" s="44"/>
      <c r="AV146" s="44">
        <v>44763</v>
      </c>
      <c r="AW146" s="44"/>
      <c r="AX146" s="44"/>
      <c r="AY146" s="37"/>
      <c r="AZ146" s="37"/>
      <c r="BA146" s="37"/>
      <c r="BB146" s="37"/>
      <c r="BC146" s="37"/>
      <c r="BD146" s="37"/>
      <c r="BE146" s="37"/>
      <c r="BF146" s="37"/>
      <c r="BG146" s="37"/>
      <c r="BH146" s="37"/>
      <c r="BI146" s="37"/>
      <c r="BJ146" s="37"/>
      <c r="BK146" s="45" t="str">
        <f t="shared" ref="BK146:BK155" si="345">IFERROR(IF(AI146=0,"",IF((AM146/AI146)&gt;1,1,(AM146/AI146))),"")</f>
        <v/>
      </c>
      <c r="BL146" s="45" t="str">
        <f t="shared" ref="BL146:BL155" si="346">IFERROR(IF(AJ146=0,"",IF((AO146/AJ146)&gt;1,1,(AO146/AJ146))),"")</f>
        <v/>
      </c>
      <c r="BM146" s="45" t="str">
        <f t="shared" ref="BM146:BM155" si="347">IFERROR(IF(AK146=0,"",IF((AQ146/AK146)&gt;1,1,(AQ146/AK146))),"")</f>
        <v/>
      </c>
      <c r="BN146" s="45" t="str">
        <f t="shared" ref="BN146:BN155" si="348">IFERROR(IF(AL146=0,"",IF((AS146/AL146)&gt;1,1,(AS146/AL146))),"")</f>
        <v/>
      </c>
      <c r="BO146" s="45" t="str">
        <f t="shared" ref="BO146:BO155" si="349">IFERROR(IF((AM146+AO146+AQ146+AS146)/AH146&gt;1,1,(AM146+AO146+AQ146+AS146)/AH146),"")</f>
        <v/>
      </c>
      <c r="BP146" s="46" t="s">
        <v>957</v>
      </c>
      <c r="BQ146" s="37"/>
      <c r="BR146" s="47" t="s">
        <v>931</v>
      </c>
      <c r="BS146" s="37" t="s">
        <v>958</v>
      </c>
      <c r="BT146" s="43" t="s">
        <v>933</v>
      </c>
      <c r="BU146" s="43" t="s">
        <v>934</v>
      </c>
      <c r="BV146" s="43" t="s">
        <v>935</v>
      </c>
      <c r="BW146" s="43"/>
      <c r="BX146" s="43" t="s">
        <v>936</v>
      </c>
      <c r="BY146" s="43" t="s">
        <v>937</v>
      </c>
      <c r="BZ146" s="40">
        <v>0.4</v>
      </c>
      <c r="CA146" s="37"/>
      <c r="CB146" s="37"/>
      <c r="CC146" s="37"/>
      <c r="CD146" s="37"/>
      <c r="CE146" s="43" t="s">
        <v>96</v>
      </c>
      <c r="CF146" s="37" t="s">
        <v>938</v>
      </c>
      <c r="CG146" s="37">
        <f t="shared" ref="CG146" si="350">SUM(CH146:CK146)</f>
        <v>9</v>
      </c>
      <c r="CH146" s="37">
        <v>0</v>
      </c>
      <c r="CI146" s="37">
        <v>3</v>
      </c>
      <c r="CJ146" s="37">
        <v>3</v>
      </c>
      <c r="CK146" s="37">
        <v>3</v>
      </c>
      <c r="CL146" s="37"/>
      <c r="CM146" s="37"/>
      <c r="CN146" s="37">
        <v>3</v>
      </c>
      <c r="CO146" s="37" t="s">
        <v>1776</v>
      </c>
      <c r="CP146" s="37"/>
      <c r="CQ146" s="37"/>
      <c r="CR146" s="37"/>
      <c r="CS146" s="37"/>
      <c r="CT146" s="44">
        <v>44669</v>
      </c>
      <c r="CU146" s="44">
        <v>44763</v>
      </c>
      <c r="CV146" s="44"/>
      <c r="CW146" s="44"/>
      <c r="CX146" s="37"/>
      <c r="CY146" s="37" t="s">
        <v>5</v>
      </c>
      <c r="CZ146" s="37"/>
      <c r="DA146" s="37"/>
      <c r="DB146" s="37"/>
      <c r="DC146" s="37" t="s">
        <v>4</v>
      </c>
      <c r="DD146" s="37"/>
      <c r="DE146" s="37"/>
      <c r="DF146" s="37"/>
      <c r="DG146" s="37" t="s">
        <v>1777</v>
      </c>
      <c r="DH146" s="37"/>
      <c r="DI146" s="37"/>
      <c r="DJ146" s="45" t="str">
        <f t="shared" si="302"/>
        <v/>
      </c>
      <c r="DK146" s="45">
        <f t="shared" si="303"/>
        <v>1</v>
      </c>
      <c r="DL146" s="45">
        <f t="shared" si="304"/>
        <v>0</v>
      </c>
      <c r="DM146" s="45">
        <f t="shared" si="305"/>
        <v>0</v>
      </c>
      <c r="DN146" s="45">
        <f t="shared" si="306"/>
        <v>0.33333333333333331</v>
      </c>
      <c r="DO146" s="46"/>
      <c r="DP146" s="37"/>
      <c r="DQ146" s="43"/>
      <c r="DR146" s="37"/>
      <c r="DS146" s="43"/>
      <c r="DT146" s="43"/>
      <c r="DU146" s="43"/>
      <c r="DV146" s="43"/>
      <c r="DW146" s="43"/>
      <c r="DX146" s="43"/>
      <c r="DY146" s="40"/>
      <c r="DZ146" s="37"/>
      <c r="EA146" s="37"/>
      <c r="EB146" s="37"/>
      <c r="EC146" s="37"/>
      <c r="ED146" s="43"/>
      <c r="EE146" s="37"/>
      <c r="EF146" s="37"/>
      <c r="EG146" s="37"/>
      <c r="EH146" s="37"/>
      <c r="EI146" s="37"/>
      <c r="EJ146" s="37"/>
      <c r="EK146" s="37"/>
      <c r="EL146" s="37"/>
      <c r="EM146" s="37"/>
      <c r="EN146" s="37"/>
      <c r="EO146" s="37"/>
      <c r="EP146" s="37"/>
      <c r="EQ146" s="37"/>
      <c r="ER146" s="37"/>
      <c r="ES146" s="44">
        <v>44669</v>
      </c>
      <c r="ET146" s="44">
        <v>44763</v>
      </c>
      <c r="EU146" s="44"/>
      <c r="EV146" s="44"/>
      <c r="EW146" s="37"/>
      <c r="EX146" s="37"/>
      <c r="EY146" s="37"/>
      <c r="EZ146" s="37"/>
      <c r="FA146" s="37"/>
      <c r="FB146" s="37"/>
      <c r="FC146" s="37"/>
      <c r="FD146" s="37"/>
      <c r="FE146" s="37"/>
      <c r="FF146" s="37"/>
      <c r="FG146" s="37"/>
      <c r="FH146" s="37"/>
      <c r="FI146" s="45" t="str">
        <f t="shared" si="307"/>
        <v/>
      </c>
      <c r="FJ146" s="45" t="str">
        <f t="shared" si="308"/>
        <v/>
      </c>
      <c r="FK146" s="45" t="str">
        <f t="shared" si="309"/>
        <v/>
      </c>
      <c r="FL146" s="45" t="str">
        <f t="shared" si="310"/>
        <v/>
      </c>
      <c r="FM146" s="45" t="str">
        <f t="shared" si="311"/>
        <v/>
      </c>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44">
        <v>44669</v>
      </c>
      <c r="GS146" s="44">
        <v>44763</v>
      </c>
      <c r="GT146" s="44"/>
      <c r="GU146" s="44"/>
      <c r="GV146" s="37"/>
      <c r="GW146" s="37"/>
      <c r="GX146" s="37"/>
      <c r="GY146" s="37"/>
      <c r="GZ146" s="37"/>
      <c r="HA146" s="37"/>
      <c r="HB146" s="37"/>
      <c r="HC146" s="37"/>
      <c r="HD146" s="37"/>
      <c r="HE146" s="37"/>
      <c r="HF146" s="37"/>
      <c r="HG146" s="37"/>
      <c r="HH146" s="45" t="str">
        <f t="shared" ref="HH146:HH149" si="351">IFERROR(IF(GF146=0,"",IF((GJ146/GF146)&gt;1,1,(GJ146/GF146))),"")</f>
        <v/>
      </c>
      <c r="HI146" s="45" t="str">
        <f t="shared" ref="HI146:HI149" si="352">IFERROR(IF(GG146=0,"",IF((GL146/GG146)&gt;1,1,(GL146/GG146))),"")</f>
        <v/>
      </c>
      <c r="HJ146" s="45" t="str">
        <f t="shared" ref="HJ146:HJ149" si="353">IFERROR(IF(GH146=0,"",IF((GN146/GH146)&gt;1,1,(GN146/GH146))),"")</f>
        <v/>
      </c>
      <c r="HK146" s="45" t="str">
        <f t="shared" ref="HK146:HK149" si="354">IFERROR(IF(GI146=0,"",IF((GP146/GI146)&gt;1,1,(GP146/GI146))),"")</f>
        <v/>
      </c>
      <c r="HL146" s="45" t="str">
        <f t="shared" ref="HL146:HL149" si="355">IFERROR(IF((GJ146+GL146+GN146+GP146)/GE146&gt;1,1,(GJ146+GL146+GN146+GP146)/GE146),"")</f>
        <v/>
      </c>
      <c r="HM146" s="37"/>
      <c r="HN146" s="37"/>
      <c r="HO146" s="37">
        <f t="shared" si="313"/>
        <v>1</v>
      </c>
      <c r="HP146" s="37" t="str">
        <f>'[15]BD Plan'!$B$3</f>
        <v>Meta</v>
      </c>
      <c r="HQ146" s="41" t="s">
        <v>1276</v>
      </c>
      <c r="HR146" s="41"/>
      <c r="HS146" s="41"/>
      <c r="HT146" s="41"/>
      <c r="HU146" s="41"/>
      <c r="HV146" s="41" t="s">
        <v>1778</v>
      </c>
      <c r="HW146" s="41"/>
      <c r="HX146" s="41"/>
      <c r="HY146" s="41"/>
      <c r="HZ146" s="41"/>
      <c r="IA146" s="41"/>
      <c r="IB146" s="41"/>
      <c r="IC146" s="41"/>
      <c r="ID146" s="41"/>
      <c r="IE146" s="41"/>
      <c r="IF146" s="41"/>
      <c r="IG146" t="s">
        <v>963</v>
      </c>
      <c r="IH146" s="38" t="s">
        <v>964</v>
      </c>
    </row>
    <row r="147" spans="1:242" ht="15" customHeight="1" x14ac:dyDescent="0.25">
      <c r="A147" t="s">
        <v>965</v>
      </c>
      <c r="B147" t="s">
        <v>966</v>
      </c>
      <c r="C147" s="37" t="s">
        <v>967</v>
      </c>
      <c r="D147" s="37" t="s">
        <v>968</v>
      </c>
      <c r="E147" s="37" t="s">
        <v>951</v>
      </c>
      <c r="F147" s="37" t="s">
        <v>969</v>
      </c>
      <c r="G147" s="37" t="s">
        <v>925</v>
      </c>
      <c r="H147" s="39" t="s">
        <v>970</v>
      </c>
      <c r="I147" s="37" t="s">
        <v>955</v>
      </c>
      <c r="J147" s="40">
        <v>1</v>
      </c>
      <c r="K147" s="40">
        <v>0.6</v>
      </c>
      <c r="L147" s="37" t="s">
        <v>956</v>
      </c>
      <c r="M147" s="40">
        <v>0.6</v>
      </c>
      <c r="N147" s="40">
        <v>0.6</v>
      </c>
      <c r="O147" s="37" t="s">
        <v>928</v>
      </c>
      <c r="P147" s="37" t="s">
        <v>929</v>
      </c>
      <c r="Q147" s="42" t="s">
        <v>971</v>
      </c>
      <c r="R147" s="37"/>
      <c r="S147" s="47" t="s">
        <v>931</v>
      </c>
      <c r="T147" s="37" t="s">
        <v>972</v>
      </c>
      <c r="U147" s="43" t="s">
        <v>933</v>
      </c>
      <c r="V147" s="43" t="s">
        <v>934</v>
      </c>
      <c r="W147" s="43" t="s">
        <v>935</v>
      </c>
      <c r="X147" s="43"/>
      <c r="Y147" s="43" t="s">
        <v>973</v>
      </c>
      <c r="Z147" s="43" t="s">
        <v>937</v>
      </c>
      <c r="AA147" s="40">
        <v>0.4</v>
      </c>
      <c r="AB147" s="37"/>
      <c r="AC147" s="37"/>
      <c r="AD147" s="37"/>
      <c r="AE147" s="37"/>
      <c r="AF147" s="43" t="s">
        <v>96</v>
      </c>
      <c r="AG147" s="37" t="s">
        <v>938</v>
      </c>
      <c r="AH147" s="37">
        <f t="shared" ref="AH147:AH154" si="356">SUM(AI147:AL147)</f>
        <v>12</v>
      </c>
      <c r="AI147" s="43">
        <v>3</v>
      </c>
      <c r="AJ147" s="43">
        <v>3</v>
      </c>
      <c r="AK147" s="43">
        <v>3</v>
      </c>
      <c r="AL147" s="43">
        <v>3</v>
      </c>
      <c r="AM147" s="37"/>
      <c r="AN147" s="37" t="s">
        <v>1779</v>
      </c>
      <c r="AO147" s="37">
        <v>3</v>
      </c>
      <c r="AP147" s="37" t="s">
        <v>1780</v>
      </c>
      <c r="AQ147" s="37"/>
      <c r="AR147" s="37"/>
      <c r="AS147" s="37"/>
      <c r="AT147" s="37"/>
      <c r="AU147" s="44">
        <v>44669</v>
      </c>
      <c r="AV147" s="44">
        <v>44763</v>
      </c>
      <c r="AW147" s="44"/>
      <c r="AX147" s="44"/>
      <c r="AY147" s="37" t="s">
        <v>4</v>
      </c>
      <c r="AZ147" s="37" t="s">
        <v>5</v>
      </c>
      <c r="BA147" s="37"/>
      <c r="BB147" s="37"/>
      <c r="BC147" s="37" t="s">
        <v>4</v>
      </c>
      <c r="BD147" s="37" t="s">
        <v>4</v>
      </c>
      <c r="BE147" s="37"/>
      <c r="BF147" s="37"/>
      <c r="BG147" s="37" t="s">
        <v>1781</v>
      </c>
      <c r="BH147" s="37" t="s">
        <v>1782</v>
      </c>
      <c r="BI147" s="37"/>
      <c r="BJ147" s="37"/>
      <c r="BK147" s="45">
        <f t="shared" si="345"/>
        <v>0</v>
      </c>
      <c r="BL147" s="45">
        <f t="shared" si="346"/>
        <v>1</v>
      </c>
      <c r="BM147" s="45">
        <f t="shared" si="347"/>
        <v>0</v>
      </c>
      <c r="BN147" s="45">
        <f t="shared" si="348"/>
        <v>0</v>
      </c>
      <c r="BO147" s="45">
        <f t="shared" si="349"/>
        <v>0.25</v>
      </c>
      <c r="BP147" s="46"/>
      <c r="BQ147" s="37"/>
      <c r="BR147" s="37"/>
      <c r="BS147" s="37"/>
      <c r="BT147" s="43"/>
      <c r="BU147" s="43"/>
      <c r="BV147" s="43"/>
      <c r="BW147" s="43"/>
      <c r="BX147" s="43"/>
      <c r="BY147" s="43"/>
      <c r="BZ147" s="40"/>
      <c r="CA147" s="37"/>
      <c r="CB147" s="37"/>
      <c r="CC147" s="37"/>
      <c r="CD147" s="37"/>
      <c r="CE147" s="43"/>
      <c r="CF147" s="37"/>
      <c r="CG147" s="37"/>
      <c r="CH147" s="37"/>
      <c r="CI147" s="37"/>
      <c r="CJ147" s="37"/>
      <c r="CK147" s="37"/>
      <c r="CL147" s="37"/>
      <c r="CM147" s="37"/>
      <c r="CN147" s="37"/>
      <c r="CO147" s="37"/>
      <c r="CP147" s="37"/>
      <c r="CQ147" s="37"/>
      <c r="CR147" s="37"/>
      <c r="CS147" s="37"/>
      <c r="CT147" s="44">
        <v>44669</v>
      </c>
      <c r="CU147" s="44">
        <v>44763</v>
      </c>
      <c r="CV147" s="44"/>
      <c r="CW147" s="44"/>
      <c r="CX147" s="37"/>
      <c r="CY147" s="37"/>
      <c r="CZ147" s="37"/>
      <c r="DA147" s="37"/>
      <c r="DB147" s="37"/>
      <c r="DC147" s="37"/>
      <c r="DD147" s="37"/>
      <c r="DE147" s="37"/>
      <c r="DF147" s="37"/>
      <c r="DG147" s="37"/>
      <c r="DH147" s="37"/>
      <c r="DI147" s="37"/>
      <c r="DJ147" s="45" t="str">
        <f t="shared" si="302"/>
        <v/>
      </c>
      <c r="DK147" s="45" t="str">
        <f t="shared" si="303"/>
        <v/>
      </c>
      <c r="DL147" s="45" t="str">
        <f t="shared" si="304"/>
        <v/>
      </c>
      <c r="DM147" s="45" t="str">
        <f t="shared" si="305"/>
        <v/>
      </c>
      <c r="DN147" s="45" t="str">
        <f t="shared" si="306"/>
        <v/>
      </c>
      <c r="DO147" s="46"/>
      <c r="DP147" s="37"/>
      <c r="DQ147" s="43"/>
      <c r="DR147" s="37"/>
      <c r="DS147" s="43"/>
      <c r="DT147" s="43"/>
      <c r="DU147" s="43"/>
      <c r="DV147" s="43"/>
      <c r="DW147" s="43"/>
      <c r="DX147" s="43"/>
      <c r="DY147" s="40"/>
      <c r="DZ147" s="37"/>
      <c r="EA147" s="37"/>
      <c r="EB147" s="37"/>
      <c r="EC147" s="37"/>
      <c r="ED147" s="43"/>
      <c r="EE147" s="37"/>
      <c r="EF147" s="37"/>
      <c r="EG147" s="37"/>
      <c r="EH147" s="37"/>
      <c r="EI147" s="37"/>
      <c r="EJ147" s="37"/>
      <c r="EK147" s="37"/>
      <c r="EL147" s="37"/>
      <c r="EM147" s="37"/>
      <c r="EN147" s="37"/>
      <c r="EO147" s="37"/>
      <c r="EP147" s="37"/>
      <c r="EQ147" s="37"/>
      <c r="ER147" s="37"/>
      <c r="ES147" s="44">
        <v>44669</v>
      </c>
      <c r="ET147" s="44">
        <v>44763</v>
      </c>
      <c r="EU147" s="44"/>
      <c r="EV147" s="44"/>
      <c r="EW147" s="37"/>
      <c r="EX147" s="37"/>
      <c r="EY147" s="37"/>
      <c r="EZ147" s="37"/>
      <c r="FA147" s="37"/>
      <c r="FB147" s="37"/>
      <c r="FC147" s="37"/>
      <c r="FD147" s="37"/>
      <c r="FE147" s="37"/>
      <c r="FF147" s="37"/>
      <c r="FG147" s="37"/>
      <c r="FH147" s="37"/>
      <c r="FI147" s="45" t="str">
        <f t="shared" si="307"/>
        <v/>
      </c>
      <c r="FJ147" s="45" t="str">
        <f t="shared" si="308"/>
        <v/>
      </c>
      <c r="FK147" s="45" t="str">
        <f t="shared" si="309"/>
        <v/>
      </c>
      <c r="FL147" s="45" t="str">
        <f t="shared" si="310"/>
        <v/>
      </c>
      <c r="FM147" s="45" t="str">
        <f t="shared" si="311"/>
        <v/>
      </c>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44">
        <v>44669</v>
      </c>
      <c r="GS147" s="44">
        <v>44763</v>
      </c>
      <c r="GT147" s="44"/>
      <c r="GU147" s="44"/>
      <c r="GV147" s="37"/>
      <c r="GW147" s="37"/>
      <c r="GX147" s="37"/>
      <c r="GY147" s="37"/>
      <c r="GZ147" s="37"/>
      <c r="HA147" s="37"/>
      <c r="HB147" s="37"/>
      <c r="HC147" s="37"/>
      <c r="HD147" s="37"/>
      <c r="HE147" s="37"/>
      <c r="HF147" s="37"/>
      <c r="HG147" s="37"/>
      <c r="HH147" s="45" t="str">
        <f t="shared" si="351"/>
        <v/>
      </c>
      <c r="HI147" s="45" t="str">
        <f t="shared" si="352"/>
        <v/>
      </c>
      <c r="HJ147" s="45" t="str">
        <f t="shared" si="353"/>
        <v/>
      </c>
      <c r="HK147" s="45" t="str">
        <f t="shared" si="354"/>
        <v/>
      </c>
      <c r="HL147" s="45" t="str">
        <f t="shared" si="355"/>
        <v/>
      </c>
      <c r="HM147" s="37"/>
      <c r="HN147" s="37"/>
      <c r="HO147" s="37">
        <f t="shared" si="313"/>
        <v>1</v>
      </c>
      <c r="HP147" s="37" t="str">
        <f>'[15]BD Plan'!$B$3</f>
        <v>Meta</v>
      </c>
      <c r="HQ147" s="41" t="s">
        <v>243</v>
      </c>
      <c r="HR147" s="41" t="s">
        <v>1783</v>
      </c>
      <c r="HS147" s="41"/>
      <c r="HT147" s="41"/>
      <c r="HU147" s="41"/>
      <c r="HV147" s="41"/>
      <c r="HW147" s="41"/>
      <c r="HX147" s="41"/>
      <c r="HY147" s="41"/>
      <c r="HZ147" s="41"/>
      <c r="IA147" s="41"/>
      <c r="IB147" s="41"/>
      <c r="IC147" s="41"/>
      <c r="ID147" s="41"/>
      <c r="IE147" s="41"/>
      <c r="IF147" s="41"/>
      <c r="IG147" t="s">
        <v>980</v>
      </c>
      <c r="IH147" s="38" t="s">
        <v>981</v>
      </c>
    </row>
    <row r="148" spans="1:242" ht="15" customHeight="1" x14ac:dyDescent="0.25">
      <c r="A148" t="s">
        <v>982</v>
      </c>
      <c r="B148" t="s">
        <v>966</v>
      </c>
      <c r="C148" s="37" t="s">
        <v>983</v>
      </c>
      <c r="D148" s="37" t="s">
        <v>950</v>
      </c>
      <c r="E148" s="37" t="s">
        <v>951</v>
      </c>
      <c r="F148" s="37" t="s">
        <v>984</v>
      </c>
      <c r="G148" s="37" t="s">
        <v>925</v>
      </c>
      <c r="H148" s="39" t="s">
        <v>985</v>
      </c>
      <c r="I148" s="37" t="s">
        <v>955</v>
      </c>
      <c r="J148" s="40">
        <v>0.8</v>
      </c>
      <c r="K148" s="40">
        <v>0.6</v>
      </c>
      <c r="L148" s="37" t="s">
        <v>956</v>
      </c>
      <c r="M148" s="40">
        <v>0.48</v>
      </c>
      <c r="N148" s="40">
        <v>0.6</v>
      </c>
      <c r="O148" s="37" t="s">
        <v>928</v>
      </c>
      <c r="P148" s="37" t="s">
        <v>929</v>
      </c>
      <c r="Q148" s="42" t="s">
        <v>986</v>
      </c>
      <c r="R148" s="37"/>
      <c r="S148" s="47" t="s">
        <v>931</v>
      </c>
      <c r="T148" s="41" t="s">
        <v>987</v>
      </c>
      <c r="U148" s="43" t="s">
        <v>933</v>
      </c>
      <c r="V148" s="43" t="s">
        <v>934</v>
      </c>
      <c r="W148" s="43" t="s">
        <v>935</v>
      </c>
      <c r="X148" s="43"/>
      <c r="Y148" s="43" t="s">
        <v>973</v>
      </c>
      <c r="Z148" s="43" t="s">
        <v>937</v>
      </c>
      <c r="AA148" s="40">
        <v>0.4</v>
      </c>
      <c r="AB148" s="37"/>
      <c r="AC148" s="37"/>
      <c r="AD148" s="37"/>
      <c r="AE148" s="37"/>
      <c r="AF148" s="43" t="s">
        <v>96</v>
      </c>
      <c r="AG148" s="37" t="s">
        <v>938</v>
      </c>
      <c r="AH148" s="37">
        <f t="shared" si="356"/>
        <v>42</v>
      </c>
      <c r="AI148" s="43">
        <v>6</v>
      </c>
      <c r="AJ148" s="43">
        <v>12</v>
      </c>
      <c r="AK148" s="43">
        <v>12</v>
      </c>
      <c r="AL148" s="43">
        <v>12</v>
      </c>
      <c r="AM148" s="37"/>
      <c r="AN148" s="37" t="s">
        <v>1784</v>
      </c>
      <c r="AO148" s="37">
        <v>12</v>
      </c>
      <c r="AP148" s="37" t="s">
        <v>1785</v>
      </c>
      <c r="AQ148" s="37"/>
      <c r="AR148" s="37"/>
      <c r="AS148" s="37"/>
      <c r="AT148" s="37"/>
      <c r="AU148" s="44">
        <v>44669</v>
      </c>
      <c r="AV148" s="44">
        <v>44763</v>
      </c>
      <c r="AW148" s="44"/>
      <c r="AX148" s="44"/>
      <c r="AY148" s="37" t="s">
        <v>4</v>
      </c>
      <c r="AZ148" s="37" t="s">
        <v>4</v>
      </c>
      <c r="BA148" s="37"/>
      <c r="BB148" s="37"/>
      <c r="BC148" s="37" t="s">
        <v>4</v>
      </c>
      <c r="BD148" s="37" t="s">
        <v>4</v>
      </c>
      <c r="BE148" s="37"/>
      <c r="BF148" s="37"/>
      <c r="BG148" s="37" t="s">
        <v>1786</v>
      </c>
      <c r="BH148" s="37" t="s">
        <v>1787</v>
      </c>
      <c r="BI148" s="37"/>
      <c r="BJ148" s="37"/>
      <c r="BK148" s="45">
        <f t="shared" si="345"/>
        <v>0</v>
      </c>
      <c r="BL148" s="45">
        <f t="shared" si="346"/>
        <v>1</v>
      </c>
      <c r="BM148" s="45">
        <f t="shared" si="347"/>
        <v>0</v>
      </c>
      <c r="BN148" s="45">
        <f t="shared" si="348"/>
        <v>0</v>
      </c>
      <c r="BO148" s="45">
        <f t="shared" si="349"/>
        <v>0.2857142857142857</v>
      </c>
      <c r="BP148" s="46"/>
      <c r="BQ148" s="37"/>
      <c r="BS148" s="37"/>
      <c r="BT148" s="43"/>
      <c r="BU148" s="43"/>
      <c r="BV148" s="43"/>
      <c r="BW148" s="43"/>
      <c r="BX148" s="43"/>
      <c r="BY148" s="43"/>
      <c r="BZ148" s="40"/>
      <c r="CA148" s="37"/>
      <c r="CB148" s="37"/>
      <c r="CC148" s="37"/>
      <c r="CD148" s="37"/>
      <c r="CE148" s="43"/>
      <c r="CF148" s="37"/>
      <c r="CG148" s="37"/>
      <c r="CH148" s="37"/>
      <c r="CI148" s="37"/>
      <c r="CJ148" s="37"/>
      <c r="CK148" s="37"/>
      <c r="CL148" s="37"/>
      <c r="CM148" s="37"/>
      <c r="CN148" s="37"/>
      <c r="CO148" s="37"/>
      <c r="CP148" s="37"/>
      <c r="CQ148" s="37"/>
      <c r="CR148" s="37"/>
      <c r="CS148" s="37"/>
      <c r="CT148" s="44">
        <v>44669</v>
      </c>
      <c r="CU148" s="44">
        <v>44763</v>
      </c>
      <c r="CV148" s="44"/>
      <c r="CW148" s="44"/>
      <c r="CX148" s="37"/>
      <c r="CY148" s="37"/>
      <c r="CZ148" s="37"/>
      <c r="DA148" s="37"/>
      <c r="DB148" s="37"/>
      <c r="DC148" s="37"/>
      <c r="DD148" s="37"/>
      <c r="DE148" s="37"/>
      <c r="DF148" s="37"/>
      <c r="DG148" s="37"/>
      <c r="DH148" s="37"/>
      <c r="DI148" s="37"/>
      <c r="DJ148" s="45" t="str">
        <f t="shared" si="302"/>
        <v/>
      </c>
      <c r="DK148" s="45" t="str">
        <f t="shared" si="303"/>
        <v/>
      </c>
      <c r="DL148" s="45" t="str">
        <f t="shared" si="304"/>
        <v/>
      </c>
      <c r="DM148" s="45" t="str">
        <f t="shared" si="305"/>
        <v/>
      </c>
      <c r="DN148" s="45" t="str">
        <f t="shared" si="306"/>
        <v/>
      </c>
      <c r="DO148" s="46"/>
      <c r="DP148" s="37"/>
      <c r="DQ148" s="43"/>
      <c r="DR148" s="37"/>
      <c r="DS148" s="43"/>
      <c r="DT148" s="43"/>
      <c r="DU148" s="43"/>
      <c r="DV148" s="43"/>
      <c r="DW148" s="43"/>
      <c r="DX148" s="43"/>
      <c r="DY148" s="40"/>
      <c r="DZ148" s="37"/>
      <c r="EA148" s="37"/>
      <c r="EB148" s="37"/>
      <c r="EC148" s="37"/>
      <c r="ED148" s="43"/>
      <c r="EE148" s="37"/>
      <c r="EF148" s="37"/>
      <c r="EG148" s="37"/>
      <c r="EH148" s="37"/>
      <c r="EI148" s="37"/>
      <c r="EJ148" s="37"/>
      <c r="EK148" s="37"/>
      <c r="EL148" s="37"/>
      <c r="EM148" s="37"/>
      <c r="EN148" s="37"/>
      <c r="EO148" s="37"/>
      <c r="EP148" s="37"/>
      <c r="EQ148" s="37"/>
      <c r="ER148" s="37"/>
      <c r="ES148" s="44">
        <v>44669</v>
      </c>
      <c r="ET148" s="44">
        <v>44763</v>
      </c>
      <c r="EU148" s="44"/>
      <c r="EV148" s="44"/>
      <c r="EW148" s="37"/>
      <c r="EX148" s="37"/>
      <c r="EY148" s="37"/>
      <c r="EZ148" s="37"/>
      <c r="FA148" s="37"/>
      <c r="FB148" s="37"/>
      <c r="FC148" s="37"/>
      <c r="FD148" s="37"/>
      <c r="FE148" s="37"/>
      <c r="FF148" s="37"/>
      <c r="FG148" s="37"/>
      <c r="FH148" s="37"/>
      <c r="FI148" s="45" t="str">
        <f t="shared" si="307"/>
        <v/>
      </c>
      <c r="FJ148" s="45" t="str">
        <f t="shared" si="308"/>
        <v/>
      </c>
      <c r="FK148" s="45" t="str">
        <f t="shared" si="309"/>
        <v/>
      </c>
      <c r="FL148" s="45" t="str">
        <f t="shared" si="310"/>
        <v/>
      </c>
      <c r="FM148" s="45" t="str">
        <f t="shared" si="311"/>
        <v/>
      </c>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44">
        <v>44669</v>
      </c>
      <c r="GS148" s="44">
        <v>44763</v>
      </c>
      <c r="GT148" s="44"/>
      <c r="GU148" s="44"/>
      <c r="GV148" s="37"/>
      <c r="GW148" s="37"/>
      <c r="GX148" s="37"/>
      <c r="GY148" s="37"/>
      <c r="GZ148" s="37"/>
      <c r="HA148" s="37"/>
      <c r="HB148" s="37"/>
      <c r="HC148" s="37"/>
      <c r="HD148" s="37"/>
      <c r="HE148" s="37"/>
      <c r="HF148" s="37"/>
      <c r="HG148" s="37"/>
      <c r="HH148" s="45" t="str">
        <f t="shared" si="351"/>
        <v/>
      </c>
      <c r="HI148" s="45" t="str">
        <f t="shared" si="352"/>
        <v/>
      </c>
      <c r="HJ148" s="45" t="str">
        <f t="shared" si="353"/>
        <v/>
      </c>
      <c r="HK148" s="45" t="str">
        <f t="shared" si="354"/>
        <v/>
      </c>
      <c r="HL148" s="45" t="str">
        <f t="shared" si="355"/>
        <v/>
      </c>
      <c r="HM148" s="37"/>
      <c r="HN148" s="37"/>
      <c r="HO148" s="37">
        <f t="shared" si="313"/>
        <v>1</v>
      </c>
      <c r="HP148" s="37" t="str">
        <f>'[15]BD Plan'!$B$3</f>
        <v>Meta</v>
      </c>
      <c r="HQ148" s="41" t="s">
        <v>243</v>
      </c>
      <c r="HR148" s="41" t="s">
        <v>1261</v>
      </c>
      <c r="HS148" s="41"/>
      <c r="HT148" s="41"/>
      <c r="HU148" s="41"/>
      <c r="HV148" s="41"/>
      <c r="HW148" s="41"/>
      <c r="HX148" s="41"/>
      <c r="HY148" s="41"/>
      <c r="HZ148" s="41"/>
      <c r="IA148" s="41"/>
      <c r="IB148" s="41"/>
      <c r="IC148" s="41"/>
      <c r="ID148" s="41"/>
      <c r="IE148" s="41"/>
      <c r="IF148" s="41"/>
      <c r="IG148" t="s">
        <v>993</v>
      </c>
      <c r="IH148" s="38" t="s">
        <v>994</v>
      </c>
    </row>
    <row r="149" spans="1:242" ht="15" customHeight="1" x14ac:dyDescent="0.25">
      <c r="A149" t="s">
        <v>995</v>
      </c>
      <c r="B149" t="s">
        <v>966</v>
      </c>
      <c r="C149" s="37" t="s">
        <v>996</v>
      </c>
      <c r="D149" s="37" t="s">
        <v>997</v>
      </c>
      <c r="E149" s="37" t="s">
        <v>951</v>
      </c>
      <c r="F149" s="37" t="s">
        <v>984</v>
      </c>
      <c r="G149" s="37" t="s">
        <v>953</v>
      </c>
      <c r="H149" s="39" t="s">
        <v>998</v>
      </c>
      <c r="I149" s="37" t="s">
        <v>955</v>
      </c>
      <c r="J149" s="40">
        <v>1</v>
      </c>
      <c r="K149" s="40">
        <v>0.8</v>
      </c>
      <c r="L149" s="37" t="s">
        <v>956</v>
      </c>
      <c r="M149" s="40">
        <v>0.6</v>
      </c>
      <c r="N149" s="40">
        <v>0.8</v>
      </c>
      <c r="O149" s="37" t="s">
        <v>956</v>
      </c>
      <c r="P149" s="37" t="s">
        <v>929</v>
      </c>
      <c r="Q149" s="42" t="s">
        <v>999</v>
      </c>
      <c r="R149" s="37"/>
      <c r="S149" s="47" t="s">
        <v>931</v>
      </c>
      <c r="T149" s="37" t="s">
        <v>1000</v>
      </c>
      <c r="U149" s="43" t="s">
        <v>933</v>
      </c>
      <c r="V149" s="43" t="s">
        <v>934</v>
      </c>
      <c r="W149" s="43" t="s">
        <v>935</v>
      </c>
      <c r="X149" s="43"/>
      <c r="Y149" s="43" t="s">
        <v>936</v>
      </c>
      <c r="Z149" s="43" t="s">
        <v>937</v>
      </c>
      <c r="AA149" s="40">
        <v>0.4</v>
      </c>
      <c r="AB149" s="37"/>
      <c r="AC149" s="37"/>
      <c r="AD149" s="37"/>
      <c r="AE149" s="37"/>
      <c r="AF149" s="43" t="s">
        <v>96</v>
      </c>
      <c r="AG149" s="37" t="s">
        <v>938</v>
      </c>
      <c r="AH149" s="37">
        <f t="shared" si="356"/>
        <v>12</v>
      </c>
      <c r="AI149" s="43">
        <v>3</v>
      </c>
      <c r="AJ149" s="43">
        <v>3</v>
      </c>
      <c r="AK149" s="43">
        <v>3</v>
      </c>
      <c r="AL149" s="43">
        <v>3</v>
      </c>
      <c r="AM149" s="37"/>
      <c r="AN149" s="37" t="s">
        <v>1788</v>
      </c>
      <c r="AO149" s="37">
        <v>3</v>
      </c>
      <c r="AP149" s="37" t="s">
        <v>1789</v>
      </c>
      <c r="AQ149" s="37"/>
      <c r="AR149" s="37"/>
      <c r="AS149" s="37"/>
      <c r="AT149" s="37"/>
      <c r="AU149" s="44">
        <v>44669</v>
      </c>
      <c r="AV149" s="44">
        <v>44763</v>
      </c>
      <c r="AW149" s="44"/>
      <c r="AX149" s="44"/>
      <c r="AY149" s="37" t="s">
        <v>4</v>
      </c>
      <c r="AZ149" s="37" t="s">
        <v>5</v>
      </c>
      <c r="BA149" s="37"/>
      <c r="BB149" s="37"/>
      <c r="BC149" s="37" t="s">
        <v>4</v>
      </c>
      <c r="BD149" s="37" t="s">
        <v>4</v>
      </c>
      <c r="BE149" s="37"/>
      <c r="BF149" s="37"/>
      <c r="BG149" s="37" t="s">
        <v>1790</v>
      </c>
      <c r="BH149" s="37" t="s">
        <v>1791</v>
      </c>
      <c r="BI149" s="37"/>
      <c r="BJ149" s="37"/>
      <c r="BK149" s="45">
        <f t="shared" si="345"/>
        <v>0</v>
      </c>
      <c r="BL149" s="45">
        <f t="shared" si="346"/>
        <v>1</v>
      </c>
      <c r="BM149" s="45">
        <f t="shared" si="347"/>
        <v>0</v>
      </c>
      <c r="BN149" s="45">
        <f t="shared" si="348"/>
        <v>0</v>
      </c>
      <c r="BO149" s="45">
        <f t="shared" si="349"/>
        <v>0.25</v>
      </c>
      <c r="BP149" s="46"/>
      <c r="BQ149" s="37"/>
      <c r="BR149" s="37"/>
      <c r="BS149" s="37"/>
      <c r="BT149" s="43"/>
      <c r="BU149" s="43"/>
      <c r="BV149" s="43"/>
      <c r="BW149" s="43"/>
      <c r="BX149" s="43"/>
      <c r="BY149" s="43"/>
      <c r="BZ149" s="40"/>
      <c r="CA149" s="37"/>
      <c r="CB149" s="37"/>
      <c r="CC149" s="37"/>
      <c r="CD149" s="37"/>
      <c r="CE149" s="43"/>
      <c r="CF149" s="37"/>
      <c r="CG149" s="37"/>
      <c r="CH149" s="37"/>
      <c r="CI149" s="37"/>
      <c r="CJ149" s="37"/>
      <c r="CK149" s="37"/>
      <c r="CL149" s="37"/>
      <c r="CM149" s="37"/>
      <c r="CN149" s="37"/>
      <c r="CO149" s="37"/>
      <c r="CP149" s="37"/>
      <c r="CQ149" s="37"/>
      <c r="CR149" s="37"/>
      <c r="CS149" s="37"/>
      <c r="CT149" s="44">
        <v>44669</v>
      </c>
      <c r="CU149" s="44">
        <v>44763</v>
      </c>
      <c r="CV149" s="44"/>
      <c r="CW149" s="44"/>
      <c r="CX149" s="37"/>
      <c r="CY149" s="37"/>
      <c r="CZ149" s="37"/>
      <c r="DA149" s="37"/>
      <c r="DB149" s="37"/>
      <c r="DC149" s="37"/>
      <c r="DD149" s="37"/>
      <c r="DE149" s="37"/>
      <c r="DF149" s="37"/>
      <c r="DG149" s="37"/>
      <c r="DH149" s="37"/>
      <c r="DI149" s="37"/>
      <c r="DJ149" s="45" t="str">
        <f t="shared" si="302"/>
        <v/>
      </c>
      <c r="DK149" s="45" t="str">
        <f t="shared" si="303"/>
        <v/>
      </c>
      <c r="DL149" s="45" t="str">
        <f t="shared" si="304"/>
        <v/>
      </c>
      <c r="DM149" s="45" t="str">
        <f t="shared" si="305"/>
        <v/>
      </c>
      <c r="DN149" s="45" t="str">
        <f t="shared" si="306"/>
        <v/>
      </c>
      <c r="DO149" s="46"/>
      <c r="DP149" s="37"/>
      <c r="DQ149" s="43"/>
      <c r="DR149" s="37"/>
      <c r="DS149" s="43"/>
      <c r="DT149" s="43"/>
      <c r="DU149" s="43"/>
      <c r="DV149" s="43"/>
      <c r="DW149" s="43"/>
      <c r="DX149" s="43"/>
      <c r="DY149" s="40"/>
      <c r="DZ149" s="37"/>
      <c r="EA149" s="37"/>
      <c r="EB149" s="37"/>
      <c r="EC149" s="37"/>
      <c r="ED149" s="43"/>
      <c r="EE149" s="37"/>
      <c r="EF149" s="37"/>
      <c r="EG149" s="37"/>
      <c r="EH149" s="37"/>
      <c r="EI149" s="37"/>
      <c r="EJ149" s="37"/>
      <c r="EK149" s="37"/>
      <c r="EL149" s="37"/>
      <c r="EM149" s="37"/>
      <c r="EN149" s="37"/>
      <c r="EO149" s="37"/>
      <c r="EP149" s="37"/>
      <c r="EQ149" s="37"/>
      <c r="ER149" s="37"/>
      <c r="ES149" s="44">
        <v>44669</v>
      </c>
      <c r="ET149" s="44">
        <v>44763</v>
      </c>
      <c r="EU149" s="44"/>
      <c r="EV149" s="44"/>
      <c r="EW149" s="37"/>
      <c r="EX149" s="37"/>
      <c r="EY149" s="37"/>
      <c r="EZ149" s="37"/>
      <c r="FA149" s="37"/>
      <c r="FB149" s="37"/>
      <c r="FC149" s="37"/>
      <c r="FD149" s="37"/>
      <c r="FE149" s="37"/>
      <c r="FF149" s="37"/>
      <c r="FG149" s="37"/>
      <c r="FH149" s="37"/>
      <c r="FI149" s="45" t="str">
        <f t="shared" si="307"/>
        <v/>
      </c>
      <c r="FJ149" s="45" t="str">
        <f t="shared" si="308"/>
        <v/>
      </c>
      <c r="FK149" s="45" t="str">
        <f t="shared" si="309"/>
        <v/>
      </c>
      <c r="FL149" s="45" t="str">
        <f t="shared" si="310"/>
        <v/>
      </c>
      <c r="FM149" s="45" t="str">
        <f t="shared" si="311"/>
        <v/>
      </c>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44">
        <v>44669</v>
      </c>
      <c r="GS149" s="44">
        <v>44763</v>
      </c>
      <c r="GT149" s="44"/>
      <c r="GU149" s="44"/>
      <c r="GV149" s="37"/>
      <c r="GW149" s="37"/>
      <c r="GX149" s="37"/>
      <c r="GY149" s="37"/>
      <c r="GZ149" s="37"/>
      <c r="HA149" s="37"/>
      <c r="HB149" s="37"/>
      <c r="HC149" s="37"/>
      <c r="HD149" s="37"/>
      <c r="HE149" s="37"/>
      <c r="HF149" s="37"/>
      <c r="HG149" s="37"/>
      <c r="HH149" s="45" t="str">
        <f t="shared" si="351"/>
        <v/>
      </c>
      <c r="HI149" s="45" t="str">
        <f t="shared" si="352"/>
        <v/>
      </c>
      <c r="HJ149" s="45" t="str">
        <f t="shared" si="353"/>
        <v/>
      </c>
      <c r="HK149" s="45" t="str">
        <f t="shared" si="354"/>
        <v/>
      </c>
      <c r="HL149" s="45" t="str">
        <f t="shared" si="355"/>
        <v/>
      </c>
      <c r="HM149" s="37"/>
      <c r="HN149" s="37"/>
      <c r="HO149" s="37">
        <f t="shared" si="313"/>
        <v>1</v>
      </c>
      <c r="HP149" s="37" t="str">
        <f>'[15]BD Plan'!$B$3</f>
        <v>Meta</v>
      </c>
      <c r="HQ149" s="20" t="s">
        <v>243</v>
      </c>
      <c r="HR149" s="20" t="s">
        <v>1792</v>
      </c>
      <c r="HS149" s="20"/>
      <c r="HT149" s="20"/>
      <c r="HU149" s="20"/>
      <c r="HV149" s="20"/>
      <c r="HW149" s="20"/>
      <c r="HX149" s="20"/>
      <c r="HY149" s="20"/>
      <c r="HZ149" s="20"/>
      <c r="IA149" s="20"/>
      <c r="IB149" s="20"/>
      <c r="IC149" s="20"/>
      <c r="ID149" s="20"/>
      <c r="IE149" s="20"/>
      <c r="IF149" s="20"/>
      <c r="IG149" t="s">
        <v>1005</v>
      </c>
      <c r="IH149" s="38" t="s">
        <v>981</v>
      </c>
    </row>
    <row r="150" spans="1:242" ht="15" customHeight="1" x14ac:dyDescent="0.25">
      <c r="A150" t="s">
        <v>1006</v>
      </c>
      <c r="B150" t="s">
        <v>1007</v>
      </c>
      <c r="C150" s="37" t="s">
        <v>1008</v>
      </c>
      <c r="D150" s="37" t="s">
        <v>968</v>
      </c>
      <c r="E150" s="37" t="s">
        <v>951</v>
      </c>
      <c r="F150" s="37" t="s">
        <v>924</v>
      </c>
      <c r="G150" s="37" t="s">
        <v>1009</v>
      </c>
      <c r="H150" s="39" t="s">
        <v>1010</v>
      </c>
      <c r="I150" s="37" t="s">
        <v>927</v>
      </c>
      <c r="J150" s="40">
        <v>0.8</v>
      </c>
      <c r="K150" s="40">
        <v>0.2</v>
      </c>
      <c r="L150" s="37" t="s">
        <v>928</v>
      </c>
      <c r="M150" s="40">
        <v>0.28999999999999998</v>
      </c>
      <c r="N150" s="40">
        <v>0.2</v>
      </c>
      <c r="O150" s="37" t="s">
        <v>1011</v>
      </c>
      <c r="P150" s="37" t="s">
        <v>929</v>
      </c>
      <c r="Q150" s="42" t="s">
        <v>1012</v>
      </c>
      <c r="R150" s="37"/>
      <c r="S150" s="47" t="s">
        <v>931</v>
      </c>
      <c r="T150" s="37" t="s">
        <v>1013</v>
      </c>
      <c r="U150" s="43" t="s">
        <v>933</v>
      </c>
      <c r="V150" s="43" t="s">
        <v>934</v>
      </c>
      <c r="W150" s="43" t="s">
        <v>935</v>
      </c>
      <c r="X150" s="43"/>
      <c r="Y150" s="43" t="s">
        <v>936</v>
      </c>
      <c r="Z150" s="43" t="s">
        <v>937</v>
      </c>
      <c r="AA150" s="40">
        <v>0.4</v>
      </c>
      <c r="AB150" s="37"/>
      <c r="AC150" s="37"/>
      <c r="AD150" s="37"/>
      <c r="AE150" s="37"/>
      <c r="AF150" s="43" t="s">
        <v>96</v>
      </c>
      <c r="AG150" s="37" t="s">
        <v>938</v>
      </c>
      <c r="AH150" s="37">
        <f t="shared" si="356"/>
        <v>3</v>
      </c>
      <c r="AI150" s="43">
        <v>0</v>
      </c>
      <c r="AJ150" s="43">
        <v>3</v>
      </c>
      <c r="AK150" s="43">
        <v>0</v>
      </c>
      <c r="AL150" s="43">
        <v>0</v>
      </c>
      <c r="AM150" s="37"/>
      <c r="AN150" s="37"/>
      <c r="AO150" s="37">
        <v>3</v>
      </c>
      <c r="AP150" s="37" t="s">
        <v>1793</v>
      </c>
      <c r="AQ150" s="37"/>
      <c r="AR150" s="37"/>
      <c r="AS150" s="37"/>
      <c r="AT150" s="37"/>
      <c r="AU150" s="44"/>
      <c r="AV150" s="44">
        <v>44763</v>
      </c>
      <c r="AW150" s="44"/>
      <c r="AX150" s="44"/>
      <c r="AY150" s="37"/>
      <c r="AZ150" s="37" t="s">
        <v>4</v>
      </c>
      <c r="BA150" s="37"/>
      <c r="BB150" s="37"/>
      <c r="BC150" s="37"/>
      <c r="BD150" s="37" t="s">
        <v>4</v>
      </c>
      <c r="BE150" s="37"/>
      <c r="BF150" s="37"/>
      <c r="BG150" s="37"/>
      <c r="BH150" s="37" t="s">
        <v>1794</v>
      </c>
      <c r="BI150" s="37"/>
      <c r="BJ150" s="37"/>
      <c r="BK150" s="45" t="str">
        <f t="shared" si="345"/>
        <v/>
      </c>
      <c r="BL150" s="45">
        <f t="shared" si="346"/>
        <v>1</v>
      </c>
      <c r="BM150" s="45" t="str">
        <f t="shared" si="347"/>
        <v/>
      </c>
      <c r="BN150" s="45" t="str">
        <f t="shared" si="348"/>
        <v/>
      </c>
      <c r="BO150" s="45">
        <f t="shared" si="349"/>
        <v>1</v>
      </c>
      <c r="BP150" s="46" t="s">
        <v>1016</v>
      </c>
      <c r="BQ150" s="37"/>
      <c r="BR150" s="47" t="s">
        <v>931</v>
      </c>
      <c r="BS150" s="37" t="s">
        <v>1017</v>
      </c>
      <c r="BT150" s="43" t="s">
        <v>933</v>
      </c>
      <c r="BU150" s="43" t="s">
        <v>934</v>
      </c>
      <c r="BV150" s="43" t="s">
        <v>935</v>
      </c>
      <c r="BW150" s="43"/>
      <c r="BX150" s="43" t="s">
        <v>936</v>
      </c>
      <c r="BY150" s="43" t="s">
        <v>937</v>
      </c>
      <c r="BZ150" s="40">
        <v>0.4</v>
      </c>
      <c r="CA150" s="37"/>
      <c r="CB150" s="37"/>
      <c r="CC150" s="37"/>
      <c r="CD150" s="37"/>
      <c r="CE150" s="43" t="s">
        <v>96</v>
      </c>
      <c r="CF150" s="37" t="s">
        <v>938</v>
      </c>
      <c r="CG150" s="37">
        <f t="shared" ref="CG150" si="357">SUM(CH150:CK150)</f>
        <v>3</v>
      </c>
      <c r="CH150" s="37">
        <v>0</v>
      </c>
      <c r="CI150" s="37">
        <v>1</v>
      </c>
      <c r="CJ150" s="37">
        <v>1</v>
      </c>
      <c r="CK150" s="37">
        <v>1</v>
      </c>
      <c r="CL150" s="37"/>
      <c r="CM150" s="37"/>
      <c r="CN150" s="37">
        <v>1</v>
      </c>
      <c r="CO150" s="37" t="s">
        <v>1795</v>
      </c>
      <c r="CP150" s="37"/>
      <c r="CQ150" s="37"/>
      <c r="CR150" s="37"/>
      <c r="CS150" s="37"/>
      <c r="CT150" s="44"/>
      <c r="CU150" s="44">
        <v>44763</v>
      </c>
      <c r="CV150" s="44"/>
      <c r="CW150" s="44"/>
      <c r="CX150" s="37"/>
      <c r="CY150" s="37" t="s">
        <v>4</v>
      </c>
      <c r="CZ150" s="37"/>
      <c r="DA150" s="37"/>
      <c r="DB150" s="37"/>
      <c r="DC150" s="37" t="s">
        <v>4</v>
      </c>
      <c r="DD150" s="37"/>
      <c r="DE150" s="37"/>
      <c r="DF150" s="37"/>
      <c r="DG150" s="37" t="s">
        <v>1796</v>
      </c>
      <c r="DH150" s="37"/>
      <c r="DI150" s="37"/>
      <c r="DJ150" s="45" t="str">
        <f t="shared" si="302"/>
        <v/>
      </c>
      <c r="DK150" s="45">
        <f t="shared" si="303"/>
        <v>1</v>
      </c>
      <c r="DL150" s="45">
        <f t="shared" si="304"/>
        <v>0</v>
      </c>
      <c r="DM150" s="45">
        <f t="shared" si="305"/>
        <v>0</v>
      </c>
      <c r="DN150" s="45">
        <f t="shared" si="306"/>
        <v>0.33333333333333331</v>
      </c>
      <c r="DO150" s="46"/>
      <c r="DP150" s="37"/>
      <c r="DQ150" s="43"/>
      <c r="DR150" s="37"/>
      <c r="DS150" s="43"/>
      <c r="DT150" s="43"/>
      <c r="DU150" s="43"/>
      <c r="DV150" s="43"/>
      <c r="DW150" s="43"/>
      <c r="DX150" s="43"/>
      <c r="DY150" s="40"/>
      <c r="DZ150" s="37"/>
      <c r="EA150" s="37"/>
      <c r="EB150" s="37"/>
      <c r="EC150" s="37"/>
      <c r="ED150" s="43"/>
      <c r="EE150" s="37"/>
      <c r="EF150" s="37"/>
      <c r="EG150" s="37"/>
      <c r="EH150" s="37"/>
      <c r="EI150" s="37"/>
      <c r="EJ150" s="37"/>
      <c r="EK150" s="37"/>
      <c r="EL150" s="37"/>
      <c r="EM150" s="37"/>
      <c r="EN150" s="37"/>
      <c r="EO150" s="37"/>
      <c r="EP150" s="37"/>
      <c r="EQ150" s="37"/>
      <c r="ER150" s="37"/>
      <c r="ES150" s="44"/>
      <c r="ET150" s="44">
        <v>44763</v>
      </c>
      <c r="EU150" s="44"/>
      <c r="EV150" s="44"/>
      <c r="EW150" s="37"/>
      <c r="EX150" s="37"/>
      <c r="EY150" s="37"/>
      <c r="EZ150" s="37"/>
      <c r="FA150" s="37"/>
      <c r="FB150" s="37"/>
      <c r="FC150" s="37"/>
      <c r="FD150" s="37"/>
      <c r="FE150" s="37"/>
      <c r="FF150" s="37"/>
      <c r="FG150" s="37"/>
      <c r="FH150" s="37"/>
      <c r="FI150" s="45" t="str">
        <f t="shared" si="307"/>
        <v/>
      </c>
      <c r="FJ150" s="45" t="str">
        <f t="shared" si="308"/>
        <v/>
      </c>
      <c r="FK150" s="45" t="str">
        <f t="shared" si="309"/>
        <v/>
      </c>
      <c r="FL150" s="45" t="str">
        <f t="shared" si="310"/>
        <v/>
      </c>
      <c r="FM150" s="45" t="str">
        <f t="shared" si="311"/>
        <v/>
      </c>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44"/>
      <c r="GS150" s="44">
        <v>44763</v>
      </c>
      <c r="GT150" s="44"/>
      <c r="GU150" s="44"/>
      <c r="GV150" s="37"/>
      <c r="GW150" s="37"/>
      <c r="GX150" s="37"/>
      <c r="GY150" s="37"/>
      <c r="GZ150" s="37"/>
      <c r="HA150" s="37"/>
      <c r="HB150" s="37"/>
      <c r="HC150" s="37"/>
      <c r="HD150" s="37"/>
      <c r="HE150" s="37"/>
      <c r="HF150" s="37"/>
      <c r="HG150" s="37"/>
      <c r="HH150" s="45"/>
      <c r="HI150" s="45"/>
      <c r="HJ150" s="45"/>
      <c r="HK150" s="45"/>
      <c r="HL150" s="45"/>
      <c r="HM150" s="37"/>
      <c r="HN150" s="37"/>
      <c r="HO150" s="37">
        <f t="shared" si="313"/>
        <v>2</v>
      </c>
      <c r="HP150" s="37" t="str">
        <f>'[15]BD Plan'!$B$3</f>
        <v>Meta</v>
      </c>
      <c r="HQ150" s="20"/>
      <c r="HR150" s="20" t="s">
        <v>1161</v>
      </c>
      <c r="HS150" s="20"/>
      <c r="HT150" s="20"/>
      <c r="HU150" s="20"/>
      <c r="HV150" s="20" t="s">
        <v>1161</v>
      </c>
      <c r="HW150" s="20"/>
      <c r="HX150" s="20"/>
      <c r="HY150" s="20"/>
      <c r="HZ150" s="20"/>
      <c r="IA150" s="20"/>
      <c r="IB150" s="20"/>
      <c r="IC150" s="20"/>
      <c r="ID150" s="20"/>
      <c r="IE150" s="20"/>
      <c r="IF150" s="20"/>
      <c r="IG150" t="s">
        <v>1022</v>
      </c>
      <c r="IH150" s="38" t="s">
        <v>1023</v>
      </c>
    </row>
    <row r="151" spans="1:242" ht="15" customHeight="1" x14ac:dyDescent="0.25">
      <c r="A151" t="s">
        <v>1024</v>
      </c>
      <c r="B151" t="s">
        <v>1007</v>
      </c>
      <c r="C151" s="37" t="s">
        <v>1025</v>
      </c>
      <c r="D151" s="37" t="s">
        <v>997</v>
      </c>
      <c r="E151" s="37" t="s">
        <v>1026</v>
      </c>
      <c r="F151" s="37" t="s">
        <v>924</v>
      </c>
      <c r="G151" s="37" t="s">
        <v>925</v>
      </c>
      <c r="H151" s="48" t="s">
        <v>1027</v>
      </c>
      <c r="I151" s="37" t="s">
        <v>1028</v>
      </c>
      <c r="J151" s="40">
        <v>0.8</v>
      </c>
      <c r="K151" s="40">
        <v>0.8</v>
      </c>
      <c r="L151" s="37" t="s">
        <v>956</v>
      </c>
      <c r="M151" s="40">
        <v>0.48</v>
      </c>
      <c r="N151" s="40">
        <v>0.8</v>
      </c>
      <c r="O151" s="37" t="s">
        <v>956</v>
      </c>
      <c r="P151" s="37" t="s">
        <v>929</v>
      </c>
      <c r="Q151" s="42" t="s">
        <v>1029</v>
      </c>
      <c r="R151" s="37"/>
      <c r="S151" s="47" t="s">
        <v>931</v>
      </c>
      <c r="T151" s="37" t="s">
        <v>1030</v>
      </c>
      <c r="U151" s="43" t="s">
        <v>933</v>
      </c>
      <c r="V151" s="43" t="s">
        <v>934</v>
      </c>
      <c r="W151" s="43" t="s">
        <v>935</v>
      </c>
      <c r="X151" s="43"/>
      <c r="Y151" s="43" t="s">
        <v>936</v>
      </c>
      <c r="Z151" s="43" t="s">
        <v>937</v>
      </c>
      <c r="AA151" s="40">
        <v>0.4</v>
      </c>
      <c r="AB151" s="37"/>
      <c r="AC151" s="37"/>
      <c r="AD151" s="37"/>
      <c r="AE151" s="37"/>
      <c r="AF151" s="43" t="s">
        <v>96</v>
      </c>
      <c r="AG151" s="37" t="s">
        <v>938</v>
      </c>
      <c r="AH151" s="37">
        <f t="shared" si="356"/>
        <v>12</v>
      </c>
      <c r="AI151" s="43">
        <v>3</v>
      </c>
      <c r="AJ151" s="43">
        <v>3</v>
      </c>
      <c r="AK151" s="43">
        <v>3</v>
      </c>
      <c r="AL151" s="43">
        <v>3</v>
      </c>
      <c r="AM151" s="37"/>
      <c r="AN151" s="37"/>
      <c r="AO151" s="37">
        <v>3</v>
      </c>
      <c r="AP151" s="37" t="s">
        <v>1797</v>
      </c>
      <c r="AQ151" s="37"/>
      <c r="AR151" s="37"/>
      <c r="AS151" s="37"/>
      <c r="AT151" s="37"/>
      <c r="AU151" s="44">
        <v>44669</v>
      </c>
      <c r="AV151" s="44">
        <v>44763</v>
      </c>
      <c r="AW151" s="44"/>
      <c r="AX151" s="44"/>
      <c r="AY151" s="37"/>
      <c r="AZ151" s="37" t="s">
        <v>4</v>
      </c>
      <c r="BA151" s="37"/>
      <c r="BB151" s="37"/>
      <c r="BC151" s="37"/>
      <c r="BD151" s="37" t="s">
        <v>4</v>
      </c>
      <c r="BE151" s="37"/>
      <c r="BF151" s="37"/>
      <c r="BG151" s="37"/>
      <c r="BH151" s="37" t="s">
        <v>1798</v>
      </c>
      <c r="BI151" s="37"/>
      <c r="BJ151" s="37"/>
      <c r="BK151" s="45">
        <f t="shared" si="345"/>
        <v>0</v>
      </c>
      <c r="BL151" s="45">
        <f t="shared" si="346"/>
        <v>1</v>
      </c>
      <c r="BM151" s="45">
        <f t="shared" si="347"/>
        <v>0</v>
      </c>
      <c r="BN151" s="45">
        <f t="shared" si="348"/>
        <v>0</v>
      </c>
      <c r="BO151" s="45">
        <f t="shared" si="349"/>
        <v>0.25</v>
      </c>
      <c r="BP151" s="42"/>
      <c r="BQ151" s="37"/>
      <c r="BR151" s="37"/>
      <c r="BS151" s="37"/>
      <c r="BT151" s="43"/>
      <c r="BU151" s="43"/>
      <c r="BV151" s="43"/>
      <c r="BW151" s="43"/>
      <c r="BX151" s="43"/>
      <c r="BY151" s="43"/>
      <c r="BZ151" s="40"/>
      <c r="CA151" s="37"/>
      <c r="CB151" s="37"/>
      <c r="CC151" s="37"/>
      <c r="CD151" s="37"/>
      <c r="CE151" s="43"/>
      <c r="CF151" s="37"/>
      <c r="CG151" s="37"/>
      <c r="CH151" s="37"/>
      <c r="CI151" s="37"/>
      <c r="CJ151" s="37"/>
      <c r="CK151" s="37"/>
      <c r="CL151" s="37"/>
      <c r="CM151" s="37"/>
      <c r="CN151" s="37"/>
      <c r="CO151" s="37"/>
      <c r="CP151" s="37"/>
      <c r="CQ151" s="37"/>
      <c r="CR151" s="37"/>
      <c r="CS151" s="37"/>
      <c r="CT151" s="44">
        <v>44669</v>
      </c>
      <c r="CU151" s="44">
        <v>44763</v>
      </c>
      <c r="CV151" s="44"/>
      <c r="CW151" s="44"/>
      <c r="CX151" s="37"/>
      <c r="CY151" s="37"/>
      <c r="CZ151" s="37"/>
      <c r="DA151" s="37"/>
      <c r="DB151" s="37"/>
      <c r="DC151" s="37"/>
      <c r="DD151" s="37"/>
      <c r="DE151" s="37"/>
      <c r="DF151" s="37"/>
      <c r="DG151" s="37"/>
      <c r="DH151" s="37"/>
      <c r="DI151" s="37"/>
      <c r="DJ151" s="45" t="str">
        <f t="shared" si="302"/>
        <v/>
      </c>
      <c r="DK151" s="45" t="str">
        <f t="shared" si="303"/>
        <v/>
      </c>
      <c r="DL151" s="45" t="str">
        <f t="shared" si="304"/>
        <v/>
      </c>
      <c r="DM151" s="45" t="str">
        <f t="shared" si="305"/>
        <v/>
      </c>
      <c r="DN151" s="45" t="str">
        <f t="shared" si="306"/>
        <v/>
      </c>
      <c r="DO151" s="42"/>
      <c r="DP151" s="37"/>
      <c r="DQ151" s="43"/>
      <c r="DR151" s="37"/>
      <c r="DS151" s="43"/>
      <c r="DT151" s="43"/>
      <c r="DU151" s="43"/>
      <c r="DV151" s="43"/>
      <c r="DW151" s="43"/>
      <c r="DX151" s="43"/>
      <c r="DY151" s="40"/>
      <c r="DZ151" s="37"/>
      <c r="EA151" s="37"/>
      <c r="EB151" s="37"/>
      <c r="EC151" s="37"/>
      <c r="ED151" s="43"/>
      <c r="EE151" s="37"/>
      <c r="EF151" s="37"/>
      <c r="EG151" s="37"/>
      <c r="EH151" s="37"/>
      <c r="EI151" s="37"/>
      <c r="EJ151" s="37"/>
      <c r="EK151" s="37"/>
      <c r="EL151" s="37"/>
      <c r="EM151" s="37"/>
      <c r="EN151" s="37"/>
      <c r="EO151" s="37"/>
      <c r="EP151" s="37"/>
      <c r="EQ151" s="37"/>
      <c r="ER151" s="37"/>
      <c r="ES151" s="44"/>
      <c r="ET151" s="44">
        <v>44763</v>
      </c>
      <c r="EU151" s="44"/>
      <c r="EV151" s="44"/>
      <c r="EW151" s="37"/>
      <c r="EX151" s="37"/>
      <c r="EY151" s="37"/>
      <c r="EZ151" s="37"/>
      <c r="FA151" s="37"/>
      <c r="FB151" s="37"/>
      <c r="FC151" s="37"/>
      <c r="FD151" s="37"/>
      <c r="FE151" s="37"/>
      <c r="FF151" s="37"/>
      <c r="FG151" s="37"/>
      <c r="FH151" s="37"/>
      <c r="FI151" s="45" t="str">
        <f t="shared" si="307"/>
        <v/>
      </c>
      <c r="FJ151" s="45" t="str">
        <f t="shared" si="308"/>
        <v/>
      </c>
      <c r="FK151" s="45" t="str">
        <f t="shared" si="309"/>
        <v/>
      </c>
      <c r="FL151" s="45" t="str">
        <f t="shared" si="310"/>
        <v/>
      </c>
      <c r="FM151" s="45" t="str">
        <f t="shared" si="311"/>
        <v/>
      </c>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44">
        <v>44669</v>
      </c>
      <c r="GS151" s="44">
        <v>44763</v>
      </c>
      <c r="GT151" s="44"/>
      <c r="GU151" s="44"/>
      <c r="GV151" s="37"/>
      <c r="GW151" s="37"/>
      <c r="GX151" s="37"/>
      <c r="GY151" s="37"/>
      <c r="GZ151" s="37"/>
      <c r="HA151" s="37"/>
      <c r="HB151" s="37"/>
      <c r="HC151" s="37"/>
      <c r="HD151" s="37"/>
      <c r="HE151" s="37"/>
      <c r="HF151" s="37"/>
      <c r="HG151" s="37"/>
      <c r="HH151" s="45" t="str">
        <f t="shared" ref="HH151:HH152" si="358">IFERROR(IF(GF151=0,"",IF((GJ151/GF151)&gt;1,1,(GJ151/GF151))),"")</f>
        <v/>
      </c>
      <c r="HI151" s="45" t="str">
        <f t="shared" ref="HI151:HI152" si="359">IFERROR(IF(GG151=0,"",IF((GL151/GG151)&gt;1,1,(GL151/GG151))),"")</f>
        <v/>
      </c>
      <c r="HJ151" s="45" t="str">
        <f t="shared" ref="HJ151:HJ152" si="360">IFERROR(IF(GH151=0,"",IF((GN151/GH151)&gt;1,1,(GN151/GH151))),"")</f>
        <v/>
      </c>
      <c r="HK151" s="45" t="str">
        <f t="shared" ref="HK151:HK152" si="361">IFERROR(IF(GI151=0,"",IF((GP151/GI151)&gt;1,1,(GP151/GI151))),"")</f>
        <v/>
      </c>
      <c r="HL151" s="45" t="str">
        <f t="shared" ref="HL151:HL152" si="362">IFERROR(IF((GJ151+GL151+GN151+GP151)/GE151&gt;1,1,(GJ151+GL151+GN151+GP151)/GE151),"")</f>
        <v/>
      </c>
      <c r="HM151" s="37"/>
      <c r="HN151" s="37"/>
      <c r="HO151" s="37">
        <f t="shared" si="313"/>
        <v>1</v>
      </c>
      <c r="HP151" s="37" t="str">
        <f>'[15]BD Plan'!$B$3</f>
        <v>Meta</v>
      </c>
      <c r="HQ151" s="20"/>
      <c r="HR151" s="20" t="s">
        <v>1161</v>
      </c>
      <c r="HS151" s="20"/>
      <c r="HT151" s="20"/>
      <c r="HU151" s="20"/>
      <c r="HV151" s="20"/>
      <c r="HW151" s="20"/>
      <c r="HX151" s="20"/>
      <c r="HY151" s="20" t="s">
        <v>1276</v>
      </c>
      <c r="HZ151" s="20"/>
      <c r="IA151" s="20"/>
      <c r="IB151" s="20"/>
      <c r="IC151" s="20"/>
      <c r="ID151" s="20"/>
      <c r="IE151" s="20"/>
      <c r="IF151" s="20"/>
      <c r="IG151" t="s">
        <v>1035</v>
      </c>
      <c r="IH151" s="38" t="s">
        <v>1036</v>
      </c>
    </row>
    <row r="152" spans="1:242" ht="15" customHeight="1" x14ac:dyDescent="0.25">
      <c r="A152" t="s">
        <v>1037</v>
      </c>
      <c r="B152" t="s">
        <v>1038</v>
      </c>
      <c r="C152" s="37" t="s">
        <v>1039</v>
      </c>
      <c r="D152" s="38" t="s">
        <v>968</v>
      </c>
      <c r="E152" s="37" t="s">
        <v>951</v>
      </c>
      <c r="F152" s="37" t="s">
        <v>984</v>
      </c>
      <c r="G152" s="37" t="s">
        <v>1040</v>
      </c>
      <c r="H152" s="39" t="s">
        <v>1041</v>
      </c>
      <c r="I152" s="37" t="s">
        <v>927</v>
      </c>
      <c r="J152" s="40">
        <v>0.6</v>
      </c>
      <c r="K152" s="40">
        <v>0.8</v>
      </c>
      <c r="L152" s="37" t="s">
        <v>956</v>
      </c>
      <c r="M152" s="40">
        <v>0.36</v>
      </c>
      <c r="N152" s="40">
        <v>0.8</v>
      </c>
      <c r="O152" s="37" t="s">
        <v>956</v>
      </c>
      <c r="P152" s="37" t="s">
        <v>929</v>
      </c>
      <c r="Q152" s="42" t="s">
        <v>1042</v>
      </c>
      <c r="R152" s="37"/>
      <c r="S152" s="47" t="s">
        <v>931</v>
      </c>
      <c r="T152" s="41" t="s">
        <v>1043</v>
      </c>
      <c r="U152" s="43" t="s">
        <v>933</v>
      </c>
      <c r="V152" s="43" t="s">
        <v>934</v>
      </c>
      <c r="W152" s="43" t="s">
        <v>935</v>
      </c>
      <c r="X152" s="43"/>
      <c r="Y152" s="43" t="s">
        <v>936</v>
      </c>
      <c r="Z152" s="43" t="s">
        <v>937</v>
      </c>
      <c r="AA152" s="40">
        <v>0.4</v>
      </c>
      <c r="AB152" s="37"/>
      <c r="AC152" s="37"/>
      <c r="AD152" s="37"/>
      <c r="AE152" s="37"/>
      <c r="AF152" s="43" t="s">
        <v>96</v>
      </c>
      <c r="AG152" s="37" t="s">
        <v>938</v>
      </c>
      <c r="AH152" s="37">
        <f t="shared" si="356"/>
        <v>27</v>
      </c>
      <c r="AI152" s="43">
        <v>24</v>
      </c>
      <c r="AJ152" s="43">
        <v>1</v>
      </c>
      <c r="AK152" s="43">
        <v>1</v>
      </c>
      <c r="AL152" s="43">
        <v>1</v>
      </c>
      <c r="AM152" s="37"/>
      <c r="AN152" s="37" t="s">
        <v>1799</v>
      </c>
      <c r="AO152" s="37">
        <v>1</v>
      </c>
      <c r="AP152" s="37" t="s">
        <v>1800</v>
      </c>
      <c r="AQ152" s="37"/>
      <c r="AR152" s="37"/>
      <c r="AS152" s="37"/>
      <c r="AT152" s="37"/>
      <c r="AU152" s="44">
        <v>44669</v>
      </c>
      <c r="AV152" s="44">
        <v>44763</v>
      </c>
      <c r="AW152" s="44"/>
      <c r="AX152" s="44"/>
      <c r="AY152" s="37" t="s">
        <v>4</v>
      </c>
      <c r="AZ152" s="37" t="s">
        <v>4</v>
      </c>
      <c r="BA152" s="37"/>
      <c r="BB152" s="37"/>
      <c r="BC152" s="37" t="s">
        <v>4</v>
      </c>
      <c r="BD152" s="37" t="s">
        <v>4</v>
      </c>
      <c r="BE152" s="37"/>
      <c r="BF152" s="37"/>
      <c r="BG152" s="37" t="s">
        <v>1801</v>
      </c>
      <c r="BH152" s="37" t="s">
        <v>1802</v>
      </c>
      <c r="BI152" s="37"/>
      <c r="BJ152" s="37"/>
      <c r="BK152" s="45">
        <f t="shared" si="345"/>
        <v>0</v>
      </c>
      <c r="BL152" s="45">
        <f t="shared" si="346"/>
        <v>1</v>
      </c>
      <c r="BM152" s="45">
        <f t="shared" si="347"/>
        <v>0</v>
      </c>
      <c r="BN152" s="45">
        <f t="shared" si="348"/>
        <v>0</v>
      </c>
      <c r="BO152" s="45">
        <f t="shared" si="349"/>
        <v>3.7037037037037035E-2</v>
      </c>
      <c r="BP152" s="42"/>
      <c r="BQ152" s="37"/>
      <c r="BR152" s="37"/>
      <c r="BS152" s="37"/>
      <c r="BT152" s="43"/>
      <c r="BU152" s="43"/>
      <c r="BV152" s="43"/>
      <c r="BW152" s="43"/>
      <c r="BX152" s="43"/>
      <c r="BY152" s="43"/>
      <c r="BZ152" s="40"/>
      <c r="CA152" s="37"/>
      <c r="CB152" s="37"/>
      <c r="CC152" s="37"/>
      <c r="CD152" s="37"/>
      <c r="CE152" s="43"/>
      <c r="CF152" s="37"/>
      <c r="CG152" s="37"/>
      <c r="CH152" s="37"/>
      <c r="CI152" s="37"/>
      <c r="CJ152" s="37"/>
      <c r="CK152" s="37"/>
      <c r="CL152" s="37"/>
      <c r="CM152" s="37"/>
      <c r="CN152" s="37"/>
      <c r="CO152" s="37"/>
      <c r="CP152" s="37"/>
      <c r="CQ152" s="37"/>
      <c r="CR152" s="37"/>
      <c r="CS152" s="37"/>
      <c r="CT152" s="44"/>
      <c r="CU152" s="44">
        <v>44763</v>
      </c>
      <c r="CV152" s="44"/>
      <c r="CW152" s="44"/>
      <c r="CX152" s="37"/>
      <c r="CY152" s="37"/>
      <c r="CZ152" s="37"/>
      <c r="DA152" s="37"/>
      <c r="DB152" s="37"/>
      <c r="DC152" s="37"/>
      <c r="DD152" s="37"/>
      <c r="DE152" s="37"/>
      <c r="DF152" s="37"/>
      <c r="DG152" s="37"/>
      <c r="DH152" s="37"/>
      <c r="DI152" s="37"/>
      <c r="DJ152" s="45" t="str">
        <f t="shared" si="302"/>
        <v/>
      </c>
      <c r="DK152" s="45" t="str">
        <f t="shared" si="303"/>
        <v/>
      </c>
      <c r="DL152" s="45" t="str">
        <f t="shared" si="304"/>
        <v/>
      </c>
      <c r="DM152" s="45" t="str">
        <f t="shared" si="305"/>
        <v/>
      </c>
      <c r="DN152" s="45" t="str">
        <f t="shared" si="306"/>
        <v/>
      </c>
      <c r="DO152" s="46"/>
      <c r="DP152" s="37"/>
      <c r="DQ152" s="43"/>
      <c r="DR152" s="37"/>
      <c r="DS152" s="43"/>
      <c r="DT152" s="43"/>
      <c r="DU152" s="43"/>
      <c r="DV152" s="43"/>
      <c r="DW152" s="43"/>
      <c r="DX152" s="43"/>
      <c r="DY152" s="40"/>
      <c r="DZ152" s="37"/>
      <c r="EA152" s="37"/>
      <c r="EB152" s="37"/>
      <c r="EC152" s="37"/>
      <c r="ED152" s="43"/>
      <c r="EE152" s="37"/>
      <c r="EF152" s="37"/>
      <c r="EG152" s="37"/>
      <c r="EH152" s="37"/>
      <c r="EI152" s="37"/>
      <c r="EJ152" s="37"/>
      <c r="EK152" s="37"/>
      <c r="EL152" s="37"/>
      <c r="EM152" s="37"/>
      <c r="EN152" s="37"/>
      <c r="EO152" s="37"/>
      <c r="EP152" s="37"/>
      <c r="EQ152" s="37"/>
      <c r="ER152" s="37"/>
      <c r="ES152" s="44">
        <v>44669</v>
      </c>
      <c r="ET152" s="44">
        <v>44763</v>
      </c>
      <c r="EU152" s="44"/>
      <c r="EV152" s="44"/>
      <c r="EW152" s="37"/>
      <c r="EX152" s="37"/>
      <c r="EY152" s="37"/>
      <c r="EZ152" s="37"/>
      <c r="FA152" s="37"/>
      <c r="FB152" s="37"/>
      <c r="FC152" s="37"/>
      <c r="FD152" s="37"/>
      <c r="FE152" s="37"/>
      <c r="FF152" s="37"/>
      <c r="FG152" s="37"/>
      <c r="FH152" s="37"/>
      <c r="FI152" s="45" t="str">
        <f t="shared" si="307"/>
        <v/>
      </c>
      <c r="FJ152" s="45" t="str">
        <f t="shared" si="308"/>
        <v/>
      </c>
      <c r="FK152" s="45" t="str">
        <f t="shared" si="309"/>
        <v/>
      </c>
      <c r="FL152" s="45" t="str">
        <f t="shared" si="310"/>
        <v/>
      </c>
      <c r="FM152" s="45" t="str">
        <f t="shared" si="311"/>
        <v/>
      </c>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44">
        <v>44669</v>
      </c>
      <c r="GS152" s="44">
        <v>44763</v>
      </c>
      <c r="GT152" s="44"/>
      <c r="GU152" s="44"/>
      <c r="GV152" s="37"/>
      <c r="GW152" s="37"/>
      <c r="GX152" s="37"/>
      <c r="GY152" s="37"/>
      <c r="GZ152" s="37"/>
      <c r="HA152" s="37"/>
      <c r="HB152" s="37"/>
      <c r="HC152" s="37"/>
      <c r="HD152" s="37"/>
      <c r="HE152" s="37"/>
      <c r="HF152" s="37"/>
      <c r="HG152" s="37"/>
      <c r="HH152" s="45" t="str">
        <f t="shared" si="358"/>
        <v/>
      </c>
      <c r="HI152" s="45" t="str">
        <f t="shared" si="359"/>
        <v/>
      </c>
      <c r="HJ152" s="45" t="str">
        <f t="shared" si="360"/>
        <v/>
      </c>
      <c r="HK152" s="45" t="str">
        <f t="shared" si="361"/>
        <v/>
      </c>
      <c r="HL152" s="45" t="str">
        <f t="shared" si="362"/>
        <v/>
      </c>
      <c r="HM152" s="37"/>
      <c r="HN152" s="37"/>
      <c r="HO152" s="37">
        <f t="shared" si="313"/>
        <v>1</v>
      </c>
      <c r="HP152" s="37" t="str">
        <f>'[15]BD Plan'!$B$3</f>
        <v>Meta</v>
      </c>
      <c r="HQ152" s="20" t="s">
        <v>1803</v>
      </c>
      <c r="HR152" s="20" t="s">
        <v>1803</v>
      </c>
      <c r="HS152" s="20"/>
      <c r="HT152" s="20"/>
      <c r="HU152" s="20" t="s">
        <v>203</v>
      </c>
      <c r="HV152" s="20"/>
      <c r="HW152" s="20"/>
      <c r="HX152" s="20"/>
      <c r="HY152" s="20"/>
      <c r="HZ152" s="20"/>
      <c r="IA152" s="20"/>
      <c r="IB152" s="20"/>
      <c r="IC152" s="20"/>
      <c r="ID152" s="20"/>
      <c r="IE152" s="20"/>
      <c r="IF152" s="20"/>
      <c r="IG152" t="s">
        <v>1050</v>
      </c>
      <c r="IH152" s="38" t="s">
        <v>1051</v>
      </c>
    </row>
    <row r="153" spans="1:242" ht="15" customHeight="1" x14ac:dyDescent="0.25">
      <c r="A153" t="s">
        <v>1052</v>
      </c>
      <c r="B153" t="s">
        <v>1053</v>
      </c>
      <c r="C153" s="37" t="s">
        <v>1054</v>
      </c>
      <c r="D153" s="38" t="s">
        <v>950</v>
      </c>
      <c r="E153" s="37" t="s">
        <v>951</v>
      </c>
      <c r="F153" s="37" t="s">
        <v>924</v>
      </c>
      <c r="G153" s="37" t="s">
        <v>925</v>
      </c>
      <c r="H153" s="39" t="s">
        <v>1055</v>
      </c>
      <c r="I153" s="37" t="s">
        <v>1028</v>
      </c>
      <c r="J153" s="40">
        <v>0.8</v>
      </c>
      <c r="K153" s="40">
        <v>0.6</v>
      </c>
      <c r="L153" s="37" t="s">
        <v>956</v>
      </c>
      <c r="M153" s="40">
        <v>0.28999999999999998</v>
      </c>
      <c r="N153" s="40">
        <v>0.6</v>
      </c>
      <c r="O153" s="37" t="s">
        <v>928</v>
      </c>
      <c r="P153" s="37" t="s">
        <v>929</v>
      </c>
      <c r="Q153" s="42"/>
      <c r="R153" s="37"/>
      <c r="S153" s="41"/>
      <c r="T153" s="41"/>
      <c r="U153" s="43"/>
      <c r="V153" s="43"/>
      <c r="W153" s="43"/>
      <c r="X153" s="43"/>
      <c r="Y153" s="43"/>
      <c r="Z153" s="43"/>
      <c r="AA153" s="40"/>
      <c r="AB153" s="37"/>
      <c r="AC153" s="37"/>
      <c r="AD153" s="37"/>
      <c r="AE153" s="37"/>
      <c r="AF153" s="43"/>
      <c r="AG153" s="37"/>
      <c r="AH153" s="37"/>
      <c r="AI153" s="43"/>
      <c r="AJ153" s="43"/>
      <c r="AK153" s="43"/>
      <c r="AL153" s="43"/>
      <c r="AM153" s="37"/>
      <c r="AN153" s="37"/>
      <c r="AO153" s="37"/>
      <c r="AP153" s="37"/>
      <c r="AQ153" s="37"/>
      <c r="AR153" s="37"/>
      <c r="AS153" s="37"/>
      <c r="AT153" s="37"/>
      <c r="AU153" s="44"/>
      <c r="AV153" s="44">
        <v>44763</v>
      </c>
      <c r="AW153" s="44"/>
      <c r="AX153" s="44"/>
      <c r="AY153" s="37"/>
      <c r="AZ153" s="37"/>
      <c r="BA153" s="37"/>
      <c r="BB153" s="37"/>
      <c r="BC153" s="37"/>
      <c r="BD153" s="37"/>
      <c r="BE153" s="37"/>
      <c r="BF153" s="37"/>
      <c r="BG153" s="37"/>
      <c r="BH153" s="37"/>
      <c r="BI153" s="37"/>
      <c r="BJ153" s="37"/>
      <c r="BK153" s="45" t="str">
        <f t="shared" si="345"/>
        <v/>
      </c>
      <c r="BL153" s="45" t="str">
        <f t="shared" si="346"/>
        <v/>
      </c>
      <c r="BM153" s="45" t="str">
        <f t="shared" si="347"/>
        <v/>
      </c>
      <c r="BN153" s="45" t="str">
        <f t="shared" si="348"/>
        <v/>
      </c>
      <c r="BO153" s="45" t="str">
        <f t="shared" si="349"/>
        <v/>
      </c>
      <c r="BP153" s="42" t="s">
        <v>1056</v>
      </c>
      <c r="BQ153" s="37"/>
      <c r="BR153" s="47" t="s">
        <v>931</v>
      </c>
      <c r="BS153" s="37" t="s">
        <v>1057</v>
      </c>
      <c r="BT153" s="43" t="s">
        <v>933</v>
      </c>
      <c r="BU153" s="43" t="s">
        <v>934</v>
      </c>
      <c r="BV153" s="43" t="s">
        <v>935</v>
      </c>
      <c r="BW153" s="43"/>
      <c r="BX153" s="43" t="s">
        <v>936</v>
      </c>
      <c r="BY153" s="43" t="s">
        <v>937</v>
      </c>
      <c r="BZ153" s="40">
        <v>0.4</v>
      </c>
      <c r="CA153" s="37"/>
      <c r="CB153" s="37"/>
      <c r="CC153" s="37"/>
      <c r="CD153" s="37"/>
      <c r="CE153" s="43" t="s">
        <v>96</v>
      </c>
      <c r="CF153" s="37" t="s">
        <v>938</v>
      </c>
      <c r="CG153" s="37">
        <f t="shared" ref="CG153" si="363">SUM(CH153:CK153)</f>
        <v>12</v>
      </c>
      <c r="CH153" s="37">
        <v>3</v>
      </c>
      <c r="CI153" s="37">
        <v>3</v>
      </c>
      <c r="CJ153" s="37">
        <v>3</v>
      </c>
      <c r="CK153" s="37">
        <v>3</v>
      </c>
      <c r="CL153" s="37"/>
      <c r="CM153" s="37"/>
      <c r="CN153" s="37">
        <v>3</v>
      </c>
      <c r="CO153" s="37" t="s">
        <v>1804</v>
      </c>
      <c r="CP153" s="37"/>
      <c r="CQ153" s="37"/>
      <c r="CR153" s="37"/>
      <c r="CS153" s="37"/>
      <c r="CT153" s="44"/>
      <c r="CU153" s="44">
        <v>44763</v>
      </c>
      <c r="CV153" s="44"/>
      <c r="CW153" s="44"/>
      <c r="CX153" s="37"/>
      <c r="CY153" s="37" t="s">
        <v>4</v>
      </c>
      <c r="CZ153" s="37"/>
      <c r="DA153" s="37"/>
      <c r="DB153" s="37"/>
      <c r="DC153" s="37" t="s">
        <v>4</v>
      </c>
      <c r="DD153" s="37"/>
      <c r="DE153" s="37"/>
      <c r="DF153" s="37"/>
      <c r="DG153" s="37" t="s">
        <v>1805</v>
      </c>
      <c r="DH153" s="37"/>
      <c r="DI153" s="37"/>
      <c r="DJ153" s="45">
        <f t="shared" si="302"/>
        <v>0</v>
      </c>
      <c r="DK153" s="45">
        <f t="shared" si="303"/>
        <v>1</v>
      </c>
      <c r="DL153" s="45">
        <f t="shared" si="304"/>
        <v>0</v>
      </c>
      <c r="DM153" s="45">
        <f t="shared" si="305"/>
        <v>0</v>
      </c>
      <c r="DN153" s="45">
        <f t="shared" si="306"/>
        <v>0.25</v>
      </c>
      <c r="DO153" s="46"/>
      <c r="DP153" s="37"/>
      <c r="DQ153" s="43"/>
      <c r="DR153" s="37"/>
      <c r="DS153" s="43"/>
      <c r="DT153" s="43"/>
      <c r="DU153" s="43"/>
      <c r="DV153" s="43"/>
      <c r="DW153" s="43"/>
      <c r="DX153" s="43"/>
      <c r="DY153" s="40"/>
      <c r="DZ153" s="37"/>
      <c r="EA153" s="37"/>
      <c r="EB153" s="37"/>
      <c r="EC153" s="37"/>
      <c r="ED153" s="43"/>
      <c r="EE153" s="37"/>
      <c r="EF153" s="37"/>
      <c r="EG153" s="37"/>
      <c r="EH153" s="37"/>
      <c r="EI153" s="37"/>
      <c r="EJ153" s="37"/>
      <c r="EK153" s="37"/>
      <c r="EL153" s="37"/>
      <c r="EM153" s="37"/>
      <c r="EN153" s="37"/>
      <c r="EO153" s="37"/>
      <c r="EP153" s="37"/>
      <c r="EQ153" s="37"/>
      <c r="ER153" s="37"/>
      <c r="ES153" s="44"/>
      <c r="ET153" s="44">
        <v>44763</v>
      </c>
      <c r="EU153" s="44"/>
      <c r="EV153" s="44"/>
      <c r="EW153" s="37"/>
      <c r="EX153" s="37"/>
      <c r="EY153" s="37"/>
      <c r="EZ153" s="37"/>
      <c r="FA153" s="37"/>
      <c r="FB153" s="37"/>
      <c r="FC153" s="37"/>
      <c r="FD153" s="37"/>
      <c r="FE153" s="37"/>
      <c r="FF153" s="37"/>
      <c r="FG153" s="37"/>
      <c r="FH153" s="37"/>
      <c r="FI153" s="45" t="str">
        <f t="shared" si="307"/>
        <v/>
      </c>
      <c r="FJ153" s="45" t="str">
        <f t="shared" si="308"/>
        <v/>
      </c>
      <c r="FK153" s="45" t="str">
        <f t="shared" si="309"/>
        <v/>
      </c>
      <c r="FL153" s="45" t="str">
        <f t="shared" si="310"/>
        <v/>
      </c>
      <c r="FM153" s="45" t="str">
        <f t="shared" si="311"/>
        <v/>
      </c>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44"/>
      <c r="GS153" s="44">
        <v>44763</v>
      </c>
      <c r="GT153" s="44"/>
      <c r="GU153" s="44"/>
      <c r="GV153" s="37"/>
      <c r="GW153" s="37"/>
      <c r="GX153" s="37"/>
      <c r="GY153" s="37"/>
      <c r="GZ153" s="37"/>
      <c r="HA153" s="37"/>
      <c r="HB153" s="37"/>
      <c r="HC153" s="37"/>
      <c r="HD153" s="37"/>
      <c r="HE153" s="37"/>
      <c r="HF153" s="37"/>
      <c r="HG153" s="37"/>
      <c r="HH153" s="45"/>
      <c r="HI153" s="45"/>
      <c r="HJ153" s="45"/>
      <c r="HK153" s="45"/>
      <c r="HL153" s="45"/>
      <c r="HM153" s="37"/>
      <c r="HN153" s="37"/>
      <c r="HO153" s="37">
        <f t="shared" si="313"/>
        <v>1</v>
      </c>
      <c r="HP153" s="37" t="str">
        <f>'[15]BD Plan'!$B$3</f>
        <v>Meta</v>
      </c>
      <c r="HQ153" s="20"/>
      <c r="HR153" s="20"/>
      <c r="HS153" s="20"/>
      <c r="HT153" s="20"/>
      <c r="HU153" s="20"/>
      <c r="HV153" s="20" t="s">
        <v>1806</v>
      </c>
      <c r="HW153" s="20"/>
      <c r="HX153" s="20"/>
      <c r="HY153" s="20"/>
      <c r="HZ153" s="20"/>
      <c r="IA153" s="20"/>
      <c r="IB153" s="20"/>
      <c r="IC153" s="20"/>
      <c r="ID153" s="20"/>
      <c r="IE153" s="20"/>
      <c r="IF153" s="20"/>
      <c r="IG153" t="s">
        <v>1052</v>
      </c>
      <c r="IH153" s="38" t="s">
        <v>1053</v>
      </c>
    </row>
    <row r="154" spans="1:242" ht="15" customHeight="1" x14ac:dyDescent="0.25">
      <c r="A154" t="s">
        <v>1061</v>
      </c>
      <c r="B154" t="s">
        <v>1053</v>
      </c>
      <c r="C154" s="37" t="s">
        <v>1062</v>
      </c>
      <c r="D154" s="37" t="s">
        <v>997</v>
      </c>
      <c r="E154" s="37" t="s">
        <v>951</v>
      </c>
      <c r="F154" s="37" t="s">
        <v>924</v>
      </c>
      <c r="G154" s="37" t="s">
        <v>925</v>
      </c>
      <c r="H154" s="39" t="s">
        <v>1063</v>
      </c>
      <c r="I154" s="37" t="s">
        <v>955</v>
      </c>
      <c r="J154" s="40">
        <v>0.8</v>
      </c>
      <c r="K154" s="40">
        <v>0.6</v>
      </c>
      <c r="L154" s="37" t="s">
        <v>956</v>
      </c>
      <c r="M154" s="40">
        <v>0.28999999999999998</v>
      </c>
      <c r="N154" s="40">
        <v>0.6</v>
      </c>
      <c r="O154" s="37" t="s">
        <v>928</v>
      </c>
      <c r="P154" s="37" t="s">
        <v>929</v>
      </c>
      <c r="Q154" s="42" t="s">
        <v>1064</v>
      </c>
      <c r="R154" s="37"/>
      <c r="S154" s="47" t="s">
        <v>931</v>
      </c>
      <c r="T154" s="37" t="s">
        <v>1065</v>
      </c>
      <c r="U154" s="43" t="s">
        <v>933</v>
      </c>
      <c r="V154" s="43" t="s">
        <v>934</v>
      </c>
      <c r="W154" s="43" t="s">
        <v>935</v>
      </c>
      <c r="X154" s="43"/>
      <c r="Y154" s="43" t="s">
        <v>936</v>
      </c>
      <c r="Z154" s="43" t="s">
        <v>937</v>
      </c>
      <c r="AA154" s="40">
        <v>0.4</v>
      </c>
      <c r="AB154" s="37"/>
      <c r="AC154" s="37"/>
      <c r="AD154" s="37"/>
      <c r="AE154" s="37"/>
      <c r="AF154" s="43" t="s">
        <v>96</v>
      </c>
      <c r="AG154" s="37" t="s">
        <v>938</v>
      </c>
      <c r="AH154" s="37">
        <f t="shared" si="356"/>
        <v>6</v>
      </c>
      <c r="AI154" s="43">
        <v>3</v>
      </c>
      <c r="AJ154" s="43">
        <v>3</v>
      </c>
      <c r="AK154" s="43">
        <v>0</v>
      </c>
      <c r="AL154" s="43">
        <v>0</v>
      </c>
      <c r="AM154" s="37"/>
      <c r="AN154" s="37" t="s">
        <v>1807</v>
      </c>
      <c r="AO154" s="37">
        <v>3</v>
      </c>
      <c r="AP154" s="37" t="s">
        <v>1808</v>
      </c>
      <c r="AQ154" s="37"/>
      <c r="AR154" s="37"/>
      <c r="AS154" s="37"/>
      <c r="AT154" s="37"/>
      <c r="AU154" s="44">
        <v>44669</v>
      </c>
      <c r="AV154" s="44">
        <v>44763</v>
      </c>
      <c r="AW154" s="44"/>
      <c r="AX154" s="44"/>
      <c r="AY154" s="37" t="s">
        <v>4</v>
      </c>
      <c r="AZ154" s="37" t="s">
        <v>4</v>
      </c>
      <c r="BA154" s="37"/>
      <c r="BB154" s="37"/>
      <c r="BC154" s="37" t="s">
        <v>6</v>
      </c>
      <c r="BD154" s="37" t="s">
        <v>4</v>
      </c>
      <c r="BE154" s="37"/>
      <c r="BF154" s="37"/>
      <c r="BG154" s="37" t="s">
        <v>1809</v>
      </c>
      <c r="BH154" s="37" t="s">
        <v>1810</v>
      </c>
      <c r="BI154" s="37"/>
      <c r="BJ154" s="37"/>
      <c r="BK154" s="45">
        <f t="shared" si="345"/>
        <v>0</v>
      </c>
      <c r="BL154" s="45">
        <f t="shared" si="346"/>
        <v>1</v>
      </c>
      <c r="BM154" s="45" t="str">
        <f t="shared" si="347"/>
        <v/>
      </c>
      <c r="BN154" s="45" t="str">
        <f t="shared" si="348"/>
        <v/>
      </c>
      <c r="BO154" s="45">
        <f t="shared" si="349"/>
        <v>0.5</v>
      </c>
      <c r="BP154" s="42"/>
      <c r="BQ154" s="37"/>
      <c r="BR154" s="43"/>
      <c r="BS154" s="37"/>
      <c r="BT154" s="43"/>
      <c r="BU154" s="43"/>
      <c r="BV154" s="43"/>
      <c r="BW154" s="43"/>
      <c r="BX154" s="43"/>
      <c r="BY154" s="43"/>
      <c r="BZ154" s="40"/>
      <c r="CA154" s="37"/>
      <c r="CB154" s="37"/>
      <c r="CC154" s="37"/>
      <c r="CD154" s="37"/>
      <c r="CE154" s="43"/>
      <c r="CF154" s="37"/>
      <c r="CG154" s="37"/>
      <c r="CH154" s="37"/>
      <c r="CI154" s="37"/>
      <c r="CJ154" s="37"/>
      <c r="CK154" s="37"/>
      <c r="CL154" s="37"/>
      <c r="CM154" s="37"/>
      <c r="CN154" s="37"/>
      <c r="CO154" s="37"/>
      <c r="CP154" s="37"/>
      <c r="CQ154" s="37"/>
      <c r="CR154" s="37"/>
      <c r="CS154" s="37"/>
      <c r="CT154" s="44">
        <v>44669</v>
      </c>
      <c r="CU154" s="44">
        <v>44763</v>
      </c>
      <c r="CV154" s="44"/>
      <c r="CW154" s="44"/>
      <c r="CX154" s="37"/>
      <c r="CY154" s="37"/>
      <c r="CZ154" s="37"/>
      <c r="DA154" s="37"/>
      <c r="DB154" s="37"/>
      <c r="DC154" s="37"/>
      <c r="DD154" s="37"/>
      <c r="DE154" s="37"/>
      <c r="DF154" s="37"/>
      <c r="DG154" s="37"/>
      <c r="DH154" s="37"/>
      <c r="DI154" s="37"/>
      <c r="DJ154" s="45" t="str">
        <f t="shared" si="302"/>
        <v/>
      </c>
      <c r="DK154" s="45" t="str">
        <f t="shared" si="303"/>
        <v/>
      </c>
      <c r="DL154" s="45" t="str">
        <f t="shared" si="304"/>
        <v/>
      </c>
      <c r="DM154" s="45" t="str">
        <f t="shared" si="305"/>
        <v/>
      </c>
      <c r="DN154" s="45" t="str">
        <f t="shared" si="306"/>
        <v/>
      </c>
      <c r="DO154" s="46"/>
      <c r="DP154" s="37"/>
      <c r="DQ154" s="43"/>
      <c r="DR154" s="37"/>
      <c r="DS154" s="43"/>
      <c r="DT154" s="43"/>
      <c r="DU154" s="43"/>
      <c r="DV154" s="43"/>
      <c r="DW154" s="43"/>
      <c r="DX154" s="43"/>
      <c r="DY154" s="40"/>
      <c r="DZ154" s="37"/>
      <c r="EA154" s="37"/>
      <c r="EB154" s="37"/>
      <c r="EC154" s="37"/>
      <c r="ED154" s="43"/>
      <c r="EE154" s="37"/>
      <c r="EF154" s="37"/>
      <c r="EG154" s="37"/>
      <c r="EH154" s="37"/>
      <c r="EI154" s="37"/>
      <c r="EJ154" s="37"/>
      <c r="EK154" s="37"/>
      <c r="EL154" s="37"/>
      <c r="EM154" s="37"/>
      <c r="EN154" s="37"/>
      <c r="EO154" s="37"/>
      <c r="EP154" s="37"/>
      <c r="EQ154" s="37"/>
      <c r="ER154" s="37"/>
      <c r="ES154" s="44">
        <v>44669</v>
      </c>
      <c r="ET154" s="44">
        <v>44763</v>
      </c>
      <c r="EU154" s="44"/>
      <c r="EV154" s="44"/>
      <c r="EW154" s="37"/>
      <c r="EX154" s="37"/>
      <c r="EY154" s="37"/>
      <c r="EZ154" s="37"/>
      <c r="FA154" s="37"/>
      <c r="FB154" s="37"/>
      <c r="FC154" s="37"/>
      <c r="FD154" s="37"/>
      <c r="FE154" s="37"/>
      <c r="FF154" s="37"/>
      <c r="FG154" s="37"/>
      <c r="FH154" s="37"/>
      <c r="FI154" s="45" t="str">
        <f t="shared" si="307"/>
        <v/>
      </c>
      <c r="FJ154" s="45" t="str">
        <f t="shared" si="308"/>
        <v/>
      </c>
      <c r="FK154" s="45" t="str">
        <f t="shared" si="309"/>
        <v/>
      </c>
      <c r="FL154" s="45" t="str">
        <f t="shared" si="310"/>
        <v/>
      </c>
      <c r="FM154" s="45" t="str">
        <f t="shared" si="311"/>
        <v/>
      </c>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44">
        <v>44669</v>
      </c>
      <c r="GS154" s="44">
        <v>44763</v>
      </c>
      <c r="GT154" s="44"/>
      <c r="GU154" s="44"/>
      <c r="GV154" s="37"/>
      <c r="GW154" s="37"/>
      <c r="GX154" s="37"/>
      <c r="GY154" s="37"/>
      <c r="GZ154" s="37"/>
      <c r="HA154" s="37"/>
      <c r="HB154" s="37"/>
      <c r="HC154" s="37"/>
      <c r="HD154" s="37"/>
      <c r="HE154" s="37"/>
      <c r="HF154" s="37"/>
      <c r="HG154" s="37"/>
      <c r="HH154" s="45" t="str">
        <f t="shared" ref="HH154:HH155" si="364">IFERROR(IF(GF154=0,"",IF((GJ154/GF154)&gt;1,1,(GJ154/GF154))),"")</f>
        <v/>
      </c>
      <c r="HI154" s="45" t="str">
        <f t="shared" ref="HI154:HI155" si="365">IFERROR(IF(GG154=0,"",IF((GL154/GG154)&gt;1,1,(GL154/GG154))),"")</f>
        <v/>
      </c>
      <c r="HJ154" s="45" t="str">
        <f t="shared" ref="HJ154:HJ155" si="366">IFERROR(IF(GH154=0,"",IF((GN154/GH154)&gt;1,1,(GN154/GH154))),"")</f>
        <v/>
      </c>
      <c r="HK154" s="45" t="str">
        <f t="shared" ref="HK154:HK155" si="367">IFERROR(IF(GI154=0,"",IF((GP154/GI154)&gt;1,1,(GP154/GI154))),"")</f>
        <v/>
      </c>
      <c r="HL154" s="45" t="str">
        <f t="shared" ref="HL154:HL155" si="368">IFERROR(IF((GJ154+GL154+GN154+GP154)/GE154&gt;1,1,(GJ154+GL154+GN154+GP154)/GE154),"")</f>
        <v/>
      </c>
      <c r="HM154" s="37"/>
      <c r="HN154" s="37"/>
      <c r="HO154" s="37">
        <f t="shared" si="313"/>
        <v>1</v>
      </c>
      <c r="HP154" s="37" t="str">
        <f>'[15]BD Plan'!$B$3</f>
        <v>Meta</v>
      </c>
      <c r="HQ154" s="20" t="s">
        <v>243</v>
      </c>
      <c r="HR154" s="20" t="s">
        <v>1811</v>
      </c>
      <c r="HS154" s="20"/>
      <c r="HT154" s="20"/>
      <c r="HU154" s="20"/>
      <c r="HV154" s="20"/>
      <c r="HW154" s="20"/>
      <c r="HX154" s="20"/>
      <c r="HY154" s="20"/>
      <c r="HZ154" s="20"/>
      <c r="IA154" s="20"/>
      <c r="IB154" s="20"/>
      <c r="IC154" s="20"/>
      <c r="ID154" s="20"/>
      <c r="IE154" s="20"/>
      <c r="IF154" s="20"/>
      <c r="IG154" t="s">
        <v>1061</v>
      </c>
      <c r="IH154" s="38" t="s">
        <v>1053</v>
      </c>
    </row>
    <row r="155" spans="1:242" ht="15" customHeight="1" x14ac:dyDescent="0.25">
      <c r="A155" t="s">
        <v>1071</v>
      </c>
      <c r="B155" t="s">
        <v>1072</v>
      </c>
      <c r="C155" s="37" t="s">
        <v>1073</v>
      </c>
      <c r="D155" s="37" t="s">
        <v>950</v>
      </c>
      <c r="E155" s="37" t="s">
        <v>951</v>
      </c>
      <c r="F155" s="37" t="s">
        <v>924</v>
      </c>
      <c r="G155" s="37" t="s">
        <v>925</v>
      </c>
      <c r="H155" s="39" t="s">
        <v>1074</v>
      </c>
      <c r="I155" s="37" t="s">
        <v>927</v>
      </c>
      <c r="J155" s="40">
        <v>0.2</v>
      </c>
      <c r="K155" s="40">
        <v>0.4</v>
      </c>
      <c r="L155" s="37" t="s">
        <v>1011</v>
      </c>
      <c r="M155" s="40">
        <v>0.04</v>
      </c>
      <c r="N155" s="40">
        <v>0.4</v>
      </c>
      <c r="O155" s="37" t="s">
        <v>1011</v>
      </c>
      <c r="P155" s="37" t="s">
        <v>929</v>
      </c>
      <c r="Q155" s="42"/>
      <c r="R155" s="37"/>
      <c r="S155" s="43"/>
      <c r="T155" s="37"/>
      <c r="U155" s="43"/>
      <c r="V155" s="43"/>
      <c r="W155" s="43"/>
      <c r="X155" s="43"/>
      <c r="Y155" s="43"/>
      <c r="Z155" s="43"/>
      <c r="AA155" s="40"/>
      <c r="AB155" s="37"/>
      <c r="AC155" s="37"/>
      <c r="AD155" s="37"/>
      <c r="AE155" s="37"/>
      <c r="AF155" s="43"/>
      <c r="AG155" s="37"/>
      <c r="AH155" s="37"/>
      <c r="AI155" s="43"/>
      <c r="AJ155" s="43"/>
      <c r="AK155" s="43"/>
      <c r="AL155" s="43"/>
      <c r="AM155" s="37"/>
      <c r="AN155" s="37"/>
      <c r="AO155" s="37"/>
      <c r="AP155" s="37"/>
      <c r="AQ155" s="37"/>
      <c r="AR155" s="37"/>
      <c r="AS155" s="37"/>
      <c r="AT155" s="37"/>
      <c r="AU155" s="44">
        <v>44669</v>
      </c>
      <c r="AV155" s="44">
        <v>44763</v>
      </c>
      <c r="AW155" s="44"/>
      <c r="AX155" s="44"/>
      <c r="AY155" s="37"/>
      <c r="AZ155" s="37"/>
      <c r="BA155" s="37"/>
      <c r="BB155" s="37"/>
      <c r="BC155" s="37"/>
      <c r="BD155" s="37"/>
      <c r="BE155" s="37"/>
      <c r="BF155" s="37"/>
      <c r="BG155" s="37"/>
      <c r="BH155" s="37"/>
      <c r="BI155" s="37"/>
      <c r="BJ155" s="37"/>
      <c r="BK155" s="45" t="str">
        <f t="shared" si="345"/>
        <v/>
      </c>
      <c r="BL155" s="45" t="str">
        <f t="shared" si="346"/>
        <v/>
      </c>
      <c r="BM155" s="45" t="str">
        <f t="shared" si="347"/>
        <v/>
      </c>
      <c r="BN155" s="45" t="str">
        <f t="shared" si="348"/>
        <v/>
      </c>
      <c r="BO155" s="45" t="str">
        <f t="shared" si="349"/>
        <v/>
      </c>
      <c r="BP155" s="42" t="s">
        <v>1075</v>
      </c>
      <c r="BQ155" s="37"/>
      <c r="BR155" s="47" t="s">
        <v>931</v>
      </c>
      <c r="BS155" s="37" t="s">
        <v>1076</v>
      </c>
      <c r="BT155" s="43" t="s">
        <v>933</v>
      </c>
      <c r="BU155" s="43" t="s">
        <v>934</v>
      </c>
      <c r="BV155" s="43" t="s">
        <v>935</v>
      </c>
      <c r="BW155" s="43"/>
      <c r="BX155" s="43" t="s">
        <v>936</v>
      </c>
      <c r="BY155" s="43" t="s">
        <v>937</v>
      </c>
      <c r="BZ155" s="40">
        <v>0.4</v>
      </c>
      <c r="CA155" s="37"/>
      <c r="CB155" s="37"/>
      <c r="CC155" s="37"/>
      <c r="CD155" s="37"/>
      <c r="CE155" s="43" t="s">
        <v>96</v>
      </c>
      <c r="CF155" s="37" t="s">
        <v>938</v>
      </c>
      <c r="CG155" s="37">
        <f t="shared" ref="CG155" si="369">SUM(CH155:CK155)</f>
        <v>3</v>
      </c>
      <c r="CH155" s="37">
        <v>1</v>
      </c>
      <c r="CI155" s="37">
        <v>1</v>
      </c>
      <c r="CJ155" s="37">
        <v>0</v>
      </c>
      <c r="CK155" s="37">
        <v>1</v>
      </c>
      <c r="CL155" s="37"/>
      <c r="CM155" s="37" t="s">
        <v>1812</v>
      </c>
      <c r="CN155" s="37">
        <v>1</v>
      </c>
      <c r="CO155" s="37" t="s">
        <v>1813</v>
      </c>
      <c r="CP155" s="37"/>
      <c r="CQ155" s="37"/>
      <c r="CR155" s="37"/>
      <c r="CS155" s="37"/>
      <c r="CT155" s="44">
        <v>44669</v>
      </c>
      <c r="CU155" s="44">
        <v>44763</v>
      </c>
      <c r="CV155" s="44"/>
      <c r="CW155" s="44"/>
      <c r="CX155" s="37" t="s">
        <v>4</v>
      </c>
      <c r="CY155" s="37" t="s">
        <v>4</v>
      </c>
      <c r="CZ155" s="37"/>
      <c r="DA155" s="37"/>
      <c r="DB155" s="37" t="s">
        <v>6</v>
      </c>
      <c r="DC155" s="37" t="s">
        <v>5</v>
      </c>
      <c r="DD155" s="37"/>
      <c r="DE155" s="37"/>
      <c r="DF155" s="37" t="s">
        <v>1814</v>
      </c>
      <c r="DG155" s="37" t="s">
        <v>1815</v>
      </c>
      <c r="DH155" s="37"/>
      <c r="DI155" s="37"/>
      <c r="DJ155" s="45">
        <f t="shared" si="302"/>
        <v>0</v>
      </c>
      <c r="DK155" s="45">
        <f t="shared" si="303"/>
        <v>1</v>
      </c>
      <c r="DL155" s="45" t="str">
        <f t="shared" si="304"/>
        <v/>
      </c>
      <c r="DM155" s="45">
        <f t="shared" si="305"/>
        <v>0</v>
      </c>
      <c r="DN155" s="45">
        <f t="shared" si="306"/>
        <v>0.33333333333333331</v>
      </c>
      <c r="DO155" s="42" t="s">
        <v>1081</v>
      </c>
      <c r="DP155" s="37"/>
      <c r="DQ155" s="47" t="s">
        <v>931</v>
      </c>
      <c r="DR155" s="37" t="s">
        <v>1082</v>
      </c>
      <c r="DS155" s="43" t="s">
        <v>933</v>
      </c>
      <c r="DT155" s="43" t="s">
        <v>934</v>
      </c>
      <c r="DU155" s="43" t="s">
        <v>935</v>
      </c>
      <c r="DV155" s="43"/>
      <c r="DW155" s="43" t="s">
        <v>936</v>
      </c>
      <c r="DX155" s="43" t="s">
        <v>937</v>
      </c>
      <c r="DY155" s="40">
        <v>0.4</v>
      </c>
      <c r="DZ155" s="37"/>
      <c r="EA155" s="37"/>
      <c r="EB155" s="37"/>
      <c r="EC155" s="37"/>
      <c r="ED155" s="43" t="s">
        <v>96</v>
      </c>
      <c r="EE155" s="37" t="s">
        <v>938</v>
      </c>
      <c r="EF155" s="37">
        <f>SUM(EG155:EJ155)</f>
        <v>1</v>
      </c>
      <c r="EG155" s="37">
        <v>0</v>
      </c>
      <c r="EH155" s="37">
        <v>1</v>
      </c>
      <c r="EI155" s="37">
        <v>0</v>
      </c>
      <c r="EJ155" s="37">
        <v>0</v>
      </c>
      <c r="EK155" s="37"/>
      <c r="EL155" s="37"/>
      <c r="EM155" s="37">
        <v>1</v>
      </c>
      <c r="EN155" s="37" t="s">
        <v>1816</v>
      </c>
      <c r="EO155" s="37"/>
      <c r="EP155" s="37"/>
      <c r="EQ155" s="37"/>
      <c r="ER155" s="37"/>
      <c r="ES155" s="44">
        <v>44669</v>
      </c>
      <c r="ET155" s="44">
        <v>44763</v>
      </c>
      <c r="EU155" s="44"/>
      <c r="EV155" s="44"/>
      <c r="EW155" s="37"/>
      <c r="EX155" s="37" t="s">
        <v>4</v>
      </c>
      <c r="EY155" s="37"/>
      <c r="EZ155" s="37"/>
      <c r="FA155" s="37"/>
      <c r="FB155" s="37" t="s">
        <v>4</v>
      </c>
      <c r="FC155" s="37"/>
      <c r="FD155" s="37"/>
      <c r="FE155" s="37"/>
      <c r="FF155" s="37" t="s">
        <v>1817</v>
      </c>
      <c r="FG155" s="37"/>
      <c r="FH155" s="37"/>
      <c r="FI155" s="45" t="str">
        <f t="shared" si="307"/>
        <v/>
      </c>
      <c r="FJ155" s="45">
        <f t="shared" si="308"/>
        <v>1</v>
      </c>
      <c r="FK155" s="45" t="str">
        <f t="shared" si="309"/>
        <v/>
      </c>
      <c r="FL155" s="45" t="str">
        <f t="shared" si="310"/>
        <v/>
      </c>
      <c r="FM155" s="45">
        <f t="shared" si="311"/>
        <v>1</v>
      </c>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44">
        <v>44669</v>
      </c>
      <c r="GS155" s="44">
        <v>44763</v>
      </c>
      <c r="GT155" s="44"/>
      <c r="GU155" s="44"/>
      <c r="GV155" s="37"/>
      <c r="GW155" s="37"/>
      <c r="GX155" s="37"/>
      <c r="GY155" s="37"/>
      <c r="GZ155" s="37"/>
      <c r="HA155" s="37"/>
      <c r="HB155" s="37"/>
      <c r="HC155" s="37"/>
      <c r="HD155" s="37"/>
      <c r="HE155" s="37"/>
      <c r="HF155" s="37"/>
      <c r="HG155" s="37"/>
      <c r="HH155" s="45" t="str">
        <f t="shared" si="364"/>
        <v/>
      </c>
      <c r="HI155" s="45" t="str">
        <f t="shared" si="365"/>
        <v/>
      </c>
      <c r="HJ155" s="45" t="str">
        <f t="shared" si="366"/>
        <v/>
      </c>
      <c r="HK155" s="45" t="str">
        <f t="shared" si="367"/>
        <v/>
      </c>
      <c r="HL155" s="45" t="str">
        <f t="shared" si="368"/>
        <v/>
      </c>
      <c r="HM155" s="37"/>
      <c r="HN155" s="37"/>
      <c r="HO155" s="37">
        <f t="shared" si="313"/>
        <v>2</v>
      </c>
      <c r="HP155" s="37" t="str">
        <f>'[15]BD Plan'!$B$3</f>
        <v>Meta</v>
      </c>
      <c r="HQ155" s="20"/>
      <c r="HR155" s="20"/>
      <c r="HS155" s="20"/>
      <c r="HT155" s="20"/>
      <c r="HU155" s="20" t="s">
        <v>243</v>
      </c>
      <c r="HV155" s="20" t="s">
        <v>243</v>
      </c>
      <c r="HW155" s="20"/>
      <c r="HX155" s="20"/>
      <c r="HY155" s="20"/>
      <c r="HZ155" s="20" t="s">
        <v>1818</v>
      </c>
      <c r="IA155" s="20"/>
      <c r="IB155" s="20"/>
      <c r="IC155" s="20"/>
      <c r="ID155" s="20"/>
      <c r="IE155" s="20"/>
      <c r="IF155" s="20"/>
      <c r="IG155" t="s">
        <v>1088</v>
      </c>
      <c r="IH155" s="38" t="s">
        <v>1089</v>
      </c>
    </row>
    <row r="156" spans="1:242" ht="15" customHeight="1" x14ac:dyDescent="0.25">
      <c r="A156" s="37" t="s">
        <v>919</v>
      </c>
      <c r="B156" s="37" t="s">
        <v>920</v>
      </c>
      <c r="C156" s="37" t="s">
        <v>921</v>
      </c>
      <c r="D156" s="37" t="s">
        <v>922</v>
      </c>
      <c r="E156" s="37" t="s">
        <v>923</v>
      </c>
      <c r="F156" s="37" t="s">
        <v>924</v>
      </c>
      <c r="G156" s="37" t="s">
        <v>925</v>
      </c>
      <c r="H156" s="39" t="s">
        <v>926</v>
      </c>
      <c r="I156" s="37" t="s">
        <v>927</v>
      </c>
      <c r="J156" s="40">
        <v>0.4</v>
      </c>
      <c r="K156" s="40">
        <v>0.6</v>
      </c>
      <c r="L156" s="37" t="s">
        <v>928</v>
      </c>
      <c r="M156" s="40">
        <v>0.09</v>
      </c>
      <c r="N156" s="40">
        <v>0.6</v>
      </c>
      <c r="O156" s="37" t="s">
        <v>928</v>
      </c>
      <c r="P156" s="37" t="s">
        <v>929</v>
      </c>
      <c r="Q156" s="42"/>
      <c r="R156" s="37"/>
      <c r="S156" s="41"/>
      <c r="T156" s="37"/>
      <c r="U156" s="43"/>
      <c r="V156" s="43"/>
      <c r="W156" s="43"/>
      <c r="X156" s="43"/>
      <c r="Y156" s="43"/>
      <c r="Z156" s="43"/>
      <c r="AA156" s="40"/>
      <c r="AB156" s="37"/>
      <c r="AC156" s="37"/>
      <c r="AD156" s="37"/>
      <c r="AE156" s="37"/>
      <c r="AF156" s="43"/>
      <c r="AG156" s="37"/>
      <c r="AH156" s="37"/>
      <c r="AI156" s="37"/>
      <c r="AJ156" s="37"/>
      <c r="AK156" s="37"/>
      <c r="AL156" s="37"/>
      <c r="AM156" s="37"/>
      <c r="AN156" s="37"/>
      <c r="AO156" s="37"/>
      <c r="AP156" s="37"/>
      <c r="AQ156" s="37"/>
      <c r="AR156" s="37"/>
      <c r="AS156" s="37"/>
      <c r="AT156" s="37"/>
      <c r="AU156" s="44">
        <v>44669</v>
      </c>
      <c r="AV156" s="44">
        <v>44756</v>
      </c>
      <c r="AW156" s="44"/>
      <c r="AX156" s="44"/>
      <c r="AY156" s="37"/>
      <c r="AZ156" s="37"/>
      <c r="BA156" s="37"/>
      <c r="BB156" s="37"/>
      <c r="BC156" s="37"/>
      <c r="BD156" s="37"/>
      <c r="BE156" s="37"/>
      <c r="BF156" s="37"/>
      <c r="BG156" s="37"/>
      <c r="BH156" s="37"/>
      <c r="BI156" s="37"/>
      <c r="BJ156" s="37"/>
      <c r="BK156" s="45" t="str">
        <f>IFERROR(IF(AI156=0,"",IF((AM156/AI156)&gt;1,1,(AM156/AI156))),"")</f>
        <v/>
      </c>
      <c r="BL156" s="45" t="str">
        <f>IFERROR(IF(AJ156=0,"",IF((AO156/AJ156)&gt;1,1,(AO156/AJ156))),"")</f>
        <v/>
      </c>
      <c r="BM156" s="45" t="str">
        <f>IFERROR(IF(AK156=0,"",IF((AQ156/AK156)&gt;1,1,(AQ156/AK156))),"")</f>
        <v/>
      </c>
      <c r="BN156" s="45" t="str">
        <f>IFERROR(IF(AL156=0,"",IF((AS156/AL156)&gt;1,1,(AS156/AL156))),"")</f>
        <v/>
      </c>
      <c r="BO156" s="45" t="str">
        <f>IFERROR(IF((AM156+AO156+AQ156+AS156)/AH156&gt;1,1,(AM156+AO156+AQ156+AS156)/AH156),"")</f>
        <v/>
      </c>
      <c r="BP156" s="42"/>
      <c r="BQ156" s="37"/>
      <c r="BR156" s="37"/>
      <c r="BS156" s="37"/>
      <c r="BT156" s="43"/>
      <c r="BU156" s="43"/>
      <c r="BV156" s="43"/>
      <c r="BW156" s="43"/>
      <c r="BX156" s="43"/>
      <c r="BY156" s="43"/>
      <c r="BZ156" s="40"/>
      <c r="CA156" s="37"/>
      <c r="CB156" s="37"/>
      <c r="CC156" s="37"/>
      <c r="CD156" s="37"/>
      <c r="CE156" s="43"/>
      <c r="CF156" s="37"/>
      <c r="CG156" s="37"/>
      <c r="CH156" s="37"/>
      <c r="CI156" s="37"/>
      <c r="CJ156" s="37"/>
      <c r="CK156" s="37"/>
      <c r="CL156" s="37"/>
      <c r="CM156" s="37"/>
      <c r="CN156" s="37"/>
      <c r="CO156" s="37"/>
      <c r="CP156" s="37"/>
      <c r="CQ156" s="37"/>
      <c r="CR156" s="37"/>
      <c r="CS156" s="37"/>
      <c r="CT156" s="44">
        <v>44669</v>
      </c>
      <c r="CU156" s="44">
        <v>44756</v>
      </c>
      <c r="CV156" s="44"/>
      <c r="CW156" s="44"/>
      <c r="CX156" s="37"/>
      <c r="CY156" s="37"/>
      <c r="CZ156" s="37"/>
      <c r="DA156" s="37"/>
      <c r="DB156" s="37"/>
      <c r="DC156" s="37"/>
      <c r="DD156" s="37"/>
      <c r="DE156" s="37"/>
      <c r="DF156" s="37"/>
      <c r="DG156" s="37"/>
      <c r="DH156" s="37"/>
      <c r="DI156" s="37"/>
      <c r="DJ156" s="45" t="str">
        <f t="shared" si="302"/>
        <v/>
      </c>
      <c r="DK156" s="45" t="str">
        <f t="shared" si="303"/>
        <v/>
      </c>
      <c r="DL156" s="45" t="str">
        <f t="shared" si="304"/>
        <v/>
      </c>
      <c r="DM156" s="45" t="str">
        <f t="shared" si="305"/>
        <v/>
      </c>
      <c r="DN156" s="45" t="str">
        <f t="shared" si="306"/>
        <v/>
      </c>
      <c r="DO156" s="42" t="s">
        <v>930</v>
      </c>
      <c r="DP156" s="37"/>
      <c r="DQ156" s="47" t="s">
        <v>931</v>
      </c>
      <c r="DR156" s="37" t="s">
        <v>932</v>
      </c>
      <c r="DS156" s="43" t="s">
        <v>933</v>
      </c>
      <c r="DT156" s="43" t="s">
        <v>934</v>
      </c>
      <c r="DU156" s="43" t="s">
        <v>935</v>
      </c>
      <c r="DV156" s="43"/>
      <c r="DW156" s="43" t="s">
        <v>936</v>
      </c>
      <c r="DX156" s="43" t="s">
        <v>937</v>
      </c>
      <c r="DY156" s="40">
        <v>0.4</v>
      </c>
      <c r="DZ156" s="37"/>
      <c r="EA156" s="37"/>
      <c r="EB156" s="37"/>
      <c r="EC156" s="37"/>
      <c r="ED156" s="43" t="s">
        <v>96</v>
      </c>
      <c r="EE156" s="37" t="s">
        <v>938</v>
      </c>
      <c r="EF156" s="37">
        <f>SUM(EG156:EJ156)</f>
        <v>4</v>
      </c>
      <c r="EG156" s="37">
        <v>1</v>
      </c>
      <c r="EH156" s="37">
        <v>1</v>
      </c>
      <c r="EI156" s="37">
        <v>1</v>
      </c>
      <c r="EJ156" s="37">
        <v>1</v>
      </c>
      <c r="EK156" s="37">
        <v>1</v>
      </c>
      <c r="EL156" s="37" t="s">
        <v>1819</v>
      </c>
      <c r="EM156" s="37">
        <v>1</v>
      </c>
      <c r="EN156" s="37" t="s">
        <v>1820</v>
      </c>
      <c r="EO156" s="37"/>
      <c r="EP156" s="37"/>
      <c r="EQ156" s="37"/>
      <c r="ER156" s="37"/>
      <c r="ES156" s="44">
        <v>44669</v>
      </c>
      <c r="ET156" s="44">
        <v>44756</v>
      </c>
      <c r="EU156" s="44"/>
      <c r="EV156" s="44"/>
      <c r="EW156" s="37" t="s">
        <v>4</v>
      </c>
      <c r="EX156" s="37" t="s">
        <v>4</v>
      </c>
      <c r="EY156" s="37"/>
      <c r="EZ156" s="37"/>
      <c r="FA156" s="37" t="s">
        <v>4</v>
      </c>
      <c r="FB156" s="37" t="s">
        <v>4</v>
      </c>
      <c r="FC156" s="37"/>
      <c r="FD156" s="37"/>
      <c r="FE156" s="37" t="s">
        <v>1821</v>
      </c>
      <c r="FF156" s="37" t="s">
        <v>1822</v>
      </c>
      <c r="FG156" s="37"/>
      <c r="FH156" s="37"/>
      <c r="FI156" s="45">
        <f t="shared" si="307"/>
        <v>1</v>
      </c>
      <c r="FJ156" s="45">
        <f t="shared" si="308"/>
        <v>1</v>
      </c>
      <c r="FK156" s="45">
        <f t="shared" si="309"/>
        <v>0</v>
      </c>
      <c r="FL156" s="45">
        <f t="shared" si="310"/>
        <v>0</v>
      </c>
      <c r="FM156" s="45">
        <f t="shared" si="311"/>
        <v>0.5</v>
      </c>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44">
        <v>44669</v>
      </c>
      <c r="GS156" s="44">
        <v>44756</v>
      </c>
      <c r="GT156" s="44"/>
      <c r="GU156" s="44"/>
      <c r="GV156" s="37"/>
      <c r="GW156" s="37"/>
      <c r="GX156" s="37"/>
      <c r="GY156" s="37"/>
      <c r="GZ156" s="37"/>
      <c r="HA156" s="37"/>
      <c r="HB156" s="37"/>
      <c r="HC156" s="37"/>
      <c r="HD156" s="37"/>
      <c r="HE156" s="37"/>
      <c r="HF156" s="37"/>
      <c r="HG156" s="37"/>
      <c r="HH156" s="45" t="str">
        <f>IFERROR(IF(GF156=0,"",IF((GJ156/GF156)&gt;1,1,(GJ156/GF156))),"")</f>
        <v/>
      </c>
      <c r="HI156" s="45" t="str">
        <f>IFERROR(IF(GG156=0,"",IF((GL156/GG156)&gt;1,1,(GL156/GG156))),"")</f>
        <v/>
      </c>
      <c r="HJ156" s="45" t="str">
        <f>IFERROR(IF(GH156=0,"",IF((GN156/GH156)&gt;1,1,(GN156/GH156))),"")</f>
        <v/>
      </c>
      <c r="HK156" s="45" t="str">
        <f>IFERROR(IF(GI156=0,"",IF((GP156/GI156)&gt;1,1,(GP156/GI156))),"")</f>
        <v/>
      </c>
      <c r="HL156" s="45" t="str">
        <f>IFERROR(IF((GJ156+GL156+GN156+GP156)/GE156&gt;1,1,(GJ156+GL156+GN156+GP156)/GE156),"")</f>
        <v/>
      </c>
      <c r="HM156" s="37"/>
      <c r="HN156" s="37"/>
      <c r="HO156" s="37">
        <f t="shared" si="313"/>
        <v>1</v>
      </c>
      <c r="HP156" s="37" t="str">
        <f>'[16]BD Plan'!$B$3</f>
        <v>Nariño</v>
      </c>
      <c r="HQ156" s="41"/>
      <c r="HR156" s="41"/>
      <c r="HS156" s="41"/>
      <c r="HT156" s="41"/>
      <c r="HU156" s="41"/>
      <c r="HV156" s="41"/>
      <c r="HW156" s="41"/>
      <c r="HX156" s="41"/>
      <c r="HY156" s="41" t="s">
        <v>1823</v>
      </c>
      <c r="HZ156" s="41" t="s">
        <v>1824</v>
      </c>
      <c r="IA156" s="41"/>
      <c r="IB156" s="41"/>
      <c r="IC156" s="41"/>
      <c r="ID156" s="41"/>
      <c r="IE156" s="41"/>
      <c r="IF156" s="41"/>
      <c r="IG156" s="37" t="s">
        <v>945</v>
      </c>
      <c r="IH156" s="46" t="s">
        <v>946</v>
      </c>
    </row>
    <row r="157" spans="1:242" ht="15" customHeight="1" x14ac:dyDescent="0.25">
      <c r="A157" t="s">
        <v>947</v>
      </c>
      <c r="B157" t="s">
        <v>948</v>
      </c>
      <c r="C157" s="37" t="s">
        <v>949</v>
      </c>
      <c r="D157" s="37" t="s">
        <v>950</v>
      </c>
      <c r="E157" s="37" t="s">
        <v>951</v>
      </c>
      <c r="F157" s="37" t="s">
        <v>952</v>
      </c>
      <c r="G157" s="37" t="s">
        <v>953</v>
      </c>
      <c r="H157" s="39" t="s">
        <v>954</v>
      </c>
      <c r="I157" s="37" t="s">
        <v>955</v>
      </c>
      <c r="J157" s="40">
        <v>1</v>
      </c>
      <c r="K157" s="40">
        <v>0.8</v>
      </c>
      <c r="L157" s="37" t="s">
        <v>956</v>
      </c>
      <c r="M157" s="40">
        <v>0.36</v>
      </c>
      <c r="N157" s="40">
        <v>0.8</v>
      </c>
      <c r="O157" s="37" t="s">
        <v>956</v>
      </c>
      <c r="P157" s="37" t="s">
        <v>929</v>
      </c>
      <c r="Q157" s="42"/>
      <c r="R157" s="37"/>
      <c r="S157" s="41"/>
      <c r="T157" s="37"/>
      <c r="U157" s="43"/>
      <c r="V157" s="43"/>
      <c r="W157" s="43"/>
      <c r="X157" s="43"/>
      <c r="Y157" s="43"/>
      <c r="Z157" s="43"/>
      <c r="AA157" s="40"/>
      <c r="AB157" s="37"/>
      <c r="AC157" s="37"/>
      <c r="AD157" s="37"/>
      <c r="AE157" s="37"/>
      <c r="AF157" s="43"/>
      <c r="AG157" s="37"/>
      <c r="AH157" s="37"/>
      <c r="AI157" s="43"/>
      <c r="AJ157" s="43"/>
      <c r="AK157" s="43"/>
      <c r="AL157" s="43"/>
      <c r="AM157" s="37"/>
      <c r="AN157" s="37"/>
      <c r="AO157" s="37"/>
      <c r="AP157" s="37"/>
      <c r="AQ157" s="37"/>
      <c r="AR157" s="37"/>
      <c r="AS157" s="37"/>
      <c r="AT157" s="37"/>
      <c r="AU157" s="44"/>
      <c r="AV157" s="44">
        <v>44755</v>
      </c>
      <c r="AW157" s="44"/>
      <c r="AX157" s="44"/>
      <c r="AY157" s="37"/>
      <c r="AZ157" s="37"/>
      <c r="BA157" s="37"/>
      <c r="BB157" s="37"/>
      <c r="BC157" s="37"/>
      <c r="BD157" s="37"/>
      <c r="BE157" s="37"/>
      <c r="BF157" s="37"/>
      <c r="BG157" s="37"/>
      <c r="BH157" s="37"/>
      <c r="BI157" s="37"/>
      <c r="BJ157" s="37"/>
      <c r="BK157" s="45" t="str">
        <f t="shared" ref="BK157:BK166" si="370">IFERROR(IF(AI157=0,"",IF((AM157/AI157)&gt;1,1,(AM157/AI157))),"")</f>
        <v/>
      </c>
      <c r="BL157" s="45" t="str">
        <f t="shared" ref="BL157:BL166" si="371">IFERROR(IF(AJ157=0,"",IF((AO157/AJ157)&gt;1,1,(AO157/AJ157))),"")</f>
        <v/>
      </c>
      <c r="BM157" s="45" t="str">
        <f t="shared" ref="BM157:BM166" si="372">IFERROR(IF(AK157=0,"",IF((AQ157/AK157)&gt;1,1,(AQ157/AK157))),"")</f>
        <v/>
      </c>
      <c r="BN157" s="45" t="str">
        <f t="shared" ref="BN157:BN166" si="373">IFERROR(IF(AL157=0,"",IF((AS157/AL157)&gt;1,1,(AS157/AL157))),"")</f>
        <v/>
      </c>
      <c r="BO157" s="45" t="str">
        <f t="shared" ref="BO157:BO166" si="374">IFERROR(IF((AM157+AO157+AQ157+AS157)/AH157&gt;1,1,(AM157+AO157+AQ157+AS157)/AH157),"")</f>
        <v/>
      </c>
      <c r="BP157" s="46" t="s">
        <v>957</v>
      </c>
      <c r="BQ157" s="37"/>
      <c r="BR157" s="47" t="s">
        <v>931</v>
      </c>
      <c r="BS157" s="37" t="s">
        <v>958</v>
      </c>
      <c r="BT157" s="43" t="s">
        <v>933</v>
      </c>
      <c r="BU157" s="43" t="s">
        <v>934</v>
      </c>
      <c r="BV157" s="43" t="s">
        <v>935</v>
      </c>
      <c r="BW157" s="43"/>
      <c r="BX157" s="43" t="s">
        <v>936</v>
      </c>
      <c r="BY157" s="43" t="s">
        <v>937</v>
      </c>
      <c r="BZ157" s="40">
        <v>0.4</v>
      </c>
      <c r="CA157" s="37"/>
      <c r="CB157" s="37"/>
      <c r="CC157" s="37"/>
      <c r="CD157" s="37"/>
      <c r="CE157" s="43" t="s">
        <v>96</v>
      </c>
      <c r="CF157" s="37" t="s">
        <v>938</v>
      </c>
      <c r="CG157" s="37">
        <f t="shared" ref="CG157" si="375">SUM(CH157:CK157)</f>
        <v>7</v>
      </c>
      <c r="CH157" s="37">
        <v>0</v>
      </c>
      <c r="CI157" s="37">
        <v>1</v>
      </c>
      <c r="CJ157" s="37">
        <v>3</v>
      </c>
      <c r="CK157" s="37">
        <v>3</v>
      </c>
      <c r="CL157" s="37"/>
      <c r="CM157" s="37"/>
      <c r="CN157" s="37">
        <v>1</v>
      </c>
      <c r="CO157" s="37" t="s">
        <v>1825</v>
      </c>
      <c r="CP157" s="37"/>
      <c r="CQ157" s="37"/>
      <c r="CR157" s="37"/>
      <c r="CS157" s="37"/>
      <c r="CT157" s="44">
        <v>44669</v>
      </c>
      <c r="CU157" s="44">
        <v>44755</v>
      </c>
      <c r="CV157" s="44"/>
      <c r="CW157" s="44"/>
      <c r="CX157" s="37"/>
      <c r="CY157" s="37" t="s">
        <v>5</v>
      </c>
      <c r="CZ157" s="37"/>
      <c r="DA157" s="37"/>
      <c r="DB157" s="37"/>
      <c r="DC157" s="37" t="s">
        <v>5</v>
      </c>
      <c r="DD157" s="37"/>
      <c r="DE157" s="37"/>
      <c r="DF157" s="37"/>
      <c r="DG157" s="37" t="s">
        <v>1826</v>
      </c>
      <c r="DH157" s="37"/>
      <c r="DI157" s="37"/>
      <c r="DJ157" s="45" t="str">
        <f t="shared" si="302"/>
        <v/>
      </c>
      <c r="DK157" s="45">
        <f t="shared" si="303"/>
        <v>1</v>
      </c>
      <c r="DL157" s="45">
        <f t="shared" si="304"/>
        <v>0</v>
      </c>
      <c r="DM157" s="45">
        <f t="shared" si="305"/>
        <v>0</v>
      </c>
      <c r="DN157" s="45">
        <f t="shared" si="306"/>
        <v>0.14285714285714285</v>
      </c>
      <c r="DO157" s="46"/>
      <c r="DP157" s="37"/>
      <c r="DQ157" s="43"/>
      <c r="DR157" s="37"/>
      <c r="DS157" s="43"/>
      <c r="DT157" s="43"/>
      <c r="DU157" s="43"/>
      <c r="DV157" s="43"/>
      <c r="DW157" s="43"/>
      <c r="DX157" s="43"/>
      <c r="DY157" s="40"/>
      <c r="DZ157" s="37"/>
      <c r="EA157" s="37"/>
      <c r="EB157" s="37"/>
      <c r="EC157" s="37"/>
      <c r="ED157" s="43"/>
      <c r="EE157" s="37"/>
      <c r="EF157" s="37"/>
      <c r="EG157" s="37"/>
      <c r="EH157" s="37"/>
      <c r="EI157" s="37"/>
      <c r="EJ157" s="37"/>
      <c r="EK157" s="37"/>
      <c r="EL157" s="37"/>
      <c r="EM157" s="37"/>
      <c r="EN157" s="37"/>
      <c r="EO157" s="37"/>
      <c r="EP157" s="37"/>
      <c r="EQ157" s="37"/>
      <c r="ER157" s="37"/>
      <c r="ES157" s="44">
        <v>44669</v>
      </c>
      <c r="ET157" s="44">
        <v>44755</v>
      </c>
      <c r="EU157" s="44"/>
      <c r="EV157" s="44"/>
      <c r="EW157" s="37"/>
      <c r="EX157" s="37"/>
      <c r="EY157" s="37"/>
      <c r="EZ157" s="37"/>
      <c r="FA157" s="37"/>
      <c r="FB157" s="37"/>
      <c r="FC157" s="37"/>
      <c r="FD157" s="37"/>
      <c r="FE157" s="37"/>
      <c r="FF157" s="37"/>
      <c r="FG157" s="37"/>
      <c r="FH157" s="37"/>
      <c r="FI157" s="45" t="str">
        <f t="shared" si="307"/>
        <v/>
      </c>
      <c r="FJ157" s="45" t="str">
        <f t="shared" si="308"/>
        <v/>
      </c>
      <c r="FK157" s="45" t="str">
        <f t="shared" si="309"/>
        <v/>
      </c>
      <c r="FL157" s="45" t="str">
        <f t="shared" si="310"/>
        <v/>
      </c>
      <c r="FM157" s="45" t="str">
        <f t="shared" si="311"/>
        <v/>
      </c>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44">
        <v>44669</v>
      </c>
      <c r="GS157" s="44">
        <v>44755</v>
      </c>
      <c r="GT157" s="44"/>
      <c r="GU157" s="44"/>
      <c r="GV157" s="37"/>
      <c r="GW157" s="37"/>
      <c r="GX157" s="37"/>
      <c r="GY157" s="37"/>
      <c r="GZ157" s="37"/>
      <c r="HA157" s="37"/>
      <c r="HB157" s="37"/>
      <c r="HC157" s="37"/>
      <c r="HD157" s="37"/>
      <c r="HE157" s="37"/>
      <c r="HF157" s="37"/>
      <c r="HG157" s="37"/>
      <c r="HH157" s="45" t="str">
        <f t="shared" ref="HH157:HH160" si="376">IFERROR(IF(GF157=0,"",IF((GJ157/GF157)&gt;1,1,(GJ157/GF157))),"")</f>
        <v/>
      </c>
      <c r="HI157" s="45" t="str">
        <f t="shared" ref="HI157:HI160" si="377">IFERROR(IF(GG157=0,"",IF((GL157/GG157)&gt;1,1,(GL157/GG157))),"")</f>
        <v/>
      </c>
      <c r="HJ157" s="45" t="str">
        <f t="shared" ref="HJ157:HJ160" si="378">IFERROR(IF(GH157=0,"",IF((GN157/GH157)&gt;1,1,(GN157/GH157))),"")</f>
        <v/>
      </c>
      <c r="HK157" s="45" t="str">
        <f t="shared" ref="HK157:HK160" si="379">IFERROR(IF(GI157=0,"",IF((GP157/GI157)&gt;1,1,(GP157/GI157))),"")</f>
        <v/>
      </c>
      <c r="HL157" s="45" t="str">
        <f t="shared" ref="HL157:HL160" si="380">IFERROR(IF((GJ157+GL157+GN157+GP157)/GE157&gt;1,1,(GJ157+GL157+GN157+GP157)/GE157),"")</f>
        <v/>
      </c>
      <c r="HM157" s="37"/>
      <c r="HN157" s="37"/>
      <c r="HO157" s="37">
        <f t="shared" si="313"/>
        <v>1</v>
      </c>
      <c r="HP157" s="37" t="str">
        <f>'[16]BD Plan'!$B$3</f>
        <v>Nariño</v>
      </c>
      <c r="HQ157" s="41" t="s">
        <v>1827</v>
      </c>
      <c r="HR157" s="41"/>
      <c r="HS157" s="41"/>
      <c r="HT157" s="41"/>
      <c r="HU157" s="41"/>
      <c r="HV157" s="41" t="s">
        <v>1828</v>
      </c>
      <c r="HW157" s="41"/>
      <c r="HX157" s="41"/>
      <c r="HY157" s="41"/>
      <c r="HZ157" s="41"/>
      <c r="IA157" s="41"/>
      <c r="IB157" s="41"/>
      <c r="IC157" s="41"/>
      <c r="ID157" s="41"/>
      <c r="IE157" s="41"/>
      <c r="IF157" s="41"/>
      <c r="IG157" t="s">
        <v>963</v>
      </c>
      <c r="IH157" s="38" t="s">
        <v>964</v>
      </c>
    </row>
    <row r="158" spans="1:242" ht="15" customHeight="1" x14ac:dyDescent="0.25">
      <c r="A158" t="s">
        <v>965</v>
      </c>
      <c r="B158" t="s">
        <v>966</v>
      </c>
      <c r="C158" s="37" t="s">
        <v>967</v>
      </c>
      <c r="D158" s="37" t="s">
        <v>968</v>
      </c>
      <c r="E158" s="37" t="s">
        <v>951</v>
      </c>
      <c r="F158" s="37" t="s">
        <v>969</v>
      </c>
      <c r="G158" s="37" t="s">
        <v>925</v>
      </c>
      <c r="H158" s="39" t="s">
        <v>970</v>
      </c>
      <c r="I158" s="37" t="s">
        <v>955</v>
      </c>
      <c r="J158" s="40">
        <v>1</v>
      </c>
      <c r="K158" s="40">
        <v>0.6</v>
      </c>
      <c r="L158" s="37" t="s">
        <v>956</v>
      </c>
      <c r="M158" s="40">
        <v>0.6</v>
      </c>
      <c r="N158" s="40">
        <v>0.6</v>
      </c>
      <c r="O158" s="37" t="s">
        <v>928</v>
      </c>
      <c r="P158" s="37" t="s">
        <v>929</v>
      </c>
      <c r="Q158" s="42" t="s">
        <v>971</v>
      </c>
      <c r="R158" s="37"/>
      <c r="S158" s="47" t="s">
        <v>931</v>
      </c>
      <c r="T158" s="37" t="s">
        <v>972</v>
      </c>
      <c r="U158" s="43" t="s">
        <v>933</v>
      </c>
      <c r="V158" s="43" t="s">
        <v>934</v>
      </c>
      <c r="W158" s="43" t="s">
        <v>935</v>
      </c>
      <c r="X158" s="43"/>
      <c r="Y158" s="43" t="s">
        <v>973</v>
      </c>
      <c r="Z158" s="43" t="s">
        <v>937</v>
      </c>
      <c r="AA158" s="40">
        <v>0.4</v>
      </c>
      <c r="AB158" s="37"/>
      <c r="AC158" s="37"/>
      <c r="AD158" s="37"/>
      <c r="AE158" s="37"/>
      <c r="AF158" s="43" t="s">
        <v>96</v>
      </c>
      <c r="AG158" s="37" t="s">
        <v>938</v>
      </c>
      <c r="AH158" s="37">
        <f t="shared" ref="AH158:AH165" si="381">SUM(AI158:AL158)</f>
        <v>12</v>
      </c>
      <c r="AI158" s="43">
        <v>3</v>
      </c>
      <c r="AJ158" s="43">
        <v>3</v>
      </c>
      <c r="AK158" s="43">
        <v>3</v>
      </c>
      <c r="AL158" s="43">
        <v>3</v>
      </c>
      <c r="AM158" s="37">
        <v>3</v>
      </c>
      <c r="AN158" s="37" t="s">
        <v>1829</v>
      </c>
      <c r="AO158" s="37">
        <v>3</v>
      </c>
      <c r="AP158" s="37" t="s">
        <v>1830</v>
      </c>
      <c r="AQ158" s="37"/>
      <c r="AR158" s="37"/>
      <c r="AS158" s="37"/>
      <c r="AT158" s="37"/>
      <c r="AU158" s="44">
        <v>44669</v>
      </c>
      <c r="AV158" s="44">
        <v>44756</v>
      </c>
      <c r="AW158" s="44"/>
      <c r="AX158" s="44"/>
      <c r="AY158" s="37" t="s">
        <v>4</v>
      </c>
      <c r="AZ158" s="37" t="s">
        <v>4</v>
      </c>
      <c r="BA158" s="37"/>
      <c r="BB158" s="37"/>
      <c r="BC158" s="37" t="s">
        <v>4</v>
      </c>
      <c r="BD158" s="37" t="s">
        <v>4</v>
      </c>
      <c r="BE158" s="37"/>
      <c r="BF158" s="37"/>
      <c r="BG158" s="37" t="s">
        <v>1831</v>
      </c>
      <c r="BH158" s="37" t="s">
        <v>1832</v>
      </c>
      <c r="BI158" s="37"/>
      <c r="BJ158" s="37"/>
      <c r="BK158" s="45">
        <f t="shared" si="370"/>
        <v>1</v>
      </c>
      <c r="BL158" s="45">
        <f t="shared" si="371"/>
        <v>1</v>
      </c>
      <c r="BM158" s="45">
        <f t="shared" si="372"/>
        <v>0</v>
      </c>
      <c r="BN158" s="45">
        <f t="shared" si="373"/>
        <v>0</v>
      </c>
      <c r="BO158" s="45">
        <f t="shared" si="374"/>
        <v>0.5</v>
      </c>
      <c r="BP158" s="46"/>
      <c r="BQ158" s="37"/>
      <c r="BR158" s="37"/>
      <c r="BS158" s="37"/>
      <c r="BT158" s="43"/>
      <c r="BU158" s="43"/>
      <c r="BV158" s="43"/>
      <c r="BW158" s="43"/>
      <c r="BX158" s="43"/>
      <c r="BY158" s="43"/>
      <c r="BZ158" s="40"/>
      <c r="CA158" s="37"/>
      <c r="CB158" s="37"/>
      <c r="CC158" s="37"/>
      <c r="CD158" s="37"/>
      <c r="CE158" s="43"/>
      <c r="CF158" s="37"/>
      <c r="CG158" s="37"/>
      <c r="CH158" s="37"/>
      <c r="CI158" s="37"/>
      <c r="CJ158" s="37"/>
      <c r="CK158" s="37"/>
      <c r="CL158" s="37"/>
      <c r="CM158" s="37"/>
      <c r="CN158" s="37"/>
      <c r="CO158" s="37"/>
      <c r="CP158" s="37"/>
      <c r="CQ158" s="37"/>
      <c r="CR158" s="37"/>
      <c r="CS158" s="37"/>
      <c r="CT158" s="44">
        <v>44669</v>
      </c>
      <c r="CU158" s="44">
        <v>44756</v>
      </c>
      <c r="CV158" s="44"/>
      <c r="CW158" s="44"/>
      <c r="CX158" s="37"/>
      <c r="CY158" s="37"/>
      <c r="CZ158" s="37"/>
      <c r="DA158" s="37"/>
      <c r="DB158" s="37"/>
      <c r="DC158" s="37"/>
      <c r="DD158" s="37"/>
      <c r="DE158" s="37"/>
      <c r="DF158" s="37"/>
      <c r="DG158" s="37"/>
      <c r="DH158" s="37"/>
      <c r="DI158" s="37"/>
      <c r="DJ158" s="45" t="str">
        <f t="shared" si="302"/>
        <v/>
      </c>
      <c r="DK158" s="45" t="str">
        <f t="shared" si="303"/>
        <v/>
      </c>
      <c r="DL158" s="45" t="str">
        <f t="shared" si="304"/>
        <v/>
      </c>
      <c r="DM158" s="45" t="str">
        <f t="shared" si="305"/>
        <v/>
      </c>
      <c r="DN158" s="45" t="str">
        <f t="shared" si="306"/>
        <v/>
      </c>
      <c r="DO158" s="46"/>
      <c r="DP158" s="37"/>
      <c r="DQ158" s="43"/>
      <c r="DR158" s="37"/>
      <c r="DS158" s="43"/>
      <c r="DT158" s="43"/>
      <c r="DU158" s="43"/>
      <c r="DV158" s="43"/>
      <c r="DW158" s="43"/>
      <c r="DX158" s="43"/>
      <c r="DY158" s="40"/>
      <c r="DZ158" s="37"/>
      <c r="EA158" s="37"/>
      <c r="EB158" s="37"/>
      <c r="EC158" s="37"/>
      <c r="ED158" s="43"/>
      <c r="EE158" s="37"/>
      <c r="EF158" s="37"/>
      <c r="EG158" s="37"/>
      <c r="EH158" s="37"/>
      <c r="EI158" s="37"/>
      <c r="EJ158" s="37"/>
      <c r="EK158" s="37"/>
      <c r="EL158" s="37"/>
      <c r="EM158" s="37"/>
      <c r="EN158" s="37"/>
      <c r="EO158" s="37"/>
      <c r="EP158" s="37"/>
      <c r="EQ158" s="37"/>
      <c r="ER158" s="37"/>
      <c r="ES158" s="44">
        <v>44669</v>
      </c>
      <c r="ET158" s="44">
        <v>44756</v>
      </c>
      <c r="EU158" s="44"/>
      <c r="EV158" s="44"/>
      <c r="EW158" s="37"/>
      <c r="EX158" s="37"/>
      <c r="EY158" s="37"/>
      <c r="EZ158" s="37"/>
      <c r="FA158" s="37"/>
      <c r="FB158" s="37"/>
      <c r="FC158" s="37"/>
      <c r="FD158" s="37"/>
      <c r="FE158" s="37"/>
      <c r="FF158" s="37"/>
      <c r="FG158" s="37"/>
      <c r="FH158" s="37"/>
      <c r="FI158" s="45" t="str">
        <f t="shared" si="307"/>
        <v/>
      </c>
      <c r="FJ158" s="45" t="str">
        <f t="shared" si="308"/>
        <v/>
      </c>
      <c r="FK158" s="45" t="str">
        <f t="shared" si="309"/>
        <v/>
      </c>
      <c r="FL158" s="45" t="str">
        <f t="shared" si="310"/>
        <v/>
      </c>
      <c r="FM158" s="45" t="str">
        <f t="shared" si="311"/>
        <v/>
      </c>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44">
        <v>44669</v>
      </c>
      <c r="GS158" s="44">
        <v>44756</v>
      </c>
      <c r="GT158" s="44"/>
      <c r="GU158" s="44"/>
      <c r="GV158" s="37"/>
      <c r="GW158" s="37"/>
      <c r="GX158" s="37"/>
      <c r="GY158" s="37"/>
      <c r="GZ158" s="37"/>
      <c r="HA158" s="37"/>
      <c r="HB158" s="37"/>
      <c r="HC158" s="37"/>
      <c r="HD158" s="37"/>
      <c r="HE158" s="37"/>
      <c r="HF158" s="37"/>
      <c r="HG158" s="37"/>
      <c r="HH158" s="45" t="str">
        <f t="shared" si="376"/>
        <v/>
      </c>
      <c r="HI158" s="45" t="str">
        <f t="shared" si="377"/>
        <v/>
      </c>
      <c r="HJ158" s="45" t="str">
        <f t="shared" si="378"/>
        <v/>
      </c>
      <c r="HK158" s="45" t="str">
        <f t="shared" si="379"/>
        <v/>
      </c>
      <c r="HL158" s="45" t="str">
        <f t="shared" si="380"/>
        <v/>
      </c>
      <c r="HM158" s="37"/>
      <c r="HN158" s="37"/>
      <c r="HO158" s="37">
        <f t="shared" si="313"/>
        <v>1</v>
      </c>
      <c r="HP158" s="37" t="str">
        <f>'[16]BD Plan'!$B$3</f>
        <v>Nariño</v>
      </c>
      <c r="HQ158" s="41" t="s">
        <v>1833</v>
      </c>
      <c r="HR158" s="41" t="s">
        <v>1834</v>
      </c>
      <c r="HS158" s="41"/>
      <c r="HT158" s="41"/>
      <c r="HU158" s="41"/>
      <c r="HV158" s="41"/>
      <c r="HW158" s="41"/>
      <c r="HX158" s="41"/>
      <c r="HY158" s="41"/>
      <c r="HZ158" s="41"/>
      <c r="IA158" s="41"/>
      <c r="IB158" s="41"/>
      <c r="IC158" s="41"/>
      <c r="ID158" s="41"/>
      <c r="IE158" s="41"/>
      <c r="IF158" s="41"/>
      <c r="IG158" t="s">
        <v>980</v>
      </c>
      <c r="IH158" s="38" t="s">
        <v>981</v>
      </c>
    </row>
    <row r="159" spans="1:242" ht="15" customHeight="1" x14ac:dyDescent="0.25">
      <c r="A159" t="s">
        <v>982</v>
      </c>
      <c r="B159" t="s">
        <v>966</v>
      </c>
      <c r="C159" s="37" t="s">
        <v>983</v>
      </c>
      <c r="D159" s="37" t="s">
        <v>950</v>
      </c>
      <c r="E159" s="37" t="s">
        <v>951</v>
      </c>
      <c r="F159" s="37" t="s">
        <v>984</v>
      </c>
      <c r="G159" s="37" t="s">
        <v>925</v>
      </c>
      <c r="H159" s="39" t="s">
        <v>985</v>
      </c>
      <c r="I159" s="37" t="s">
        <v>955</v>
      </c>
      <c r="J159" s="40">
        <v>0.8</v>
      </c>
      <c r="K159" s="40">
        <v>0.6</v>
      </c>
      <c r="L159" s="37" t="s">
        <v>956</v>
      </c>
      <c r="M159" s="40">
        <v>0.48</v>
      </c>
      <c r="N159" s="40">
        <v>0.6</v>
      </c>
      <c r="O159" s="37" t="s">
        <v>928</v>
      </c>
      <c r="P159" s="37" t="s">
        <v>929</v>
      </c>
      <c r="Q159" s="42" t="s">
        <v>986</v>
      </c>
      <c r="R159" s="37"/>
      <c r="S159" s="47" t="s">
        <v>931</v>
      </c>
      <c r="T159" s="41" t="s">
        <v>987</v>
      </c>
      <c r="U159" s="43" t="s">
        <v>933</v>
      </c>
      <c r="V159" s="43" t="s">
        <v>934</v>
      </c>
      <c r="W159" s="43" t="s">
        <v>935</v>
      </c>
      <c r="X159" s="43"/>
      <c r="Y159" s="43" t="s">
        <v>973</v>
      </c>
      <c r="Z159" s="43" t="s">
        <v>937</v>
      </c>
      <c r="AA159" s="40">
        <v>0.4</v>
      </c>
      <c r="AB159" s="37"/>
      <c r="AC159" s="37"/>
      <c r="AD159" s="37"/>
      <c r="AE159" s="37"/>
      <c r="AF159" s="43" t="s">
        <v>96</v>
      </c>
      <c r="AG159" s="37" t="s">
        <v>938</v>
      </c>
      <c r="AH159" s="37">
        <f t="shared" si="381"/>
        <v>42</v>
      </c>
      <c r="AI159" s="43">
        <v>6</v>
      </c>
      <c r="AJ159" s="43">
        <v>12</v>
      </c>
      <c r="AK159" s="43">
        <v>12</v>
      </c>
      <c r="AL159" s="43">
        <v>12</v>
      </c>
      <c r="AM159" s="37">
        <v>6</v>
      </c>
      <c r="AN159" s="41" t="s">
        <v>1835</v>
      </c>
      <c r="AO159" s="37">
        <v>19</v>
      </c>
      <c r="AP159" s="41" t="s">
        <v>1836</v>
      </c>
      <c r="AQ159" s="37"/>
      <c r="AR159" s="37"/>
      <c r="AS159" s="37"/>
      <c r="AT159" s="37"/>
      <c r="AU159" s="44">
        <v>44658</v>
      </c>
      <c r="AV159" s="44">
        <v>44756</v>
      </c>
      <c r="AW159" s="44"/>
      <c r="AX159" s="44"/>
      <c r="AY159" s="37" t="s">
        <v>4</v>
      </c>
      <c r="AZ159" s="37" t="s">
        <v>4</v>
      </c>
      <c r="BA159" s="37"/>
      <c r="BB159" s="37"/>
      <c r="BC159" s="37" t="s">
        <v>4</v>
      </c>
      <c r="BD159" s="37" t="s">
        <v>4</v>
      </c>
      <c r="BE159" s="37"/>
      <c r="BF159" s="37"/>
      <c r="BG159" s="37" t="s">
        <v>1837</v>
      </c>
      <c r="BH159" s="37" t="s">
        <v>1838</v>
      </c>
      <c r="BI159" s="37"/>
      <c r="BJ159" s="37"/>
      <c r="BK159" s="45">
        <f t="shared" si="370"/>
        <v>1</v>
      </c>
      <c r="BL159" s="45">
        <f t="shared" si="371"/>
        <v>1</v>
      </c>
      <c r="BM159" s="45">
        <f t="shared" si="372"/>
        <v>0</v>
      </c>
      <c r="BN159" s="45">
        <f t="shared" si="373"/>
        <v>0</v>
      </c>
      <c r="BO159" s="45">
        <f t="shared" si="374"/>
        <v>0.59523809523809523</v>
      </c>
      <c r="BP159" s="46"/>
      <c r="BQ159" s="37"/>
      <c r="BS159" s="37"/>
      <c r="BT159" s="43"/>
      <c r="BU159" s="43"/>
      <c r="BV159" s="43"/>
      <c r="BW159" s="43"/>
      <c r="BX159" s="43"/>
      <c r="BY159" s="43"/>
      <c r="BZ159" s="40"/>
      <c r="CA159" s="37"/>
      <c r="CB159" s="37"/>
      <c r="CC159" s="37"/>
      <c r="CD159" s="37"/>
      <c r="CE159" s="43"/>
      <c r="CF159" s="37"/>
      <c r="CG159" s="37"/>
      <c r="CH159" s="37"/>
      <c r="CI159" s="37"/>
      <c r="CJ159" s="37"/>
      <c r="CK159" s="37"/>
      <c r="CL159" s="37"/>
      <c r="CM159" s="37"/>
      <c r="CN159" s="37"/>
      <c r="CO159" s="37"/>
      <c r="CP159" s="37"/>
      <c r="CQ159" s="37"/>
      <c r="CR159" s="37"/>
      <c r="CS159" s="37"/>
      <c r="CT159" s="44">
        <v>44658</v>
      </c>
      <c r="CU159" s="44">
        <v>44756</v>
      </c>
      <c r="CV159" s="44"/>
      <c r="CW159" s="44"/>
      <c r="CX159" s="37"/>
      <c r="CY159" s="37"/>
      <c r="CZ159" s="37"/>
      <c r="DA159" s="37"/>
      <c r="DB159" s="37"/>
      <c r="DC159" s="37"/>
      <c r="DD159" s="37"/>
      <c r="DE159" s="37"/>
      <c r="DF159" s="37"/>
      <c r="DG159" s="37"/>
      <c r="DH159" s="37"/>
      <c r="DI159" s="37"/>
      <c r="DJ159" s="45" t="str">
        <f t="shared" si="302"/>
        <v/>
      </c>
      <c r="DK159" s="45" t="str">
        <f t="shared" si="303"/>
        <v/>
      </c>
      <c r="DL159" s="45" t="str">
        <f t="shared" si="304"/>
        <v/>
      </c>
      <c r="DM159" s="45" t="str">
        <f t="shared" si="305"/>
        <v/>
      </c>
      <c r="DN159" s="45" t="str">
        <f t="shared" si="306"/>
        <v/>
      </c>
      <c r="DO159" s="46"/>
      <c r="DP159" s="37"/>
      <c r="DQ159" s="43"/>
      <c r="DR159" s="37"/>
      <c r="DS159" s="43"/>
      <c r="DT159" s="43"/>
      <c r="DU159" s="43"/>
      <c r="DV159" s="43"/>
      <c r="DW159" s="43"/>
      <c r="DX159" s="43"/>
      <c r="DY159" s="40"/>
      <c r="DZ159" s="37"/>
      <c r="EA159" s="37"/>
      <c r="EB159" s="37"/>
      <c r="EC159" s="37"/>
      <c r="ED159" s="43"/>
      <c r="EE159" s="37"/>
      <c r="EF159" s="37"/>
      <c r="EG159" s="37"/>
      <c r="EH159" s="37"/>
      <c r="EI159" s="37"/>
      <c r="EJ159" s="37"/>
      <c r="EK159" s="37"/>
      <c r="EL159" s="37"/>
      <c r="EM159" s="37"/>
      <c r="EN159" s="37"/>
      <c r="EO159" s="37"/>
      <c r="EP159" s="37"/>
      <c r="EQ159" s="37"/>
      <c r="ER159" s="37"/>
      <c r="ES159" s="44">
        <v>44658</v>
      </c>
      <c r="ET159" s="44">
        <v>44756</v>
      </c>
      <c r="EU159" s="44"/>
      <c r="EV159" s="44"/>
      <c r="EW159" s="37"/>
      <c r="EX159" s="37"/>
      <c r="EY159" s="37"/>
      <c r="EZ159" s="37"/>
      <c r="FA159" s="37"/>
      <c r="FB159" s="37"/>
      <c r="FC159" s="37"/>
      <c r="FD159" s="37"/>
      <c r="FE159" s="37"/>
      <c r="FF159" s="37"/>
      <c r="FG159" s="37"/>
      <c r="FH159" s="37"/>
      <c r="FI159" s="45" t="str">
        <f t="shared" si="307"/>
        <v/>
      </c>
      <c r="FJ159" s="45" t="str">
        <f t="shared" si="308"/>
        <v/>
      </c>
      <c r="FK159" s="45" t="str">
        <f t="shared" si="309"/>
        <v/>
      </c>
      <c r="FL159" s="45" t="str">
        <f t="shared" si="310"/>
        <v/>
      </c>
      <c r="FM159" s="45" t="str">
        <f t="shared" si="311"/>
        <v/>
      </c>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44">
        <v>44658</v>
      </c>
      <c r="GS159" s="44">
        <v>44756</v>
      </c>
      <c r="GT159" s="44"/>
      <c r="GU159" s="44"/>
      <c r="GV159" s="37"/>
      <c r="GW159" s="37"/>
      <c r="GX159" s="37"/>
      <c r="GY159" s="37"/>
      <c r="GZ159" s="37"/>
      <c r="HA159" s="37"/>
      <c r="HB159" s="37"/>
      <c r="HC159" s="37"/>
      <c r="HD159" s="37"/>
      <c r="HE159" s="37"/>
      <c r="HF159" s="37"/>
      <c r="HG159" s="37"/>
      <c r="HH159" s="45" t="str">
        <f t="shared" si="376"/>
        <v/>
      </c>
      <c r="HI159" s="45" t="str">
        <f t="shared" si="377"/>
        <v/>
      </c>
      <c r="HJ159" s="45" t="str">
        <f t="shared" si="378"/>
        <v/>
      </c>
      <c r="HK159" s="45" t="str">
        <f t="shared" si="379"/>
        <v/>
      </c>
      <c r="HL159" s="45" t="str">
        <f t="shared" si="380"/>
        <v/>
      </c>
      <c r="HM159" s="37"/>
      <c r="HN159" s="37"/>
      <c r="HO159" s="37">
        <f t="shared" si="313"/>
        <v>1</v>
      </c>
      <c r="HP159" s="37" t="str">
        <f>'[16]BD Plan'!$B$3</f>
        <v>Nariño</v>
      </c>
      <c r="HQ159" s="41" t="s">
        <v>1839</v>
      </c>
      <c r="HR159" s="41" t="s">
        <v>1840</v>
      </c>
      <c r="HS159" s="41"/>
      <c r="HT159" s="41"/>
      <c r="HU159" s="41"/>
      <c r="HV159" s="41"/>
      <c r="HW159" s="41"/>
      <c r="HX159" s="41"/>
      <c r="HY159" s="41"/>
      <c r="HZ159" s="41"/>
      <c r="IA159" s="41"/>
      <c r="IB159" s="41"/>
      <c r="IC159" s="41"/>
      <c r="ID159" s="41"/>
      <c r="IE159" s="41"/>
      <c r="IF159" s="41"/>
      <c r="IG159" t="s">
        <v>993</v>
      </c>
      <c r="IH159" s="38" t="s">
        <v>994</v>
      </c>
    </row>
    <row r="160" spans="1:242" ht="15" customHeight="1" x14ac:dyDescent="0.25">
      <c r="A160" t="s">
        <v>995</v>
      </c>
      <c r="B160" t="s">
        <v>966</v>
      </c>
      <c r="C160" s="37" t="s">
        <v>996</v>
      </c>
      <c r="D160" s="37" t="s">
        <v>997</v>
      </c>
      <c r="E160" s="37" t="s">
        <v>951</v>
      </c>
      <c r="F160" s="37" t="s">
        <v>984</v>
      </c>
      <c r="G160" s="37" t="s">
        <v>953</v>
      </c>
      <c r="H160" s="39" t="s">
        <v>998</v>
      </c>
      <c r="I160" s="37" t="s">
        <v>955</v>
      </c>
      <c r="J160" s="40">
        <v>1</v>
      </c>
      <c r="K160" s="40">
        <v>0.8</v>
      </c>
      <c r="L160" s="37" t="s">
        <v>956</v>
      </c>
      <c r="M160" s="40">
        <v>0.6</v>
      </c>
      <c r="N160" s="40">
        <v>0.8</v>
      </c>
      <c r="O160" s="37" t="s">
        <v>956</v>
      </c>
      <c r="P160" s="37" t="s">
        <v>929</v>
      </c>
      <c r="Q160" s="42" t="s">
        <v>999</v>
      </c>
      <c r="R160" s="37"/>
      <c r="S160" s="47" t="s">
        <v>931</v>
      </c>
      <c r="T160" s="37" t="s">
        <v>1000</v>
      </c>
      <c r="U160" s="43" t="s">
        <v>933</v>
      </c>
      <c r="V160" s="43" t="s">
        <v>934</v>
      </c>
      <c r="W160" s="43" t="s">
        <v>935</v>
      </c>
      <c r="X160" s="43"/>
      <c r="Y160" s="43" t="s">
        <v>936</v>
      </c>
      <c r="Z160" s="43" t="s">
        <v>937</v>
      </c>
      <c r="AA160" s="40">
        <v>0.4</v>
      </c>
      <c r="AB160" s="37"/>
      <c r="AC160" s="37"/>
      <c r="AD160" s="37"/>
      <c r="AE160" s="37"/>
      <c r="AF160" s="43" t="s">
        <v>96</v>
      </c>
      <c r="AG160" s="37" t="s">
        <v>938</v>
      </c>
      <c r="AH160" s="37">
        <f t="shared" si="381"/>
        <v>12</v>
      </c>
      <c r="AI160" s="43">
        <v>3</v>
      </c>
      <c r="AJ160" s="43">
        <v>3</v>
      </c>
      <c r="AK160" s="43">
        <v>3</v>
      </c>
      <c r="AL160" s="43">
        <v>3</v>
      </c>
      <c r="AM160" s="37">
        <v>3</v>
      </c>
      <c r="AN160" s="37" t="s">
        <v>1829</v>
      </c>
      <c r="AO160" s="37">
        <v>3</v>
      </c>
      <c r="AP160" s="37" t="s">
        <v>1830</v>
      </c>
      <c r="AQ160" s="37"/>
      <c r="AR160" s="37"/>
      <c r="AS160" s="37"/>
      <c r="AT160" s="37"/>
      <c r="AU160" s="44">
        <v>44669</v>
      </c>
      <c r="AV160" s="44">
        <v>44756</v>
      </c>
      <c r="AW160" s="44"/>
      <c r="AX160" s="44"/>
      <c r="AY160" s="37" t="s">
        <v>4</v>
      </c>
      <c r="AZ160" s="37" t="s">
        <v>4</v>
      </c>
      <c r="BA160" s="37"/>
      <c r="BB160" s="37"/>
      <c r="BC160" s="37" t="s">
        <v>4</v>
      </c>
      <c r="BD160" s="37" t="s">
        <v>4</v>
      </c>
      <c r="BE160" s="37"/>
      <c r="BF160" s="37"/>
      <c r="BG160" s="37" t="s">
        <v>1841</v>
      </c>
      <c r="BH160" s="37" t="s">
        <v>1842</v>
      </c>
      <c r="BI160" s="37"/>
      <c r="BJ160" s="37"/>
      <c r="BK160" s="45">
        <f t="shared" si="370"/>
        <v>1</v>
      </c>
      <c r="BL160" s="45">
        <f t="shared" si="371"/>
        <v>1</v>
      </c>
      <c r="BM160" s="45">
        <f t="shared" si="372"/>
        <v>0</v>
      </c>
      <c r="BN160" s="45">
        <f t="shared" si="373"/>
        <v>0</v>
      </c>
      <c r="BO160" s="45">
        <f t="shared" si="374"/>
        <v>0.5</v>
      </c>
      <c r="BP160" s="46"/>
      <c r="BQ160" s="37"/>
      <c r="BR160" s="37"/>
      <c r="BS160" s="37"/>
      <c r="BT160" s="43"/>
      <c r="BU160" s="43"/>
      <c r="BV160" s="43"/>
      <c r="BW160" s="43"/>
      <c r="BX160" s="43"/>
      <c r="BY160" s="43"/>
      <c r="BZ160" s="40"/>
      <c r="CA160" s="37"/>
      <c r="CB160" s="37"/>
      <c r="CC160" s="37"/>
      <c r="CD160" s="37"/>
      <c r="CE160" s="43"/>
      <c r="CF160" s="37"/>
      <c r="CG160" s="37"/>
      <c r="CH160" s="37"/>
      <c r="CI160" s="37"/>
      <c r="CJ160" s="37"/>
      <c r="CK160" s="37"/>
      <c r="CL160" s="37"/>
      <c r="CM160" s="37"/>
      <c r="CN160" s="37"/>
      <c r="CO160" s="37"/>
      <c r="CP160" s="37"/>
      <c r="CQ160" s="37"/>
      <c r="CR160" s="37"/>
      <c r="CS160" s="37"/>
      <c r="CT160" s="44">
        <v>44669</v>
      </c>
      <c r="CU160" s="44">
        <v>44756</v>
      </c>
      <c r="CV160" s="44"/>
      <c r="CW160" s="44"/>
      <c r="CX160" s="37"/>
      <c r="CY160" s="37"/>
      <c r="CZ160" s="37"/>
      <c r="DA160" s="37"/>
      <c r="DB160" s="37"/>
      <c r="DC160" s="37"/>
      <c r="DD160" s="37"/>
      <c r="DE160" s="37"/>
      <c r="DF160" s="37"/>
      <c r="DG160" s="37"/>
      <c r="DH160" s="37"/>
      <c r="DI160" s="37"/>
      <c r="DJ160" s="45" t="str">
        <f t="shared" si="302"/>
        <v/>
      </c>
      <c r="DK160" s="45" t="str">
        <f t="shared" si="303"/>
        <v/>
      </c>
      <c r="DL160" s="45" t="str">
        <f t="shared" si="304"/>
        <v/>
      </c>
      <c r="DM160" s="45" t="str">
        <f t="shared" si="305"/>
        <v/>
      </c>
      <c r="DN160" s="45" t="str">
        <f t="shared" si="306"/>
        <v/>
      </c>
      <c r="DO160" s="46"/>
      <c r="DP160" s="37"/>
      <c r="DQ160" s="43"/>
      <c r="DR160" s="37"/>
      <c r="DS160" s="43"/>
      <c r="DT160" s="43"/>
      <c r="DU160" s="43"/>
      <c r="DV160" s="43"/>
      <c r="DW160" s="43"/>
      <c r="DX160" s="43"/>
      <c r="DY160" s="40"/>
      <c r="DZ160" s="37"/>
      <c r="EA160" s="37"/>
      <c r="EB160" s="37"/>
      <c r="EC160" s="37"/>
      <c r="ED160" s="43"/>
      <c r="EE160" s="37"/>
      <c r="EF160" s="37"/>
      <c r="EG160" s="37"/>
      <c r="EH160" s="37"/>
      <c r="EI160" s="37"/>
      <c r="EJ160" s="37"/>
      <c r="EK160" s="37"/>
      <c r="EL160" s="37"/>
      <c r="EM160" s="37"/>
      <c r="EN160" s="37"/>
      <c r="EO160" s="37"/>
      <c r="EP160" s="37"/>
      <c r="EQ160" s="37"/>
      <c r="ER160" s="37"/>
      <c r="ES160" s="44">
        <v>44669</v>
      </c>
      <c r="ET160" s="44">
        <v>44756</v>
      </c>
      <c r="EU160" s="44"/>
      <c r="EV160" s="44"/>
      <c r="EW160" s="37"/>
      <c r="EX160" s="37"/>
      <c r="EY160" s="37"/>
      <c r="EZ160" s="37"/>
      <c r="FA160" s="37"/>
      <c r="FB160" s="37"/>
      <c r="FC160" s="37"/>
      <c r="FD160" s="37"/>
      <c r="FE160" s="37"/>
      <c r="FF160" s="37"/>
      <c r="FG160" s="37"/>
      <c r="FH160" s="37"/>
      <c r="FI160" s="45" t="str">
        <f t="shared" si="307"/>
        <v/>
      </c>
      <c r="FJ160" s="45" t="str">
        <f t="shared" si="308"/>
        <v/>
      </c>
      <c r="FK160" s="45" t="str">
        <f t="shared" si="309"/>
        <v/>
      </c>
      <c r="FL160" s="45" t="str">
        <f t="shared" si="310"/>
        <v/>
      </c>
      <c r="FM160" s="45" t="str">
        <f t="shared" si="311"/>
        <v/>
      </c>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44">
        <v>44669</v>
      </c>
      <c r="GS160" s="44">
        <v>44756</v>
      </c>
      <c r="GT160" s="44"/>
      <c r="GU160" s="44"/>
      <c r="GV160" s="37"/>
      <c r="GW160" s="37"/>
      <c r="GX160" s="37"/>
      <c r="GY160" s="37"/>
      <c r="GZ160" s="37"/>
      <c r="HA160" s="37"/>
      <c r="HB160" s="37"/>
      <c r="HC160" s="37"/>
      <c r="HD160" s="37"/>
      <c r="HE160" s="37"/>
      <c r="HF160" s="37"/>
      <c r="HG160" s="37"/>
      <c r="HH160" s="45" t="str">
        <f t="shared" si="376"/>
        <v/>
      </c>
      <c r="HI160" s="45" t="str">
        <f t="shared" si="377"/>
        <v/>
      </c>
      <c r="HJ160" s="45" t="str">
        <f t="shared" si="378"/>
        <v/>
      </c>
      <c r="HK160" s="45" t="str">
        <f t="shared" si="379"/>
        <v/>
      </c>
      <c r="HL160" s="45" t="str">
        <f t="shared" si="380"/>
        <v/>
      </c>
      <c r="HM160" s="37"/>
      <c r="HN160" s="37"/>
      <c r="HO160" s="37">
        <f t="shared" si="313"/>
        <v>1</v>
      </c>
      <c r="HP160" s="37" t="str">
        <f>'[16]BD Plan'!$B$3</f>
        <v>Nariño</v>
      </c>
      <c r="HQ160" s="20" t="s">
        <v>1843</v>
      </c>
      <c r="HR160" s="20" t="s">
        <v>1844</v>
      </c>
      <c r="HS160" s="20"/>
      <c r="HT160" s="20"/>
      <c r="HU160" s="20"/>
      <c r="HV160" s="20"/>
      <c r="HW160" s="20"/>
      <c r="HX160" s="20"/>
      <c r="HY160" s="20"/>
      <c r="HZ160" s="20"/>
      <c r="IA160" s="20"/>
      <c r="IB160" s="20"/>
      <c r="IC160" s="20"/>
      <c r="ID160" s="20"/>
      <c r="IE160" s="20"/>
      <c r="IF160" s="20"/>
      <c r="IG160" t="s">
        <v>1005</v>
      </c>
      <c r="IH160" s="38" t="s">
        <v>981</v>
      </c>
    </row>
    <row r="161" spans="1:242" ht="15" customHeight="1" x14ac:dyDescent="0.25">
      <c r="A161" t="s">
        <v>1006</v>
      </c>
      <c r="B161" t="s">
        <v>1007</v>
      </c>
      <c r="C161" s="37" t="s">
        <v>1008</v>
      </c>
      <c r="D161" s="37" t="s">
        <v>968</v>
      </c>
      <c r="E161" s="37" t="s">
        <v>951</v>
      </c>
      <c r="F161" s="37" t="s">
        <v>924</v>
      </c>
      <c r="G161" s="37" t="s">
        <v>1009</v>
      </c>
      <c r="H161" s="39" t="s">
        <v>1010</v>
      </c>
      <c r="I161" s="37" t="s">
        <v>927</v>
      </c>
      <c r="J161" s="40">
        <v>0.8</v>
      </c>
      <c r="K161" s="40">
        <v>0.2</v>
      </c>
      <c r="L161" s="37" t="s">
        <v>928</v>
      </c>
      <c r="M161" s="40">
        <v>0.28999999999999998</v>
      </c>
      <c r="N161" s="40">
        <v>0.2</v>
      </c>
      <c r="O161" s="37" t="s">
        <v>1011</v>
      </c>
      <c r="P161" s="37" t="s">
        <v>929</v>
      </c>
      <c r="Q161" s="42" t="s">
        <v>1012</v>
      </c>
      <c r="R161" s="37"/>
      <c r="S161" s="47" t="s">
        <v>931</v>
      </c>
      <c r="T161" s="37" t="s">
        <v>1013</v>
      </c>
      <c r="U161" s="43" t="s">
        <v>933</v>
      </c>
      <c r="V161" s="43" t="s">
        <v>934</v>
      </c>
      <c r="W161" s="43" t="s">
        <v>935</v>
      </c>
      <c r="X161" s="43"/>
      <c r="Y161" s="43" t="s">
        <v>936</v>
      </c>
      <c r="Z161" s="43" t="s">
        <v>937</v>
      </c>
      <c r="AA161" s="40">
        <v>0.4</v>
      </c>
      <c r="AB161" s="37"/>
      <c r="AC161" s="37"/>
      <c r="AD161" s="37"/>
      <c r="AE161" s="37"/>
      <c r="AF161" s="43" t="s">
        <v>96</v>
      </c>
      <c r="AG161" s="37" t="s">
        <v>938</v>
      </c>
      <c r="AH161" s="37">
        <f t="shared" si="381"/>
        <v>3</v>
      </c>
      <c r="AI161" s="43">
        <v>0</v>
      </c>
      <c r="AJ161" s="43">
        <v>3</v>
      </c>
      <c r="AK161" s="43">
        <v>0</v>
      </c>
      <c r="AL161" s="43">
        <v>0</v>
      </c>
      <c r="AM161" s="37"/>
      <c r="AN161" s="37"/>
      <c r="AO161" s="37">
        <v>3</v>
      </c>
      <c r="AP161" s="37" t="s">
        <v>1845</v>
      </c>
      <c r="AQ161" s="37"/>
      <c r="AR161" s="37"/>
      <c r="AS161" s="37"/>
      <c r="AT161" s="37"/>
      <c r="AU161" s="44"/>
      <c r="AV161" s="44">
        <v>44756</v>
      </c>
      <c r="AW161" s="44"/>
      <c r="AX161" s="44"/>
      <c r="AY161" s="37"/>
      <c r="AZ161" s="37" t="s">
        <v>4</v>
      </c>
      <c r="BA161" s="37"/>
      <c r="BB161" s="37"/>
      <c r="BC161" s="37"/>
      <c r="BD161" s="37" t="s">
        <v>4</v>
      </c>
      <c r="BE161" s="37"/>
      <c r="BF161" s="37"/>
      <c r="BG161" s="37"/>
      <c r="BH161" s="37" t="s">
        <v>1846</v>
      </c>
      <c r="BI161" s="37"/>
      <c r="BJ161" s="37"/>
      <c r="BK161" s="45" t="str">
        <f t="shared" si="370"/>
        <v/>
      </c>
      <c r="BL161" s="45">
        <f t="shared" si="371"/>
        <v>1</v>
      </c>
      <c r="BM161" s="45" t="str">
        <f t="shared" si="372"/>
        <v/>
      </c>
      <c r="BN161" s="45" t="str">
        <f t="shared" si="373"/>
        <v/>
      </c>
      <c r="BO161" s="45">
        <f t="shared" si="374"/>
        <v>1</v>
      </c>
      <c r="BP161" s="46" t="s">
        <v>1016</v>
      </c>
      <c r="BQ161" s="37"/>
      <c r="BR161" s="47" t="s">
        <v>931</v>
      </c>
      <c r="BS161" s="37" t="s">
        <v>1017</v>
      </c>
      <c r="BT161" s="43" t="s">
        <v>933</v>
      </c>
      <c r="BU161" s="43" t="s">
        <v>934</v>
      </c>
      <c r="BV161" s="43" t="s">
        <v>935</v>
      </c>
      <c r="BW161" s="43"/>
      <c r="BX161" s="43" t="s">
        <v>936</v>
      </c>
      <c r="BY161" s="43" t="s">
        <v>937</v>
      </c>
      <c r="BZ161" s="40">
        <v>0.4</v>
      </c>
      <c r="CA161" s="37"/>
      <c r="CB161" s="37"/>
      <c r="CC161" s="37"/>
      <c r="CD161" s="37"/>
      <c r="CE161" s="43" t="s">
        <v>96</v>
      </c>
      <c r="CF161" s="37" t="s">
        <v>938</v>
      </c>
      <c r="CG161" s="37">
        <f t="shared" ref="CG161" si="382">SUM(CH161:CK161)</f>
        <v>5</v>
      </c>
      <c r="CH161" s="37">
        <v>0</v>
      </c>
      <c r="CI161" s="37">
        <v>3</v>
      </c>
      <c r="CJ161" s="37">
        <v>1</v>
      </c>
      <c r="CK161" s="37">
        <v>1</v>
      </c>
      <c r="CL161" s="37"/>
      <c r="CM161" s="37"/>
      <c r="CN161" s="37">
        <v>3</v>
      </c>
      <c r="CO161" s="41" t="s">
        <v>1847</v>
      </c>
      <c r="CP161" s="37"/>
      <c r="CQ161" s="37"/>
      <c r="CR161" s="37"/>
      <c r="CS161" s="37"/>
      <c r="CT161" s="44"/>
      <c r="CU161" s="44">
        <v>44756</v>
      </c>
      <c r="CV161" s="44"/>
      <c r="CW161" s="44"/>
      <c r="CX161" s="37"/>
      <c r="CY161" s="37" t="s">
        <v>4</v>
      </c>
      <c r="CZ161" s="37"/>
      <c r="DA161" s="37"/>
      <c r="DB161" s="37"/>
      <c r="DC161" s="37" t="s">
        <v>4</v>
      </c>
      <c r="DD161" s="37"/>
      <c r="DE161" s="37"/>
      <c r="DF161" s="37"/>
      <c r="DG161" s="37" t="s">
        <v>1848</v>
      </c>
      <c r="DH161" s="37"/>
      <c r="DI161" s="37"/>
      <c r="DJ161" s="45" t="str">
        <f t="shared" si="302"/>
        <v/>
      </c>
      <c r="DK161" s="45">
        <f t="shared" si="303"/>
        <v>1</v>
      </c>
      <c r="DL161" s="45">
        <f t="shared" si="304"/>
        <v>0</v>
      </c>
      <c r="DM161" s="45">
        <f t="shared" si="305"/>
        <v>0</v>
      </c>
      <c r="DN161" s="45">
        <f t="shared" si="306"/>
        <v>0.6</v>
      </c>
      <c r="DO161" s="46"/>
      <c r="DP161" s="37"/>
      <c r="DQ161" s="43"/>
      <c r="DR161" s="37"/>
      <c r="DS161" s="43"/>
      <c r="DT161" s="43"/>
      <c r="DU161" s="43"/>
      <c r="DV161" s="43"/>
      <c r="DW161" s="43"/>
      <c r="DX161" s="43"/>
      <c r="DY161" s="40"/>
      <c r="DZ161" s="37"/>
      <c r="EA161" s="37"/>
      <c r="EB161" s="37"/>
      <c r="EC161" s="37"/>
      <c r="ED161" s="43"/>
      <c r="EE161" s="37"/>
      <c r="EF161" s="37"/>
      <c r="EG161" s="37"/>
      <c r="EH161" s="37"/>
      <c r="EI161" s="37"/>
      <c r="EJ161" s="37"/>
      <c r="EK161" s="37"/>
      <c r="EL161" s="37"/>
      <c r="EM161" s="37"/>
      <c r="EN161" s="37"/>
      <c r="EO161" s="37"/>
      <c r="EP161" s="37"/>
      <c r="EQ161" s="37"/>
      <c r="ER161" s="37"/>
      <c r="ES161" s="44"/>
      <c r="ET161" s="44">
        <v>44756</v>
      </c>
      <c r="EU161" s="44"/>
      <c r="EV161" s="44"/>
      <c r="EW161" s="37"/>
      <c r="EX161" s="37"/>
      <c r="EY161" s="37"/>
      <c r="EZ161" s="37"/>
      <c r="FA161" s="37"/>
      <c r="FB161" s="37"/>
      <c r="FC161" s="37"/>
      <c r="FD161" s="37"/>
      <c r="FE161" s="37"/>
      <c r="FF161" s="37"/>
      <c r="FG161" s="37"/>
      <c r="FH161" s="37"/>
      <c r="FI161" s="45" t="str">
        <f t="shared" si="307"/>
        <v/>
      </c>
      <c r="FJ161" s="45" t="str">
        <f t="shared" si="308"/>
        <v/>
      </c>
      <c r="FK161" s="45" t="str">
        <f t="shared" si="309"/>
        <v/>
      </c>
      <c r="FL161" s="45" t="str">
        <f t="shared" si="310"/>
        <v/>
      </c>
      <c r="FM161" s="45" t="str">
        <f t="shared" si="311"/>
        <v/>
      </c>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44"/>
      <c r="GS161" s="44">
        <v>44756</v>
      </c>
      <c r="GT161" s="44"/>
      <c r="GU161" s="44"/>
      <c r="GV161" s="37"/>
      <c r="GW161" s="37"/>
      <c r="GX161" s="37"/>
      <c r="GY161" s="37"/>
      <c r="GZ161" s="37"/>
      <c r="HA161" s="37"/>
      <c r="HB161" s="37"/>
      <c r="HC161" s="37"/>
      <c r="HD161" s="37"/>
      <c r="HE161" s="37"/>
      <c r="HF161" s="37"/>
      <c r="HG161" s="37"/>
      <c r="HH161" s="45"/>
      <c r="HI161" s="45"/>
      <c r="HJ161" s="45"/>
      <c r="HK161" s="45"/>
      <c r="HL161" s="45"/>
      <c r="HM161" s="37"/>
      <c r="HN161" s="37"/>
      <c r="HO161" s="37">
        <f t="shared" si="313"/>
        <v>2</v>
      </c>
      <c r="HP161" s="37" t="str">
        <f>'[16]BD Plan'!$B$3</f>
        <v>Nariño</v>
      </c>
      <c r="HQ161" s="20"/>
      <c r="HR161" s="20" t="s">
        <v>1849</v>
      </c>
      <c r="HS161" s="20"/>
      <c r="HT161" s="20"/>
      <c r="HU161" s="20"/>
      <c r="HV161" s="20" t="s">
        <v>1850</v>
      </c>
      <c r="HW161" s="20"/>
      <c r="HX161" s="20"/>
      <c r="HY161" s="20"/>
      <c r="HZ161" s="20"/>
      <c r="IA161" s="20"/>
      <c r="IB161" s="20"/>
      <c r="IC161" s="20"/>
      <c r="ID161" s="20"/>
      <c r="IE161" s="20"/>
      <c r="IF161" s="20"/>
      <c r="IG161" t="s">
        <v>1022</v>
      </c>
      <c r="IH161" s="38" t="s">
        <v>1023</v>
      </c>
    </row>
    <row r="162" spans="1:242" ht="15" customHeight="1" x14ac:dyDescent="0.25">
      <c r="A162" t="s">
        <v>1024</v>
      </c>
      <c r="B162" t="s">
        <v>1007</v>
      </c>
      <c r="C162" s="37" t="s">
        <v>1025</v>
      </c>
      <c r="D162" s="37" t="s">
        <v>997</v>
      </c>
      <c r="E162" s="37" t="s">
        <v>1026</v>
      </c>
      <c r="F162" s="37" t="s">
        <v>924</v>
      </c>
      <c r="G162" s="37" t="s">
        <v>925</v>
      </c>
      <c r="H162" s="48" t="s">
        <v>1027</v>
      </c>
      <c r="I162" s="37" t="s">
        <v>1028</v>
      </c>
      <c r="J162" s="40">
        <v>0.8</v>
      </c>
      <c r="K162" s="40">
        <v>0.8</v>
      </c>
      <c r="L162" s="37" t="s">
        <v>956</v>
      </c>
      <c r="M162" s="40">
        <v>0.48</v>
      </c>
      <c r="N162" s="40">
        <v>0.8</v>
      </c>
      <c r="O162" s="37" t="s">
        <v>956</v>
      </c>
      <c r="P162" s="37" t="s">
        <v>929</v>
      </c>
      <c r="Q162" s="42" t="s">
        <v>1029</v>
      </c>
      <c r="R162" s="37"/>
      <c r="S162" s="47" t="s">
        <v>931</v>
      </c>
      <c r="T162" s="37" t="s">
        <v>1030</v>
      </c>
      <c r="U162" s="43" t="s">
        <v>933</v>
      </c>
      <c r="V162" s="43" t="s">
        <v>934</v>
      </c>
      <c r="W162" s="43" t="s">
        <v>935</v>
      </c>
      <c r="X162" s="43"/>
      <c r="Y162" s="43" t="s">
        <v>936</v>
      </c>
      <c r="Z162" s="43" t="s">
        <v>937</v>
      </c>
      <c r="AA162" s="40">
        <v>0.4</v>
      </c>
      <c r="AB162" s="37"/>
      <c r="AC162" s="37"/>
      <c r="AD162" s="37"/>
      <c r="AE162" s="37"/>
      <c r="AF162" s="43" t="s">
        <v>96</v>
      </c>
      <c r="AG162" s="37" t="s">
        <v>938</v>
      </c>
      <c r="AH162" s="37">
        <f t="shared" si="381"/>
        <v>12</v>
      </c>
      <c r="AI162" s="43">
        <v>3</v>
      </c>
      <c r="AJ162" s="43">
        <v>3</v>
      </c>
      <c r="AK162" s="43">
        <v>3</v>
      </c>
      <c r="AL162" s="43">
        <v>3</v>
      </c>
      <c r="AM162" s="37"/>
      <c r="AN162" s="37"/>
      <c r="AO162" s="37">
        <v>3</v>
      </c>
      <c r="AP162" s="41" t="s">
        <v>1851</v>
      </c>
      <c r="AQ162" s="37"/>
      <c r="AR162" s="37"/>
      <c r="AS162" s="37"/>
      <c r="AT162" s="37"/>
      <c r="AU162" s="44">
        <v>44670</v>
      </c>
      <c r="AV162" s="44">
        <v>44756</v>
      </c>
      <c r="AW162" s="44"/>
      <c r="AX162" s="44"/>
      <c r="AY162" s="37"/>
      <c r="AZ162" s="37" t="s">
        <v>4</v>
      </c>
      <c r="BA162" s="37"/>
      <c r="BB162" s="37"/>
      <c r="BC162" s="37"/>
      <c r="BD162" s="37" t="s">
        <v>4</v>
      </c>
      <c r="BE162" s="37"/>
      <c r="BF162" s="37"/>
      <c r="BG162" s="37"/>
      <c r="BH162" s="37" t="s">
        <v>1852</v>
      </c>
      <c r="BI162" s="37"/>
      <c r="BJ162" s="37"/>
      <c r="BK162" s="45">
        <f t="shared" si="370"/>
        <v>0</v>
      </c>
      <c r="BL162" s="45">
        <f t="shared" si="371"/>
        <v>1</v>
      </c>
      <c r="BM162" s="45">
        <f t="shared" si="372"/>
        <v>0</v>
      </c>
      <c r="BN162" s="45">
        <f t="shared" si="373"/>
        <v>0</v>
      </c>
      <c r="BO162" s="45">
        <f t="shared" si="374"/>
        <v>0.25</v>
      </c>
      <c r="BP162" s="42"/>
      <c r="BQ162" s="37"/>
      <c r="BR162" s="37"/>
      <c r="BS162" s="37"/>
      <c r="BT162" s="43"/>
      <c r="BU162" s="43"/>
      <c r="BV162" s="43"/>
      <c r="BW162" s="43"/>
      <c r="BX162" s="43"/>
      <c r="BY162" s="43"/>
      <c r="BZ162" s="40"/>
      <c r="CA162" s="37"/>
      <c r="CB162" s="37"/>
      <c r="CC162" s="37"/>
      <c r="CD162" s="37"/>
      <c r="CE162" s="43"/>
      <c r="CF162" s="37"/>
      <c r="CG162" s="37"/>
      <c r="CH162" s="37"/>
      <c r="CI162" s="37"/>
      <c r="CJ162" s="37"/>
      <c r="CK162" s="37"/>
      <c r="CL162" s="37"/>
      <c r="CM162" s="37"/>
      <c r="CN162" s="37"/>
      <c r="CO162" s="37"/>
      <c r="CP162" s="37"/>
      <c r="CQ162" s="37"/>
      <c r="CR162" s="37"/>
      <c r="CS162" s="37"/>
      <c r="CT162" s="44">
        <v>44670</v>
      </c>
      <c r="CU162" s="44">
        <v>44756</v>
      </c>
      <c r="CV162" s="44"/>
      <c r="CW162" s="44"/>
      <c r="CX162" s="37"/>
      <c r="CY162" s="37"/>
      <c r="CZ162" s="37"/>
      <c r="DA162" s="37"/>
      <c r="DB162" s="37"/>
      <c r="DC162" s="37"/>
      <c r="DD162" s="37"/>
      <c r="DE162" s="37"/>
      <c r="DF162" s="37"/>
      <c r="DG162" s="37"/>
      <c r="DH162" s="37"/>
      <c r="DI162" s="37"/>
      <c r="DJ162" s="45" t="str">
        <f t="shared" si="302"/>
        <v/>
      </c>
      <c r="DK162" s="45" t="str">
        <f t="shared" si="303"/>
        <v/>
      </c>
      <c r="DL162" s="45" t="str">
        <f t="shared" si="304"/>
        <v/>
      </c>
      <c r="DM162" s="45" t="str">
        <f t="shared" si="305"/>
        <v/>
      </c>
      <c r="DN162" s="45" t="str">
        <f t="shared" si="306"/>
        <v/>
      </c>
      <c r="DO162" s="42"/>
      <c r="DP162" s="37"/>
      <c r="DQ162" s="43"/>
      <c r="DR162" s="37"/>
      <c r="DS162" s="43"/>
      <c r="DT162" s="43"/>
      <c r="DU162" s="43"/>
      <c r="DV162" s="43"/>
      <c r="DW162" s="43"/>
      <c r="DX162" s="43"/>
      <c r="DY162" s="40"/>
      <c r="DZ162" s="37"/>
      <c r="EA162" s="37"/>
      <c r="EB162" s="37"/>
      <c r="EC162" s="37"/>
      <c r="ED162" s="43"/>
      <c r="EE162" s="37"/>
      <c r="EF162" s="37"/>
      <c r="EG162" s="37"/>
      <c r="EH162" s="37"/>
      <c r="EI162" s="37"/>
      <c r="EJ162" s="37"/>
      <c r="EK162" s="37"/>
      <c r="EL162" s="37"/>
      <c r="EM162" s="37"/>
      <c r="EN162" s="37"/>
      <c r="EO162" s="37"/>
      <c r="EP162" s="37"/>
      <c r="EQ162" s="37"/>
      <c r="ER162" s="37"/>
      <c r="ES162" s="44"/>
      <c r="ET162" s="44">
        <v>44756</v>
      </c>
      <c r="EU162" s="44"/>
      <c r="EV162" s="44"/>
      <c r="EW162" s="37"/>
      <c r="EX162" s="37"/>
      <c r="EY162" s="37"/>
      <c r="EZ162" s="37"/>
      <c r="FA162" s="37"/>
      <c r="FB162" s="37"/>
      <c r="FC162" s="37"/>
      <c r="FD162" s="37"/>
      <c r="FE162" s="37"/>
      <c r="FF162" s="37"/>
      <c r="FG162" s="37"/>
      <c r="FH162" s="37"/>
      <c r="FI162" s="45" t="str">
        <f t="shared" si="307"/>
        <v/>
      </c>
      <c r="FJ162" s="45" t="str">
        <f t="shared" si="308"/>
        <v/>
      </c>
      <c r="FK162" s="45" t="str">
        <f t="shared" si="309"/>
        <v/>
      </c>
      <c r="FL162" s="45" t="str">
        <f t="shared" si="310"/>
        <v/>
      </c>
      <c r="FM162" s="45" t="str">
        <f t="shared" si="311"/>
        <v/>
      </c>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44">
        <v>44670</v>
      </c>
      <c r="GS162" s="44">
        <v>44756</v>
      </c>
      <c r="GT162" s="44"/>
      <c r="GU162" s="44"/>
      <c r="GV162" s="37"/>
      <c r="GW162" s="37"/>
      <c r="GX162" s="37"/>
      <c r="GY162" s="37"/>
      <c r="GZ162" s="37"/>
      <c r="HA162" s="37"/>
      <c r="HB162" s="37"/>
      <c r="HC162" s="37"/>
      <c r="HD162" s="37"/>
      <c r="HE162" s="37"/>
      <c r="HF162" s="37"/>
      <c r="HG162" s="37"/>
      <c r="HH162" s="45" t="str">
        <f t="shared" ref="HH162:HH163" si="383">IFERROR(IF(GF162=0,"",IF((GJ162/GF162)&gt;1,1,(GJ162/GF162))),"")</f>
        <v/>
      </c>
      <c r="HI162" s="45" t="str">
        <f t="shared" ref="HI162:HI163" si="384">IFERROR(IF(GG162=0,"",IF((GL162/GG162)&gt;1,1,(GL162/GG162))),"")</f>
        <v/>
      </c>
      <c r="HJ162" s="45" t="str">
        <f t="shared" ref="HJ162:HJ163" si="385">IFERROR(IF(GH162=0,"",IF((GN162/GH162)&gt;1,1,(GN162/GH162))),"")</f>
        <v/>
      </c>
      <c r="HK162" s="45" t="str">
        <f t="shared" ref="HK162:HK163" si="386">IFERROR(IF(GI162=0,"",IF((GP162/GI162)&gt;1,1,(GP162/GI162))),"")</f>
        <v/>
      </c>
      <c r="HL162" s="45" t="str">
        <f t="shared" ref="HL162:HL163" si="387">IFERROR(IF((GJ162+GL162+GN162+GP162)/GE162&gt;1,1,(GJ162+GL162+GN162+GP162)/GE162),"")</f>
        <v/>
      </c>
      <c r="HM162" s="37"/>
      <c r="HN162" s="37"/>
      <c r="HO162" s="37">
        <f t="shared" si="313"/>
        <v>1</v>
      </c>
      <c r="HP162" s="37" t="str">
        <f>'[16]BD Plan'!$B$3</f>
        <v>Nariño</v>
      </c>
      <c r="HQ162" s="20"/>
      <c r="HR162" s="20" t="s">
        <v>1853</v>
      </c>
      <c r="HS162" s="20"/>
      <c r="HT162" s="20"/>
      <c r="HU162" s="20"/>
      <c r="HV162" s="20"/>
      <c r="HW162" s="20"/>
      <c r="HX162" s="20"/>
      <c r="HY162" s="20" t="s">
        <v>1854</v>
      </c>
      <c r="HZ162" s="20"/>
      <c r="IA162" s="20"/>
      <c r="IB162" s="20"/>
      <c r="IC162" s="20"/>
      <c r="ID162" s="20"/>
      <c r="IE162" s="20"/>
      <c r="IF162" s="20"/>
      <c r="IG162" t="s">
        <v>1035</v>
      </c>
      <c r="IH162" s="38" t="s">
        <v>1036</v>
      </c>
    </row>
    <row r="163" spans="1:242" ht="15" customHeight="1" x14ac:dyDescent="0.25">
      <c r="A163" t="s">
        <v>1037</v>
      </c>
      <c r="B163" t="s">
        <v>1038</v>
      </c>
      <c r="C163" s="37" t="s">
        <v>1039</v>
      </c>
      <c r="D163" s="38" t="s">
        <v>968</v>
      </c>
      <c r="E163" s="37" t="s">
        <v>951</v>
      </c>
      <c r="F163" s="37" t="s">
        <v>984</v>
      </c>
      <c r="G163" s="37" t="s">
        <v>1040</v>
      </c>
      <c r="H163" s="39" t="s">
        <v>1041</v>
      </c>
      <c r="I163" s="37" t="s">
        <v>927</v>
      </c>
      <c r="J163" s="40">
        <v>0.6</v>
      </c>
      <c r="K163" s="40">
        <v>0.8</v>
      </c>
      <c r="L163" s="37" t="s">
        <v>956</v>
      </c>
      <c r="M163" s="40">
        <v>0.36</v>
      </c>
      <c r="N163" s="40">
        <v>0.8</v>
      </c>
      <c r="O163" s="37" t="s">
        <v>956</v>
      </c>
      <c r="P163" s="37" t="s">
        <v>929</v>
      </c>
      <c r="Q163" s="42" t="s">
        <v>1042</v>
      </c>
      <c r="R163" s="37"/>
      <c r="S163" s="47" t="s">
        <v>931</v>
      </c>
      <c r="T163" s="41" t="s">
        <v>1043</v>
      </c>
      <c r="U163" s="43" t="s">
        <v>933</v>
      </c>
      <c r="V163" s="43" t="s">
        <v>934</v>
      </c>
      <c r="W163" s="43" t="s">
        <v>935</v>
      </c>
      <c r="X163" s="43"/>
      <c r="Y163" s="43" t="s">
        <v>936</v>
      </c>
      <c r="Z163" s="43" t="s">
        <v>937</v>
      </c>
      <c r="AA163" s="40">
        <v>0.4</v>
      </c>
      <c r="AB163" s="37"/>
      <c r="AC163" s="37"/>
      <c r="AD163" s="37"/>
      <c r="AE163" s="37"/>
      <c r="AF163" s="43" t="s">
        <v>96</v>
      </c>
      <c r="AG163" s="37" t="s">
        <v>938</v>
      </c>
      <c r="AH163" s="37">
        <f t="shared" si="381"/>
        <v>50</v>
      </c>
      <c r="AI163" s="43">
        <v>24</v>
      </c>
      <c r="AJ163" s="43">
        <v>24</v>
      </c>
      <c r="AK163" s="43">
        <v>1</v>
      </c>
      <c r="AL163" s="43">
        <v>1</v>
      </c>
      <c r="AM163" s="37">
        <v>24</v>
      </c>
      <c r="AN163" s="37" t="s">
        <v>1855</v>
      </c>
      <c r="AO163" s="37">
        <v>24</v>
      </c>
      <c r="AP163" s="37" t="s">
        <v>1856</v>
      </c>
      <c r="AQ163" s="37"/>
      <c r="AR163" s="37"/>
      <c r="AS163" s="37"/>
      <c r="AT163" s="37"/>
      <c r="AU163" s="44">
        <v>44670</v>
      </c>
      <c r="AV163" s="44">
        <v>44756</v>
      </c>
      <c r="AW163" s="44"/>
      <c r="AX163" s="44"/>
      <c r="AY163" s="37" t="s">
        <v>4</v>
      </c>
      <c r="AZ163" s="37" t="s">
        <v>4</v>
      </c>
      <c r="BA163" s="37"/>
      <c r="BB163" s="37"/>
      <c r="BC163" s="37" t="s">
        <v>4</v>
      </c>
      <c r="BD163" s="37" t="s">
        <v>4</v>
      </c>
      <c r="BE163" s="37"/>
      <c r="BF163" s="37"/>
      <c r="BG163" s="37" t="s">
        <v>1857</v>
      </c>
      <c r="BH163" s="37" t="s">
        <v>1858</v>
      </c>
      <c r="BI163" s="37"/>
      <c r="BJ163" s="37"/>
      <c r="BK163" s="45">
        <f t="shared" si="370"/>
        <v>1</v>
      </c>
      <c r="BL163" s="45">
        <f t="shared" si="371"/>
        <v>1</v>
      </c>
      <c r="BM163" s="45">
        <f t="shared" si="372"/>
        <v>0</v>
      </c>
      <c r="BN163" s="45">
        <f t="shared" si="373"/>
        <v>0</v>
      </c>
      <c r="BO163" s="45">
        <f t="shared" si="374"/>
        <v>0.96</v>
      </c>
      <c r="BP163" s="42"/>
      <c r="BQ163" s="37"/>
      <c r="BR163" s="37"/>
      <c r="BS163" s="37"/>
      <c r="BT163" s="43"/>
      <c r="BU163" s="43"/>
      <c r="BV163" s="43"/>
      <c r="BW163" s="43"/>
      <c r="BX163" s="43"/>
      <c r="BY163" s="43"/>
      <c r="BZ163" s="40"/>
      <c r="CA163" s="37"/>
      <c r="CB163" s="37"/>
      <c r="CC163" s="37"/>
      <c r="CD163" s="37"/>
      <c r="CE163" s="43"/>
      <c r="CF163" s="37"/>
      <c r="CG163" s="37"/>
      <c r="CH163" s="37"/>
      <c r="CI163" s="37"/>
      <c r="CJ163" s="37"/>
      <c r="CK163" s="37"/>
      <c r="CL163" s="37"/>
      <c r="CM163" s="37"/>
      <c r="CN163" s="37"/>
      <c r="CO163" s="37"/>
      <c r="CP163" s="37"/>
      <c r="CQ163" s="37"/>
      <c r="CR163" s="37"/>
      <c r="CS163" s="37"/>
      <c r="CT163" s="44"/>
      <c r="CU163" s="44">
        <v>44756</v>
      </c>
      <c r="CV163" s="44"/>
      <c r="CW163" s="44"/>
      <c r="CX163" s="37"/>
      <c r="CY163" s="37"/>
      <c r="CZ163" s="37"/>
      <c r="DA163" s="37"/>
      <c r="DB163" s="37"/>
      <c r="DC163" s="37"/>
      <c r="DD163" s="37"/>
      <c r="DE163" s="37"/>
      <c r="DF163" s="37"/>
      <c r="DG163" s="37"/>
      <c r="DH163" s="37"/>
      <c r="DI163" s="37"/>
      <c r="DJ163" s="45" t="str">
        <f t="shared" si="302"/>
        <v/>
      </c>
      <c r="DK163" s="45" t="str">
        <f t="shared" si="303"/>
        <v/>
      </c>
      <c r="DL163" s="45" t="str">
        <f t="shared" si="304"/>
        <v/>
      </c>
      <c r="DM163" s="45" t="str">
        <f t="shared" si="305"/>
        <v/>
      </c>
      <c r="DN163" s="45" t="str">
        <f t="shared" si="306"/>
        <v/>
      </c>
      <c r="DO163" s="46"/>
      <c r="DP163" s="37"/>
      <c r="DQ163" s="43"/>
      <c r="DR163" s="37"/>
      <c r="DS163" s="43"/>
      <c r="DT163" s="43"/>
      <c r="DU163" s="43"/>
      <c r="DV163" s="43"/>
      <c r="DW163" s="43"/>
      <c r="DX163" s="43"/>
      <c r="DY163" s="40"/>
      <c r="DZ163" s="37"/>
      <c r="EA163" s="37"/>
      <c r="EB163" s="37"/>
      <c r="EC163" s="37"/>
      <c r="ED163" s="43"/>
      <c r="EE163" s="37"/>
      <c r="EF163" s="37"/>
      <c r="EG163" s="37"/>
      <c r="EH163" s="37"/>
      <c r="EI163" s="37"/>
      <c r="EJ163" s="37"/>
      <c r="EK163" s="37"/>
      <c r="EL163" s="37"/>
      <c r="EM163" s="37"/>
      <c r="EN163" s="37"/>
      <c r="EO163" s="37"/>
      <c r="EP163" s="37"/>
      <c r="EQ163" s="37"/>
      <c r="ER163" s="37"/>
      <c r="ES163" s="44">
        <v>44670</v>
      </c>
      <c r="ET163" s="44">
        <v>44756</v>
      </c>
      <c r="EU163" s="44"/>
      <c r="EV163" s="44"/>
      <c r="EW163" s="37"/>
      <c r="EX163" s="37"/>
      <c r="EY163" s="37"/>
      <c r="EZ163" s="37"/>
      <c r="FA163" s="37"/>
      <c r="FB163" s="37"/>
      <c r="FC163" s="37"/>
      <c r="FD163" s="37"/>
      <c r="FE163" s="37"/>
      <c r="FF163" s="37"/>
      <c r="FG163" s="37"/>
      <c r="FH163" s="37"/>
      <c r="FI163" s="45" t="str">
        <f t="shared" si="307"/>
        <v/>
      </c>
      <c r="FJ163" s="45" t="str">
        <f t="shared" si="308"/>
        <v/>
      </c>
      <c r="FK163" s="45" t="str">
        <f t="shared" si="309"/>
        <v/>
      </c>
      <c r="FL163" s="45" t="str">
        <f t="shared" si="310"/>
        <v/>
      </c>
      <c r="FM163" s="45" t="str">
        <f t="shared" si="311"/>
        <v/>
      </c>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44">
        <v>44670</v>
      </c>
      <c r="GS163" s="44">
        <v>44756</v>
      </c>
      <c r="GT163" s="44"/>
      <c r="GU163" s="44"/>
      <c r="GV163" s="37"/>
      <c r="GW163" s="37"/>
      <c r="GX163" s="37"/>
      <c r="GY163" s="37"/>
      <c r="GZ163" s="37"/>
      <c r="HA163" s="37"/>
      <c r="HB163" s="37"/>
      <c r="HC163" s="37"/>
      <c r="HD163" s="37"/>
      <c r="HE163" s="37"/>
      <c r="HF163" s="37"/>
      <c r="HG163" s="37"/>
      <c r="HH163" s="45" t="str">
        <f t="shared" si="383"/>
        <v/>
      </c>
      <c r="HI163" s="45" t="str">
        <f t="shared" si="384"/>
        <v/>
      </c>
      <c r="HJ163" s="45" t="str">
        <f t="shared" si="385"/>
        <v/>
      </c>
      <c r="HK163" s="45" t="str">
        <f t="shared" si="386"/>
        <v/>
      </c>
      <c r="HL163" s="45" t="str">
        <f t="shared" si="387"/>
        <v/>
      </c>
      <c r="HM163" s="37"/>
      <c r="HN163" s="37"/>
      <c r="HO163" s="37">
        <f t="shared" si="313"/>
        <v>1</v>
      </c>
      <c r="HP163" s="37" t="str">
        <f>'[16]BD Plan'!$B$3</f>
        <v>Nariño</v>
      </c>
      <c r="HQ163" s="20" t="s">
        <v>1859</v>
      </c>
      <c r="HR163" s="20" t="s">
        <v>1860</v>
      </c>
      <c r="HS163" s="20"/>
      <c r="HT163" s="20"/>
      <c r="HU163" s="20" t="s">
        <v>1861</v>
      </c>
      <c r="HV163" s="20"/>
      <c r="HW163" s="20"/>
      <c r="HX163" s="20"/>
      <c r="HY163" s="20"/>
      <c r="HZ163" s="20"/>
      <c r="IA163" s="20"/>
      <c r="IB163" s="20"/>
      <c r="IC163" s="20"/>
      <c r="ID163" s="20"/>
      <c r="IE163" s="20"/>
      <c r="IF163" s="20"/>
      <c r="IG163" t="s">
        <v>1050</v>
      </c>
      <c r="IH163" s="38" t="s">
        <v>1051</v>
      </c>
    </row>
    <row r="164" spans="1:242" ht="15" customHeight="1" x14ac:dyDescent="0.25">
      <c r="A164" t="s">
        <v>1052</v>
      </c>
      <c r="B164" t="s">
        <v>1053</v>
      </c>
      <c r="C164" s="37" t="s">
        <v>1054</v>
      </c>
      <c r="D164" s="38" t="s">
        <v>950</v>
      </c>
      <c r="E164" s="37" t="s">
        <v>951</v>
      </c>
      <c r="F164" s="37" t="s">
        <v>924</v>
      </c>
      <c r="G164" s="37" t="s">
        <v>925</v>
      </c>
      <c r="H164" s="39" t="s">
        <v>1055</v>
      </c>
      <c r="I164" s="37" t="s">
        <v>1028</v>
      </c>
      <c r="J164" s="40">
        <v>0.8</v>
      </c>
      <c r="K164" s="40">
        <v>0.6</v>
      </c>
      <c r="L164" s="37" t="s">
        <v>956</v>
      </c>
      <c r="M164" s="40">
        <v>0.28999999999999998</v>
      </c>
      <c r="N164" s="40">
        <v>0.6</v>
      </c>
      <c r="O164" s="37" t="s">
        <v>928</v>
      </c>
      <c r="P164" s="37" t="s">
        <v>929</v>
      </c>
      <c r="Q164" s="42"/>
      <c r="R164" s="37"/>
      <c r="S164" s="41"/>
      <c r="T164" s="41"/>
      <c r="U164" s="43"/>
      <c r="V164" s="43"/>
      <c r="W164" s="43"/>
      <c r="X164" s="43"/>
      <c r="Y164" s="43"/>
      <c r="Z164" s="43"/>
      <c r="AA164" s="40"/>
      <c r="AB164" s="37"/>
      <c r="AC164" s="37"/>
      <c r="AD164" s="37"/>
      <c r="AE164" s="37"/>
      <c r="AF164" s="43"/>
      <c r="AG164" s="37"/>
      <c r="AH164" s="37"/>
      <c r="AI164" s="43"/>
      <c r="AJ164" s="43"/>
      <c r="AK164" s="43"/>
      <c r="AL164" s="43"/>
      <c r="AM164" s="37"/>
      <c r="AN164" s="37"/>
      <c r="AO164" s="37"/>
      <c r="AP164" s="37"/>
      <c r="AQ164" s="37"/>
      <c r="AR164" s="37"/>
      <c r="AS164" s="37"/>
      <c r="AT164" s="37"/>
      <c r="AU164" s="44"/>
      <c r="AV164" s="44">
        <v>44757</v>
      </c>
      <c r="AW164" s="44"/>
      <c r="AX164" s="44"/>
      <c r="AY164" s="37"/>
      <c r="AZ164" s="37"/>
      <c r="BA164" s="37"/>
      <c r="BB164" s="37"/>
      <c r="BC164" s="37"/>
      <c r="BD164" s="37"/>
      <c r="BE164" s="37"/>
      <c r="BF164" s="37"/>
      <c r="BG164" s="37"/>
      <c r="BH164" s="37"/>
      <c r="BI164" s="37"/>
      <c r="BJ164" s="37"/>
      <c r="BK164" s="45" t="str">
        <f t="shared" si="370"/>
        <v/>
      </c>
      <c r="BL164" s="45" t="str">
        <f t="shared" si="371"/>
        <v/>
      </c>
      <c r="BM164" s="45" t="str">
        <f t="shared" si="372"/>
        <v/>
      </c>
      <c r="BN164" s="45" t="str">
        <f t="shared" si="373"/>
        <v/>
      </c>
      <c r="BO164" s="45" t="str">
        <f t="shared" si="374"/>
        <v/>
      </c>
      <c r="BP164" s="42" t="s">
        <v>1056</v>
      </c>
      <c r="BQ164" s="37"/>
      <c r="BR164" s="47" t="s">
        <v>931</v>
      </c>
      <c r="BS164" s="37" t="s">
        <v>1057</v>
      </c>
      <c r="BT164" s="43" t="s">
        <v>933</v>
      </c>
      <c r="BU164" s="43" t="s">
        <v>934</v>
      </c>
      <c r="BV164" s="43" t="s">
        <v>935</v>
      </c>
      <c r="BW164" s="43"/>
      <c r="BX164" s="43" t="s">
        <v>936</v>
      </c>
      <c r="BY164" s="43" t="s">
        <v>937</v>
      </c>
      <c r="BZ164" s="40">
        <v>0.4</v>
      </c>
      <c r="CA164" s="37"/>
      <c r="CB164" s="37"/>
      <c r="CC164" s="37"/>
      <c r="CD164" s="37"/>
      <c r="CE164" s="43" t="s">
        <v>96</v>
      </c>
      <c r="CF164" s="37" t="s">
        <v>938</v>
      </c>
      <c r="CG164" s="37">
        <f t="shared" ref="CG164" si="388">SUM(CH164:CK164)</f>
        <v>36</v>
      </c>
      <c r="CH164" s="37">
        <v>0</v>
      </c>
      <c r="CI164" s="37">
        <v>30</v>
      </c>
      <c r="CJ164" s="37">
        <v>3</v>
      </c>
      <c r="CK164" s="37">
        <v>3</v>
      </c>
      <c r="CL164" s="37"/>
      <c r="CM164" s="37"/>
      <c r="CN164" s="37">
        <v>30</v>
      </c>
      <c r="CO164" s="37" t="s">
        <v>1862</v>
      </c>
      <c r="CP164" s="37"/>
      <c r="CQ164" s="37"/>
      <c r="CR164" s="37"/>
      <c r="CS164" s="37"/>
      <c r="CT164" s="44"/>
      <c r="CU164" s="44">
        <v>44757</v>
      </c>
      <c r="CV164" s="44"/>
      <c r="CW164" s="44"/>
      <c r="CX164" s="37"/>
      <c r="CY164" s="37" t="s">
        <v>4</v>
      </c>
      <c r="CZ164" s="37"/>
      <c r="DA164" s="37"/>
      <c r="DB164" s="37"/>
      <c r="DC164" s="37" t="s">
        <v>4</v>
      </c>
      <c r="DD164" s="37"/>
      <c r="DE164" s="37"/>
      <c r="DF164" s="37"/>
      <c r="DG164" s="37" t="s">
        <v>1863</v>
      </c>
      <c r="DH164" s="37"/>
      <c r="DI164" s="37"/>
      <c r="DJ164" s="45" t="str">
        <f t="shared" si="302"/>
        <v/>
      </c>
      <c r="DK164" s="45">
        <f t="shared" si="303"/>
        <v>1</v>
      </c>
      <c r="DL164" s="45">
        <f t="shared" si="304"/>
        <v>0</v>
      </c>
      <c r="DM164" s="45">
        <f t="shared" si="305"/>
        <v>0</v>
      </c>
      <c r="DN164" s="45">
        <f t="shared" si="306"/>
        <v>0.83333333333333337</v>
      </c>
      <c r="DO164" s="46"/>
      <c r="DP164" s="37"/>
      <c r="DQ164" s="43"/>
      <c r="DR164" s="37"/>
      <c r="DS164" s="43"/>
      <c r="DT164" s="43"/>
      <c r="DU164" s="43"/>
      <c r="DV164" s="43"/>
      <c r="DW164" s="43"/>
      <c r="DX164" s="43"/>
      <c r="DY164" s="40"/>
      <c r="DZ164" s="37"/>
      <c r="EA164" s="37"/>
      <c r="EB164" s="37"/>
      <c r="EC164" s="37"/>
      <c r="ED164" s="43"/>
      <c r="EE164" s="37"/>
      <c r="EF164" s="37"/>
      <c r="EG164" s="37"/>
      <c r="EH164" s="37"/>
      <c r="EI164" s="37"/>
      <c r="EJ164" s="37"/>
      <c r="EK164" s="37"/>
      <c r="EL164" s="37"/>
      <c r="EM164" s="37"/>
      <c r="EN164" s="37"/>
      <c r="EO164" s="37"/>
      <c r="EP164" s="37"/>
      <c r="EQ164" s="37"/>
      <c r="ER164" s="37"/>
      <c r="ES164" s="44"/>
      <c r="ET164" s="44">
        <v>44757</v>
      </c>
      <c r="EU164" s="44"/>
      <c r="EV164" s="44"/>
      <c r="EW164" s="37"/>
      <c r="EX164" s="37"/>
      <c r="EY164" s="37"/>
      <c r="EZ164" s="37"/>
      <c r="FA164" s="37"/>
      <c r="FB164" s="37"/>
      <c r="FC164" s="37"/>
      <c r="FD164" s="37"/>
      <c r="FE164" s="37"/>
      <c r="FF164" s="37"/>
      <c r="FG164" s="37"/>
      <c r="FH164" s="37"/>
      <c r="FI164" s="45" t="str">
        <f t="shared" si="307"/>
        <v/>
      </c>
      <c r="FJ164" s="45" t="str">
        <f t="shared" si="308"/>
        <v/>
      </c>
      <c r="FK164" s="45" t="str">
        <f t="shared" si="309"/>
        <v/>
      </c>
      <c r="FL164" s="45" t="str">
        <f t="shared" si="310"/>
        <v/>
      </c>
      <c r="FM164" s="45" t="str">
        <f t="shared" si="311"/>
        <v/>
      </c>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44"/>
      <c r="GS164" s="44">
        <v>44757</v>
      </c>
      <c r="GT164" s="44"/>
      <c r="GU164" s="44"/>
      <c r="GV164" s="37"/>
      <c r="GW164" s="37"/>
      <c r="GX164" s="37"/>
      <c r="GY164" s="37"/>
      <c r="GZ164" s="37"/>
      <c r="HA164" s="37"/>
      <c r="HB164" s="37"/>
      <c r="HC164" s="37"/>
      <c r="HD164" s="37"/>
      <c r="HE164" s="37"/>
      <c r="HF164" s="37"/>
      <c r="HG164" s="37"/>
      <c r="HH164" s="45"/>
      <c r="HI164" s="45"/>
      <c r="HJ164" s="45"/>
      <c r="HK164" s="45"/>
      <c r="HL164" s="45"/>
      <c r="HM164" s="37"/>
      <c r="HN164" s="37"/>
      <c r="HO164" s="37">
        <f t="shared" si="313"/>
        <v>1</v>
      </c>
      <c r="HP164" s="37" t="str">
        <f>'[16]BD Plan'!$B$3</f>
        <v>Nariño</v>
      </c>
      <c r="HQ164" s="20"/>
      <c r="HR164" s="20"/>
      <c r="HS164" s="20"/>
      <c r="HT164" s="20"/>
      <c r="HU164" s="20"/>
      <c r="HV164" s="20" t="s">
        <v>1864</v>
      </c>
      <c r="HW164" s="20"/>
      <c r="HX164" s="20"/>
      <c r="HY164" s="20"/>
      <c r="HZ164" s="20"/>
      <c r="IA164" s="20"/>
      <c r="IB164" s="20"/>
      <c r="IC164" s="20"/>
      <c r="ID164" s="20"/>
      <c r="IE164" s="20"/>
      <c r="IF164" s="20"/>
      <c r="IG164" t="s">
        <v>1052</v>
      </c>
      <c r="IH164" s="38" t="s">
        <v>1053</v>
      </c>
    </row>
    <row r="165" spans="1:242" ht="15" customHeight="1" x14ac:dyDescent="0.25">
      <c r="A165" t="s">
        <v>1061</v>
      </c>
      <c r="B165" t="s">
        <v>1053</v>
      </c>
      <c r="C165" s="37" t="s">
        <v>1062</v>
      </c>
      <c r="D165" s="37" t="s">
        <v>997</v>
      </c>
      <c r="E165" s="37" t="s">
        <v>951</v>
      </c>
      <c r="F165" s="37" t="s">
        <v>924</v>
      </c>
      <c r="G165" s="37" t="s">
        <v>925</v>
      </c>
      <c r="H165" s="39" t="s">
        <v>1063</v>
      </c>
      <c r="I165" s="37" t="s">
        <v>955</v>
      </c>
      <c r="J165" s="40">
        <v>0.8</v>
      </c>
      <c r="K165" s="40">
        <v>0.6</v>
      </c>
      <c r="L165" s="37" t="s">
        <v>956</v>
      </c>
      <c r="M165" s="40">
        <v>0.28999999999999998</v>
      </c>
      <c r="N165" s="40">
        <v>0.6</v>
      </c>
      <c r="O165" s="37" t="s">
        <v>928</v>
      </c>
      <c r="P165" s="37" t="s">
        <v>929</v>
      </c>
      <c r="Q165" s="42" t="s">
        <v>1064</v>
      </c>
      <c r="R165" s="37"/>
      <c r="S165" s="47" t="s">
        <v>931</v>
      </c>
      <c r="T165" s="37" t="s">
        <v>1065</v>
      </c>
      <c r="U165" s="43" t="s">
        <v>933</v>
      </c>
      <c r="V165" s="43" t="s">
        <v>934</v>
      </c>
      <c r="W165" s="43" t="s">
        <v>935</v>
      </c>
      <c r="X165" s="43"/>
      <c r="Y165" s="43" t="s">
        <v>936</v>
      </c>
      <c r="Z165" s="43" t="s">
        <v>937</v>
      </c>
      <c r="AA165" s="40">
        <v>0.4</v>
      </c>
      <c r="AB165" s="37"/>
      <c r="AC165" s="37"/>
      <c r="AD165" s="37"/>
      <c r="AE165" s="37"/>
      <c r="AF165" s="43" t="s">
        <v>96</v>
      </c>
      <c r="AG165" s="37" t="s">
        <v>938</v>
      </c>
      <c r="AH165" s="37">
        <f t="shared" si="381"/>
        <v>0</v>
      </c>
      <c r="AI165" s="43">
        <v>0</v>
      </c>
      <c r="AJ165" s="43">
        <v>0</v>
      </c>
      <c r="AK165" s="43">
        <v>0</v>
      </c>
      <c r="AL165" s="43">
        <v>0</v>
      </c>
      <c r="AM165" s="37">
        <v>0</v>
      </c>
      <c r="AN165" s="37" t="s">
        <v>1865</v>
      </c>
      <c r="AO165" s="37">
        <v>0</v>
      </c>
      <c r="AP165" s="37" t="s">
        <v>1866</v>
      </c>
      <c r="AQ165" s="37"/>
      <c r="AR165" s="37"/>
      <c r="AS165" s="37"/>
      <c r="AT165" s="37"/>
      <c r="AU165" s="44">
        <v>44669</v>
      </c>
      <c r="AV165" s="44">
        <v>44755</v>
      </c>
      <c r="AW165" s="44"/>
      <c r="AX165" s="44"/>
      <c r="AY165" s="37" t="s">
        <v>5</v>
      </c>
      <c r="AZ165" s="37" t="s">
        <v>4</v>
      </c>
      <c r="BA165" s="37"/>
      <c r="BB165" s="37"/>
      <c r="BC165" s="37" t="s">
        <v>4</v>
      </c>
      <c r="BD165" s="37" t="s">
        <v>4</v>
      </c>
      <c r="BE165" s="37"/>
      <c r="BF165" s="37"/>
      <c r="BG165" s="37" t="s">
        <v>1867</v>
      </c>
      <c r="BH165" s="37" t="s">
        <v>1868</v>
      </c>
      <c r="BI165" s="37"/>
      <c r="BJ165" s="37"/>
      <c r="BK165" s="45" t="str">
        <f t="shared" si="370"/>
        <v/>
      </c>
      <c r="BL165" s="45" t="str">
        <f t="shared" si="371"/>
        <v/>
      </c>
      <c r="BM165" s="45" t="str">
        <f t="shared" si="372"/>
        <v/>
      </c>
      <c r="BN165" s="45" t="str">
        <f t="shared" si="373"/>
        <v/>
      </c>
      <c r="BO165" s="45" t="str">
        <f t="shared" si="374"/>
        <v/>
      </c>
      <c r="BP165" s="42"/>
      <c r="BQ165" s="37"/>
      <c r="BR165" s="43"/>
      <c r="BS165" s="37"/>
      <c r="BT165" s="43"/>
      <c r="BU165" s="43"/>
      <c r="BV165" s="43"/>
      <c r="BW165" s="43"/>
      <c r="BX165" s="43"/>
      <c r="BY165" s="43"/>
      <c r="BZ165" s="40"/>
      <c r="CA165" s="37"/>
      <c r="CB165" s="37"/>
      <c r="CC165" s="37"/>
      <c r="CD165" s="37"/>
      <c r="CE165" s="43"/>
      <c r="CF165" s="37"/>
      <c r="CG165" s="37"/>
      <c r="CH165" s="37"/>
      <c r="CI165" s="37"/>
      <c r="CJ165" s="37"/>
      <c r="CK165" s="37"/>
      <c r="CL165" s="37"/>
      <c r="CM165" s="37"/>
      <c r="CN165" s="37"/>
      <c r="CO165" s="37"/>
      <c r="CP165" s="37"/>
      <c r="CQ165" s="37"/>
      <c r="CR165" s="37"/>
      <c r="CS165" s="37"/>
      <c r="CT165" s="44">
        <v>44669</v>
      </c>
      <c r="CU165" s="44">
        <v>44755</v>
      </c>
      <c r="CV165" s="44"/>
      <c r="CW165" s="44"/>
      <c r="CX165" s="37"/>
      <c r="CY165" s="37"/>
      <c r="CZ165" s="37"/>
      <c r="DA165" s="37"/>
      <c r="DB165" s="37"/>
      <c r="DC165" s="37"/>
      <c r="DD165" s="37"/>
      <c r="DE165" s="37"/>
      <c r="DF165" s="37"/>
      <c r="DG165" s="37"/>
      <c r="DH165" s="37"/>
      <c r="DI165" s="37"/>
      <c r="DJ165" s="45" t="str">
        <f t="shared" si="302"/>
        <v/>
      </c>
      <c r="DK165" s="45" t="str">
        <f t="shared" si="303"/>
        <v/>
      </c>
      <c r="DL165" s="45" t="str">
        <f t="shared" si="304"/>
        <v/>
      </c>
      <c r="DM165" s="45" t="str">
        <f t="shared" si="305"/>
        <v/>
      </c>
      <c r="DN165" s="45" t="str">
        <f t="shared" si="306"/>
        <v/>
      </c>
      <c r="DO165" s="46"/>
      <c r="DP165" s="37"/>
      <c r="DQ165" s="43"/>
      <c r="DR165" s="37"/>
      <c r="DS165" s="43"/>
      <c r="DT165" s="43"/>
      <c r="DU165" s="43"/>
      <c r="DV165" s="43"/>
      <c r="DW165" s="43"/>
      <c r="DX165" s="43"/>
      <c r="DY165" s="40"/>
      <c r="DZ165" s="37"/>
      <c r="EA165" s="37"/>
      <c r="EB165" s="37"/>
      <c r="EC165" s="37"/>
      <c r="ED165" s="43"/>
      <c r="EE165" s="37"/>
      <c r="EF165" s="37"/>
      <c r="EG165" s="37"/>
      <c r="EH165" s="37"/>
      <c r="EI165" s="37"/>
      <c r="EJ165" s="37"/>
      <c r="EK165" s="37"/>
      <c r="EL165" s="37"/>
      <c r="EM165" s="37"/>
      <c r="EN165" s="37"/>
      <c r="EO165" s="37"/>
      <c r="EP165" s="37"/>
      <c r="EQ165" s="37"/>
      <c r="ER165" s="37"/>
      <c r="ES165" s="44">
        <v>44669</v>
      </c>
      <c r="ET165" s="44">
        <v>44755</v>
      </c>
      <c r="EU165" s="44"/>
      <c r="EV165" s="44"/>
      <c r="EW165" s="37"/>
      <c r="EX165" s="37"/>
      <c r="EY165" s="37"/>
      <c r="EZ165" s="37"/>
      <c r="FA165" s="37"/>
      <c r="FB165" s="37"/>
      <c r="FC165" s="37"/>
      <c r="FD165" s="37"/>
      <c r="FE165" s="37"/>
      <c r="FF165" s="37"/>
      <c r="FG165" s="37"/>
      <c r="FH165" s="37"/>
      <c r="FI165" s="45" t="str">
        <f t="shared" si="307"/>
        <v/>
      </c>
      <c r="FJ165" s="45" t="str">
        <f t="shared" si="308"/>
        <v/>
      </c>
      <c r="FK165" s="45" t="str">
        <f t="shared" si="309"/>
        <v/>
      </c>
      <c r="FL165" s="45" t="str">
        <f t="shared" si="310"/>
        <v/>
      </c>
      <c r="FM165" s="45" t="str">
        <f t="shared" si="311"/>
        <v/>
      </c>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44">
        <v>44669</v>
      </c>
      <c r="GS165" s="44">
        <v>44755</v>
      </c>
      <c r="GT165" s="44"/>
      <c r="GU165" s="44"/>
      <c r="GV165" s="37"/>
      <c r="GW165" s="37"/>
      <c r="GX165" s="37"/>
      <c r="GY165" s="37"/>
      <c r="GZ165" s="37"/>
      <c r="HA165" s="37"/>
      <c r="HB165" s="37"/>
      <c r="HC165" s="37"/>
      <c r="HD165" s="37"/>
      <c r="HE165" s="37"/>
      <c r="HF165" s="37"/>
      <c r="HG165" s="37"/>
      <c r="HH165" s="45" t="str">
        <f t="shared" ref="HH165:HH166" si="389">IFERROR(IF(GF165=0,"",IF((GJ165/GF165)&gt;1,1,(GJ165/GF165))),"")</f>
        <v/>
      </c>
      <c r="HI165" s="45" t="str">
        <f t="shared" ref="HI165:HI166" si="390">IFERROR(IF(GG165=0,"",IF((GL165/GG165)&gt;1,1,(GL165/GG165))),"")</f>
        <v/>
      </c>
      <c r="HJ165" s="45" t="str">
        <f t="shared" ref="HJ165:HJ166" si="391">IFERROR(IF(GH165=0,"",IF((GN165/GH165)&gt;1,1,(GN165/GH165))),"")</f>
        <v/>
      </c>
      <c r="HK165" s="45" t="str">
        <f t="shared" ref="HK165:HK166" si="392">IFERROR(IF(GI165=0,"",IF((GP165/GI165)&gt;1,1,(GP165/GI165))),"")</f>
        <v/>
      </c>
      <c r="HL165" s="45" t="str">
        <f t="shared" ref="HL165:HL166" si="393">IFERROR(IF((GJ165+GL165+GN165+GP165)/GE165&gt;1,1,(GJ165+GL165+GN165+GP165)/GE165),"")</f>
        <v/>
      </c>
      <c r="HM165" s="37"/>
      <c r="HN165" s="37"/>
      <c r="HO165" s="37">
        <f t="shared" si="313"/>
        <v>1</v>
      </c>
      <c r="HP165" s="37" t="str">
        <f>'[16]BD Plan'!$B$3</f>
        <v>Nariño</v>
      </c>
      <c r="HQ165" s="20" t="s">
        <v>1869</v>
      </c>
      <c r="HR165" s="20" t="s">
        <v>1870</v>
      </c>
      <c r="HS165" s="20"/>
      <c r="HT165" s="20"/>
      <c r="HU165" s="20"/>
      <c r="HV165" s="20"/>
      <c r="HW165" s="20"/>
      <c r="HX165" s="20"/>
      <c r="HY165" s="20"/>
      <c r="HZ165" s="20"/>
      <c r="IA165" s="20"/>
      <c r="IB165" s="20"/>
      <c r="IC165" s="20"/>
      <c r="ID165" s="20"/>
      <c r="IE165" s="20"/>
      <c r="IF165" s="20"/>
      <c r="IG165" t="s">
        <v>1061</v>
      </c>
      <c r="IH165" s="38" t="s">
        <v>1053</v>
      </c>
    </row>
    <row r="166" spans="1:242" ht="15" customHeight="1" x14ac:dyDescent="0.25">
      <c r="A166" t="s">
        <v>1071</v>
      </c>
      <c r="B166" t="s">
        <v>1072</v>
      </c>
      <c r="C166" s="37" t="s">
        <v>1073</v>
      </c>
      <c r="D166" s="37" t="s">
        <v>950</v>
      </c>
      <c r="E166" s="37" t="s">
        <v>951</v>
      </c>
      <c r="F166" s="37" t="s">
        <v>924</v>
      </c>
      <c r="G166" s="37" t="s">
        <v>925</v>
      </c>
      <c r="H166" s="39" t="s">
        <v>1074</v>
      </c>
      <c r="I166" s="37" t="s">
        <v>927</v>
      </c>
      <c r="J166" s="40">
        <v>0.2</v>
      </c>
      <c r="K166" s="40">
        <v>0.4</v>
      </c>
      <c r="L166" s="37" t="s">
        <v>1011</v>
      </c>
      <c r="M166" s="40">
        <v>0.04</v>
      </c>
      <c r="N166" s="40">
        <v>0.4</v>
      </c>
      <c r="O166" s="37" t="s">
        <v>1011</v>
      </c>
      <c r="P166" s="37" t="s">
        <v>929</v>
      </c>
      <c r="Q166" s="42"/>
      <c r="R166" s="37"/>
      <c r="S166" s="43"/>
      <c r="T166" s="37"/>
      <c r="U166" s="43"/>
      <c r="V166" s="43"/>
      <c r="W166" s="43"/>
      <c r="X166" s="43"/>
      <c r="Y166" s="43"/>
      <c r="Z166" s="43"/>
      <c r="AA166" s="40"/>
      <c r="AB166" s="37"/>
      <c r="AC166" s="37"/>
      <c r="AD166" s="37"/>
      <c r="AE166" s="37"/>
      <c r="AF166" s="43"/>
      <c r="AG166" s="37"/>
      <c r="AH166" s="37"/>
      <c r="AI166" s="43"/>
      <c r="AJ166" s="43"/>
      <c r="AK166" s="43"/>
      <c r="AL166" s="43"/>
      <c r="AM166" s="37"/>
      <c r="AN166" s="37"/>
      <c r="AO166" s="37"/>
      <c r="AP166" s="37"/>
      <c r="AQ166" s="37"/>
      <c r="AR166" s="37"/>
      <c r="AS166" s="37"/>
      <c r="AT166" s="37"/>
      <c r="AU166" s="44">
        <v>44658</v>
      </c>
      <c r="AV166" s="44">
        <v>44756</v>
      </c>
      <c r="AW166" s="44"/>
      <c r="AX166" s="44"/>
      <c r="AY166" s="37"/>
      <c r="AZ166" s="37"/>
      <c r="BA166" s="37"/>
      <c r="BB166" s="37"/>
      <c r="BC166" s="37"/>
      <c r="BD166" s="37"/>
      <c r="BE166" s="37"/>
      <c r="BF166" s="37"/>
      <c r="BG166" s="37"/>
      <c r="BH166" s="37"/>
      <c r="BI166" s="37"/>
      <c r="BJ166" s="37"/>
      <c r="BK166" s="45" t="str">
        <f t="shared" si="370"/>
        <v/>
      </c>
      <c r="BL166" s="45" t="str">
        <f t="shared" si="371"/>
        <v/>
      </c>
      <c r="BM166" s="45" t="str">
        <f t="shared" si="372"/>
        <v/>
      </c>
      <c r="BN166" s="45" t="str">
        <f t="shared" si="373"/>
        <v/>
      </c>
      <c r="BO166" s="45" t="str">
        <f t="shared" si="374"/>
        <v/>
      </c>
      <c r="BP166" s="42" t="s">
        <v>1075</v>
      </c>
      <c r="BQ166" s="37"/>
      <c r="BR166" s="47" t="s">
        <v>931</v>
      </c>
      <c r="BS166" s="37" t="s">
        <v>1076</v>
      </c>
      <c r="BT166" s="43" t="s">
        <v>933</v>
      </c>
      <c r="BU166" s="43" t="s">
        <v>934</v>
      </c>
      <c r="BV166" s="43" t="s">
        <v>935</v>
      </c>
      <c r="BW166" s="43"/>
      <c r="BX166" s="43" t="s">
        <v>936</v>
      </c>
      <c r="BY166" s="43" t="s">
        <v>937</v>
      </c>
      <c r="BZ166" s="40">
        <v>0.4</v>
      </c>
      <c r="CA166" s="37"/>
      <c r="CB166" s="37"/>
      <c r="CC166" s="37"/>
      <c r="CD166" s="37"/>
      <c r="CE166" s="43" t="s">
        <v>96</v>
      </c>
      <c r="CF166" s="37" t="s">
        <v>938</v>
      </c>
      <c r="CG166" s="37">
        <f t="shared" ref="CG166" si="394">SUM(CH166:CK166)</f>
        <v>2</v>
      </c>
      <c r="CH166" s="37">
        <v>0</v>
      </c>
      <c r="CI166" s="37">
        <v>1</v>
      </c>
      <c r="CJ166" s="37">
        <v>0</v>
      </c>
      <c r="CK166" s="37">
        <v>1</v>
      </c>
      <c r="CL166" s="37">
        <v>0</v>
      </c>
      <c r="CM166" s="41" t="s">
        <v>1871</v>
      </c>
      <c r="CN166" s="37">
        <v>1</v>
      </c>
      <c r="CO166" s="41" t="s">
        <v>1872</v>
      </c>
      <c r="CP166" s="37"/>
      <c r="CQ166" s="37"/>
      <c r="CR166" s="37"/>
      <c r="CS166" s="37"/>
      <c r="CT166" s="44">
        <v>44658</v>
      </c>
      <c r="CU166" s="44">
        <v>44756</v>
      </c>
      <c r="CV166" s="44"/>
      <c r="CW166" s="44"/>
      <c r="CX166" s="37" t="s">
        <v>5</v>
      </c>
      <c r="CY166" s="37" t="s">
        <v>4</v>
      </c>
      <c r="CZ166" s="37"/>
      <c r="DA166" s="37"/>
      <c r="DB166" s="37" t="s">
        <v>6</v>
      </c>
      <c r="DC166" s="37" t="s">
        <v>4</v>
      </c>
      <c r="DD166" s="37"/>
      <c r="DE166" s="37"/>
      <c r="DF166" s="37" t="s">
        <v>1873</v>
      </c>
      <c r="DG166" s="37" t="s">
        <v>1874</v>
      </c>
      <c r="DH166" s="37"/>
      <c r="DI166" s="37"/>
      <c r="DJ166" s="45" t="str">
        <f t="shared" si="302"/>
        <v/>
      </c>
      <c r="DK166" s="45">
        <f t="shared" si="303"/>
        <v>1</v>
      </c>
      <c r="DL166" s="45" t="str">
        <f t="shared" si="304"/>
        <v/>
      </c>
      <c r="DM166" s="45">
        <f t="shared" si="305"/>
        <v>0</v>
      </c>
      <c r="DN166" s="45">
        <f t="shared" si="306"/>
        <v>0.5</v>
      </c>
      <c r="DO166" s="42" t="s">
        <v>1081</v>
      </c>
      <c r="DP166" s="37"/>
      <c r="DQ166" s="47" t="s">
        <v>931</v>
      </c>
      <c r="DR166" s="37" t="s">
        <v>1082</v>
      </c>
      <c r="DS166" s="43" t="s">
        <v>933</v>
      </c>
      <c r="DT166" s="43" t="s">
        <v>934</v>
      </c>
      <c r="DU166" s="43" t="s">
        <v>935</v>
      </c>
      <c r="DV166" s="43"/>
      <c r="DW166" s="43" t="s">
        <v>936</v>
      </c>
      <c r="DX166" s="43" t="s">
        <v>937</v>
      </c>
      <c r="DY166" s="40">
        <v>0.4</v>
      </c>
      <c r="DZ166" s="37"/>
      <c r="EA166" s="37"/>
      <c r="EB166" s="37"/>
      <c r="EC166" s="37"/>
      <c r="ED166" s="43" t="s">
        <v>96</v>
      </c>
      <c r="EE166" s="37" t="s">
        <v>938</v>
      </c>
      <c r="EF166" s="37">
        <f>SUM(EG166:EJ166)</f>
        <v>1</v>
      </c>
      <c r="EG166" s="37">
        <v>0</v>
      </c>
      <c r="EH166" s="37">
        <v>1</v>
      </c>
      <c r="EI166" s="37">
        <v>0</v>
      </c>
      <c r="EJ166" s="37">
        <v>0</v>
      </c>
      <c r="EK166" s="37"/>
      <c r="EL166" s="37"/>
      <c r="EM166" s="37">
        <v>1</v>
      </c>
      <c r="EN166" s="37" t="s">
        <v>1875</v>
      </c>
      <c r="EO166" s="37"/>
      <c r="EP166" s="37"/>
      <c r="EQ166" s="37"/>
      <c r="ER166" s="37"/>
      <c r="ES166" s="44">
        <v>44658</v>
      </c>
      <c r="ET166" s="44">
        <v>44756</v>
      </c>
      <c r="EU166" s="44"/>
      <c r="EV166" s="44"/>
      <c r="EW166" s="37"/>
      <c r="EX166" s="37" t="s">
        <v>4</v>
      </c>
      <c r="EY166" s="37"/>
      <c r="EZ166" s="37"/>
      <c r="FA166" s="37"/>
      <c r="FB166" s="37" t="s">
        <v>4</v>
      </c>
      <c r="FC166" s="37"/>
      <c r="FD166" s="37"/>
      <c r="FE166" s="37"/>
      <c r="FF166" s="37" t="s">
        <v>1876</v>
      </c>
      <c r="FG166" s="37"/>
      <c r="FH166" s="37"/>
      <c r="FI166" s="45" t="str">
        <f t="shared" si="307"/>
        <v/>
      </c>
      <c r="FJ166" s="45">
        <f t="shared" si="308"/>
        <v>1</v>
      </c>
      <c r="FK166" s="45" t="str">
        <f t="shared" si="309"/>
        <v/>
      </c>
      <c r="FL166" s="45" t="str">
        <f t="shared" si="310"/>
        <v/>
      </c>
      <c r="FM166" s="45">
        <f t="shared" si="311"/>
        <v>1</v>
      </c>
      <c r="FN166" s="37"/>
      <c r="FO166" s="37"/>
      <c r="FP166" s="37"/>
      <c r="FQ166" s="37"/>
      <c r="FR166" s="37"/>
      <c r="FS166" s="37"/>
      <c r="FT166" s="37"/>
      <c r="FU166" s="37"/>
      <c r="FV166" s="37"/>
      <c r="FW166" s="37"/>
      <c r="FX166" s="37"/>
      <c r="FY166" s="37"/>
      <c r="FZ166" s="37"/>
      <c r="GA166" s="37"/>
      <c r="GB166" s="37"/>
      <c r="GC166" s="37"/>
      <c r="GD166" s="37"/>
      <c r="GE166" s="37"/>
      <c r="GF166" s="37"/>
      <c r="GG166" s="37"/>
      <c r="GH166" s="37"/>
      <c r="GI166" s="37"/>
      <c r="GJ166" s="37"/>
      <c r="GK166" s="37"/>
      <c r="GL166" s="37"/>
      <c r="GM166" s="37"/>
      <c r="GN166" s="37"/>
      <c r="GO166" s="37"/>
      <c r="GP166" s="37"/>
      <c r="GQ166" s="37"/>
      <c r="GR166" s="44">
        <v>44658</v>
      </c>
      <c r="GS166" s="44">
        <v>44756</v>
      </c>
      <c r="GT166" s="44"/>
      <c r="GU166" s="44"/>
      <c r="GV166" s="37"/>
      <c r="GW166" s="37"/>
      <c r="GX166" s="37"/>
      <c r="GY166" s="37"/>
      <c r="GZ166" s="37"/>
      <c r="HA166" s="37"/>
      <c r="HB166" s="37"/>
      <c r="HC166" s="37"/>
      <c r="HD166" s="37"/>
      <c r="HE166" s="37"/>
      <c r="HF166" s="37"/>
      <c r="HG166" s="37"/>
      <c r="HH166" s="45" t="str">
        <f t="shared" si="389"/>
        <v/>
      </c>
      <c r="HI166" s="45" t="str">
        <f t="shared" si="390"/>
        <v/>
      </c>
      <c r="HJ166" s="45" t="str">
        <f t="shared" si="391"/>
        <v/>
      </c>
      <c r="HK166" s="45" t="str">
        <f t="shared" si="392"/>
        <v/>
      </c>
      <c r="HL166" s="45" t="str">
        <f t="shared" si="393"/>
        <v/>
      </c>
      <c r="HM166" s="37"/>
      <c r="HN166" s="37"/>
      <c r="HO166" s="37">
        <f t="shared" si="313"/>
        <v>2</v>
      </c>
      <c r="HP166" s="37" t="str">
        <f>'[16]BD Plan'!$B$3</f>
        <v>Nariño</v>
      </c>
      <c r="HQ166" s="20"/>
      <c r="HR166" s="20"/>
      <c r="HS166" s="20"/>
      <c r="HT166" s="20"/>
      <c r="HU166" s="20" t="s">
        <v>1877</v>
      </c>
      <c r="HV166" s="20" t="s">
        <v>1878</v>
      </c>
      <c r="HW166" s="20"/>
      <c r="HX166" s="20"/>
      <c r="HY166" s="20"/>
      <c r="HZ166" s="20" t="s">
        <v>1879</v>
      </c>
      <c r="IA166" s="20"/>
      <c r="IB166" s="20"/>
      <c r="IC166" s="20"/>
      <c r="ID166" s="20"/>
      <c r="IE166" s="20"/>
      <c r="IF166" s="20"/>
      <c r="IG166" t="s">
        <v>1088</v>
      </c>
      <c r="IH166" s="38" t="s">
        <v>1089</v>
      </c>
    </row>
    <row r="167" spans="1:242" ht="15" customHeight="1" x14ac:dyDescent="0.25">
      <c r="A167" s="37" t="s">
        <v>919</v>
      </c>
      <c r="B167" s="37" t="s">
        <v>920</v>
      </c>
      <c r="C167" s="37" t="s">
        <v>921</v>
      </c>
      <c r="D167" s="37" t="s">
        <v>922</v>
      </c>
      <c r="E167" s="37" t="s">
        <v>923</v>
      </c>
      <c r="F167" s="37" t="s">
        <v>924</v>
      </c>
      <c r="G167" s="37" t="s">
        <v>925</v>
      </c>
      <c r="H167" s="39" t="s">
        <v>926</v>
      </c>
      <c r="I167" s="37" t="s">
        <v>927</v>
      </c>
      <c r="J167" s="40">
        <v>0.4</v>
      </c>
      <c r="K167" s="40">
        <v>0.6</v>
      </c>
      <c r="L167" s="37" t="s">
        <v>928</v>
      </c>
      <c r="M167" s="40">
        <v>0.09</v>
      </c>
      <c r="N167" s="40">
        <v>0.6</v>
      </c>
      <c r="O167" s="37" t="s">
        <v>928</v>
      </c>
      <c r="P167" s="37" t="s">
        <v>929</v>
      </c>
      <c r="Q167" s="42"/>
      <c r="R167" s="37"/>
      <c r="S167" s="41"/>
      <c r="T167" s="37"/>
      <c r="U167" s="43"/>
      <c r="V167" s="43"/>
      <c r="W167" s="43"/>
      <c r="X167" s="43"/>
      <c r="Y167" s="43"/>
      <c r="Z167" s="43"/>
      <c r="AA167" s="40"/>
      <c r="AB167" s="37"/>
      <c r="AC167" s="37"/>
      <c r="AD167" s="37"/>
      <c r="AE167" s="37"/>
      <c r="AF167" s="43"/>
      <c r="AG167" s="37"/>
      <c r="AH167" s="37"/>
      <c r="AI167" s="37"/>
      <c r="AJ167" s="37"/>
      <c r="AK167" s="37"/>
      <c r="AL167" s="37"/>
      <c r="AM167" s="37"/>
      <c r="AN167" s="37"/>
      <c r="AO167" s="37"/>
      <c r="AP167" s="37"/>
      <c r="AQ167" s="37"/>
      <c r="AR167" s="37"/>
      <c r="AS167" s="37"/>
      <c r="AT167" s="37"/>
      <c r="AU167" s="44">
        <v>44659</v>
      </c>
      <c r="AV167" s="44">
        <v>44756</v>
      </c>
      <c r="AW167" s="44"/>
      <c r="AX167" s="44"/>
      <c r="AY167" s="37"/>
      <c r="AZ167" s="37"/>
      <c r="BA167" s="37"/>
      <c r="BB167" s="37"/>
      <c r="BC167" s="37"/>
      <c r="BD167" s="37"/>
      <c r="BE167" s="37"/>
      <c r="BF167" s="37"/>
      <c r="BG167" s="37"/>
      <c r="BH167" s="37"/>
      <c r="BI167" s="37"/>
      <c r="BJ167" s="37"/>
      <c r="BK167" s="45" t="str">
        <f>IFERROR(IF(AI167=0,"",IF((AM167/AI167)&gt;1,1,(AM167/AI167))),"")</f>
        <v/>
      </c>
      <c r="BL167" s="45" t="str">
        <f>IFERROR(IF(AJ167=0,"",IF((AO167/AJ167)&gt;1,1,(AO167/AJ167))),"")</f>
        <v/>
      </c>
      <c r="BM167" s="45" t="str">
        <f>IFERROR(IF(AK167=0,"",IF((AQ167/AK167)&gt;1,1,(AQ167/AK167))),"")</f>
        <v/>
      </c>
      <c r="BN167" s="45" t="str">
        <f>IFERROR(IF(AL167=0,"",IF((AS167/AL167)&gt;1,1,(AS167/AL167))),"")</f>
        <v/>
      </c>
      <c r="BO167" s="45" t="str">
        <f>IFERROR(IF((AM167+AO167+AQ167+AS167)/AH167&gt;1,1,(AM167+AO167+AQ167+AS167)/AH167),"")</f>
        <v/>
      </c>
      <c r="BP167" s="42"/>
      <c r="BQ167" s="37"/>
      <c r="BR167" s="43"/>
      <c r="BS167" s="37"/>
      <c r="BT167" s="43"/>
      <c r="BU167" s="43"/>
      <c r="BV167" s="43"/>
      <c r="BW167" s="43"/>
      <c r="BX167" s="43"/>
      <c r="BY167" s="43"/>
      <c r="BZ167" s="40"/>
      <c r="CA167" s="37"/>
      <c r="CB167" s="37"/>
      <c r="CC167" s="37"/>
      <c r="CD167" s="37"/>
      <c r="CE167" s="43"/>
      <c r="CF167" s="37"/>
      <c r="CG167" s="37"/>
      <c r="CH167" s="37"/>
      <c r="CI167" s="37"/>
      <c r="CJ167" s="37"/>
      <c r="CK167" s="37"/>
      <c r="CL167" s="37"/>
      <c r="CM167" s="37"/>
      <c r="CN167" s="37"/>
      <c r="CO167" s="37"/>
      <c r="CP167" s="37"/>
      <c r="CQ167" s="37"/>
      <c r="CR167" s="37"/>
      <c r="CS167" s="37"/>
      <c r="CT167" s="44">
        <v>44659</v>
      </c>
      <c r="CU167" s="44">
        <v>44756</v>
      </c>
      <c r="CV167" s="44"/>
      <c r="CW167" s="44"/>
      <c r="CX167" s="37"/>
      <c r="CY167" s="37"/>
      <c r="CZ167" s="37"/>
      <c r="DA167" s="37"/>
      <c r="DB167" s="37"/>
      <c r="DC167" s="37"/>
      <c r="DD167" s="37"/>
      <c r="DE167" s="37"/>
      <c r="DF167" s="37"/>
      <c r="DG167" s="37"/>
      <c r="DH167" s="37"/>
      <c r="DI167" s="37"/>
      <c r="DJ167" s="45" t="str">
        <f t="shared" si="302"/>
        <v/>
      </c>
      <c r="DK167" s="45" t="str">
        <f t="shared" si="303"/>
        <v/>
      </c>
      <c r="DL167" s="45" t="str">
        <f t="shared" si="304"/>
        <v/>
      </c>
      <c r="DM167" s="45" t="str">
        <f t="shared" si="305"/>
        <v/>
      </c>
      <c r="DN167" s="45" t="str">
        <f t="shared" si="306"/>
        <v/>
      </c>
      <c r="DO167" s="42" t="s">
        <v>930</v>
      </c>
      <c r="DP167" s="37"/>
      <c r="DQ167" s="47" t="s">
        <v>931</v>
      </c>
      <c r="DR167" s="37" t="s">
        <v>932</v>
      </c>
      <c r="DS167" s="43" t="s">
        <v>933</v>
      </c>
      <c r="DT167" s="43" t="s">
        <v>934</v>
      </c>
      <c r="DU167" s="43" t="s">
        <v>935</v>
      </c>
      <c r="DV167" s="43"/>
      <c r="DW167" s="43" t="s">
        <v>936</v>
      </c>
      <c r="DX167" s="43" t="s">
        <v>937</v>
      </c>
      <c r="DY167" s="40">
        <v>0.4</v>
      </c>
      <c r="DZ167" s="37"/>
      <c r="EA167" s="37"/>
      <c r="EB167" s="37"/>
      <c r="EC167" s="37"/>
      <c r="ED167" s="43" t="s">
        <v>96</v>
      </c>
      <c r="EE167" s="37" t="s">
        <v>938</v>
      </c>
      <c r="EF167" s="37">
        <f>SUM(EG167:EJ167)</f>
        <v>4</v>
      </c>
      <c r="EG167" s="37">
        <v>1</v>
      </c>
      <c r="EH167" s="37">
        <v>1</v>
      </c>
      <c r="EI167" s="37">
        <v>1</v>
      </c>
      <c r="EJ167" s="37">
        <v>1</v>
      </c>
      <c r="EK167" s="37">
        <v>1</v>
      </c>
      <c r="EL167" s="37" t="s">
        <v>1880</v>
      </c>
      <c r="EM167" s="37">
        <v>1</v>
      </c>
      <c r="EN167" s="37" t="s">
        <v>1881</v>
      </c>
      <c r="EO167" s="37"/>
      <c r="EP167" s="37"/>
      <c r="EQ167" s="37"/>
      <c r="ER167" s="37"/>
      <c r="ES167" s="44">
        <v>44659</v>
      </c>
      <c r="ET167" s="44">
        <v>44756</v>
      </c>
      <c r="EU167" s="44"/>
      <c r="EV167" s="44"/>
      <c r="EW167" s="37" t="s">
        <v>4</v>
      </c>
      <c r="EX167" s="37" t="s">
        <v>4</v>
      </c>
      <c r="EY167" s="37"/>
      <c r="EZ167" s="37"/>
      <c r="FA167" s="37" t="s">
        <v>4</v>
      </c>
      <c r="FB167" s="37" t="s">
        <v>4</v>
      </c>
      <c r="FC167" s="37"/>
      <c r="FD167" s="37"/>
      <c r="FE167" s="37" t="s">
        <v>1882</v>
      </c>
      <c r="FF167" s="37" t="s">
        <v>1883</v>
      </c>
      <c r="FG167" s="37"/>
      <c r="FH167" s="37"/>
      <c r="FI167" s="45">
        <f t="shared" si="307"/>
        <v>1</v>
      </c>
      <c r="FJ167" s="45">
        <f t="shared" si="308"/>
        <v>1</v>
      </c>
      <c r="FK167" s="45">
        <f t="shared" si="309"/>
        <v>0</v>
      </c>
      <c r="FL167" s="45">
        <f t="shared" si="310"/>
        <v>0</v>
      </c>
      <c r="FM167" s="45">
        <f t="shared" si="311"/>
        <v>0.5</v>
      </c>
      <c r="FN167" s="37"/>
      <c r="FO167" s="37"/>
      <c r="FP167" s="37"/>
      <c r="FQ167" s="37"/>
      <c r="FR167" s="37"/>
      <c r="FS167" s="37"/>
      <c r="FT167" s="37"/>
      <c r="FU167" s="37"/>
      <c r="FV167" s="37"/>
      <c r="FW167" s="37"/>
      <c r="FX167" s="37"/>
      <c r="FY167" s="37"/>
      <c r="FZ167" s="37"/>
      <c r="GA167" s="37"/>
      <c r="GB167" s="37"/>
      <c r="GC167" s="37"/>
      <c r="GD167" s="37"/>
      <c r="GE167" s="37"/>
      <c r="GF167" s="37"/>
      <c r="GG167" s="37"/>
      <c r="GH167" s="37"/>
      <c r="GI167" s="37"/>
      <c r="GJ167" s="37"/>
      <c r="GK167" s="37"/>
      <c r="GL167" s="37"/>
      <c r="GM167" s="37"/>
      <c r="GN167" s="37"/>
      <c r="GO167" s="37"/>
      <c r="GP167" s="37"/>
      <c r="GQ167" s="37"/>
      <c r="GR167" s="44">
        <v>44659</v>
      </c>
      <c r="GS167" s="44">
        <v>44756</v>
      </c>
      <c r="GT167" s="44"/>
      <c r="GU167" s="44"/>
      <c r="GV167" s="37"/>
      <c r="GW167" s="37"/>
      <c r="GX167" s="37"/>
      <c r="GY167" s="37"/>
      <c r="GZ167" s="37"/>
      <c r="HA167" s="37"/>
      <c r="HB167" s="37"/>
      <c r="HC167" s="37"/>
      <c r="HD167" s="37"/>
      <c r="HE167" s="37"/>
      <c r="HF167" s="37"/>
      <c r="HG167" s="37"/>
      <c r="HH167" s="45" t="str">
        <f>IFERROR(IF(GF167=0,"",IF((GJ167/GF167)&gt;1,1,(GJ167/GF167))),"")</f>
        <v/>
      </c>
      <c r="HI167" s="45" t="str">
        <f>IFERROR(IF(GG167=0,"",IF((GL167/GG167)&gt;1,1,(GL167/GG167))),"")</f>
        <v/>
      </c>
      <c r="HJ167" s="45" t="str">
        <f>IFERROR(IF(GH167=0,"",IF((GN167/GH167)&gt;1,1,(GN167/GH167))),"")</f>
        <v/>
      </c>
      <c r="HK167" s="45" t="str">
        <f>IFERROR(IF(GI167=0,"",IF((GP167/GI167)&gt;1,1,(GP167/GI167))),"")</f>
        <v/>
      </c>
      <c r="HL167" s="45" t="str">
        <f>IFERROR(IF((GJ167+GL167+GN167+GP167)/GE167&gt;1,1,(GJ167+GL167+GN167+GP167)/GE167),"")</f>
        <v/>
      </c>
      <c r="HM167" s="37"/>
      <c r="HN167" s="37"/>
      <c r="HO167" s="37">
        <f t="shared" si="313"/>
        <v>1</v>
      </c>
      <c r="HP167" s="37" t="str">
        <f>'[17]BD Plan'!$B$3</f>
        <v>Norte de Santander</v>
      </c>
      <c r="HQ167" s="41"/>
      <c r="HR167" s="41"/>
      <c r="HS167" s="41"/>
      <c r="HT167" s="41"/>
      <c r="HU167" s="41"/>
      <c r="HV167" s="41"/>
      <c r="HW167" s="41"/>
      <c r="HX167" s="41"/>
      <c r="HY167" s="41" t="s">
        <v>1884</v>
      </c>
      <c r="HZ167" s="41" t="s">
        <v>1885</v>
      </c>
      <c r="IA167" s="41"/>
      <c r="IB167" s="41"/>
      <c r="IC167" s="41"/>
      <c r="ID167" s="41"/>
      <c r="IE167" s="41"/>
      <c r="IF167" s="41"/>
      <c r="IG167" s="37" t="s">
        <v>945</v>
      </c>
      <c r="IH167" s="46" t="s">
        <v>946</v>
      </c>
    </row>
    <row r="168" spans="1:242" ht="15" customHeight="1" x14ac:dyDescent="0.25">
      <c r="A168" t="s">
        <v>947</v>
      </c>
      <c r="B168" t="s">
        <v>948</v>
      </c>
      <c r="C168" s="37" t="s">
        <v>949</v>
      </c>
      <c r="D168" s="37" t="s">
        <v>950</v>
      </c>
      <c r="E168" s="37" t="s">
        <v>951</v>
      </c>
      <c r="F168" s="37" t="s">
        <v>952</v>
      </c>
      <c r="G168" s="37" t="s">
        <v>953</v>
      </c>
      <c r="H168" s="39" t="s">
        <v>954</v>
      </c>
      <c r="I168" s="37" t="s">
        <v>955</v>
      </c>
      <c r="J168" s="40">
        <v>1</v>
      </c>
      <c r="K168" s="40">
        <v>0.8</v>
      </c>
      <c r="L168" s="37" t="s">
        <v>956</v>
      </c>
      <c r="M168" s="40">
        <v>0.36</v>
      </c>
      <c r="N168" s="40">
        <v>0.8</v>
      </c>
      <c r="O168" s="37" t="s">
        <v>956</v>
      </c>
      <c r="P168" s="37" t="s">
        <v>929</v>
      </c>
      <c r="Q168" s="42"/>
      <c r="R168" s="37"/>
      <c r="S168" s="41"/>
      <c r="T168" s="37"/>
      <c r="U168" s="43"/>
      <c r="V168" s="43"/>
      <c r="W168" s="43"/>
      <c r="X168" s="43"/>
      <c r="Y168" s="43"/>
      <c r="Z168" s="43"/>
      <c r="AA168" s="40"/>
      <c r="AB168" s="37"/>
      <c r="AC168" s="37"/>
      <c r="AD168" s="37"/>
      <c r="AE168" s="37"/>
      <c r="AF168" s="43"/>
      <c r="AG168" s="37"/>
      <c r="AH168" s="37"/>
      <c r="AI168" s="43"/>
      <c r="AJ168" s="43"/>
      <c r="AK168" s="43"/>
      <c r="AL168" s="43"/>
      <c r="AM168" s="37"/>
      <c r="AN168" s="37"/>
      <c r="AO168" s="37"/>
      <c r="AP168" s="37"/>
      <c r="AQ168" s="37"/>
      <c r="AR168" s="37"/>
      <c r="AS168" s="37"/>
      <c r="AT168" s="37"/>
      <c r="AU168" s="44"/>
      <c r="AV168" s="44">
        <v>44756</v>
      </c>
      <c r="AW168" s="44"/>
      <c r="AX168" s="44"/>
      <c r="AY168" s="37"/>
      <c r="AZ168" s="37"/>
      <c r="BA168" s="37"/>
      <c r="BB168" s="37"/>
      <c r="BC168" s="37"/>
      <c r="BD168" s="37"/>
      <c r="BE168" s="37"/>
      <c r="BF168" s="37"/>
      <c r="BG168" s="37"/>
      <c r="BH168" s="37"/>
      <c r="BI168" s="37"/>
      <c r="BJ168" s="37"/>
      <c r="BK168" s="45" t="str">
        <f t="shared" ref="BK168:BK177" si="395">IFERROR(IF(AI168=0,"",IF((AM168/AI168)&gt;1,1,(AM168/AI168))),"")</f>
        <v/>
      </c>
      <c r="BL168" s="45" t="str">
        <f t="shared" ref="BL168:BL177" si="396">IFERROR(IF(AJ168=0,"",IF((AO168/AJ168)&gt;1,1,(AO168/AJ168))),"")</f>
        <v/>
      </c>
      <c r="BM168" s="45" t="str">
        <f t="shared" ref="BM168:BM177" si="397">IFERROR(IF(AK168=0,"",IF((AQ168/AK168)&gt;1,1,(AQ168/AK168))),"")</f>
        <v/>
      </c>
      <c r="BN168" s="45" t="str">
        <f t="shared" ref="BN168:BN177" si="398">IFERROR(IF(AL168=0,"",IF((AS168/AL168)&gt;1,1,(AS168/AL168))),"")</f>
        <v/>
      </c>
      <c r="BO168" s="45" t="str">
        <f t="shared" ref="BO168:BO177" si="399">IFERROR(IF((AM168+AO168+AQ168+AS168)/AH168&gt;1,1,(AM168+AO168+AQ168+AS168)/AH168),"")</f>
        <v/>
      </c>
      <c r="BP168" s="46" t="s">
        <v>957</v>
      </c>
      <c r="BQ168" s="37"/>
      <c r="BR168" s="47" t="s">
        <v>931</v>
      </c>
      <c r="BS168" s="37" t="s">
        <v>958</v>
      </c>
      <c r="BT168" s="43" t="s">
        <v>933</v>
      </c>
      <c r="BU168" s="43" t="s">
        <v>934</v>
      </c>
      <c r="BV168" s="43" t="s">
        <v>935</v>
      </c>
      <c r="BW168" s="43"/>
      <c r="BX168" s="43" t="s">
        <v>936</v>
      </c>
      <c r="BY168" s="43" t="s">
        <v>937</v>
      </c>
      <c r="BZ168" s="40">
        <v>0.4</v>
      </c>
      <c r="CA168" s="37"/>
      <c r="CB168" s="37"/>
      <c r="CC168" s="37"/>
      <c r="CD168" s="37"/>
      <c r="CE168" s="43" t="s">
        <v>96</v>
      </c>
      <c r="CF168" s="37" t="s">
        <v>938</v>
      </c>
      <c r="CG168" s="37">
        <f t="shared" ref="CG168" si="400">SUM(CH168:CK168)</f>
        <v>9</v>
      </c>
      <c r="CH168" s="37">
        <v>0</v>
      </c>
      <c r="CI168" s="37">
        <v>3</v>
      </c>
      <c r="CJ168" s="37">
        <v>3</v>
      </c>
      <c r="CK168" s="37">
        <v>3</v>
      </c>
      <c r="CL168" s="37"/>
      <c r="CM168" s="37"/>
      <c r="CN168" s="37">
        <v>3</v>
      </c>
      <c r="CO168" s="37" t="s">
        <v>1886</v>
      </c>
      <c r="CP168" s="37"/>
      <c r="CQ168" s="37"/>
      <c r="CR168" s="37"/>
      <c r="CS168" s="37"/>
      <c r="CT168" s="44">
        <v>44659</v>
      </c>
      <c r="CU168" s="44">
        <v>44756</v>
      </c>
      <c r="CV168" s="44"/>
      <c r="CW168" s="44"/>
      <c r="CX168" s="37"/>
      <c r="CY168" s="37" t="s">
        <v>4</v>
      </c>
      <c r="CZ168" s="37"/>
      <c r="DA168" s="37"/>
      <c r="DB168" s="37"/>
      <c r="DC168" s="37" t="s">
        <v>4</v>
      </c>
      <c r="DD168" s="37"/>
      <c r="DE168" s="37"/>
      <c r="DF168" s="37"/>
      <c r="DG168" s="37" t="s">
        <v>1887</v>
      </c>
      <c r="DH168" s="37"/>
      <c r="DI168" s="37"/>
      <c r="DJ168" s="45" t="str">
        <f t="shared" si="302"/>
        <v/>
      </c>
      <c r="DK168" s="45">
        <f t="shared" si="303"/>
        <v>1</v>
      </c>
      <c r="DL168" s="45">
        <f t="shared" si="304"/>
        <v>0</v>
      </c>
      <c r="DM168" s="45">
        <f t="shared" si="305"/>
        <v>0</v>
      </c>
      <c r="DN168" s="45">
        <f t="shared" si="306"/>
        <v>0.33333333333333331</v>
      </c>
      <c r="DO168" s="46"/>
      <c r="DP168" s="37"/>
      <c r="DQ168" s="43"/>
      <c r="DR168" s="37"/>
      <c r="DS168" s="43"/>
      <c r="DT168" s="43"/>
      <c r="DU168" s="43"/>
      <c r="DV168" s="43"/>
      <c r="DW168" s="43"/>
      <c r="DX168" s="43"/>
      <c r="DY168" s="40"/>
      <c r="DZ168" s="37"/>
      <c r="EA168" s="37"/>
      <c r="EB168" s="37"/>
      <c r="EC168" s="37"/>
      <c r="ED168" s="43"/>
      <c r="EE168" s="37"/>
      <c r="EF168" s="37"/>
      <c r="EG168" s="37"/>
      <c r="EH168" s="37"/>
      <c r="EI168" s="37"/>
      <c r="EJ168" s="37"/>
      <c r="EK168" s="37"/>
      <c r="EL168" s="37"/>
      <c r="EM168" s="37"/>
      <c r="EN168" s="37"/>
      <c r="EO168" s="37"/>
      <c r="EP168" s="37"/>
      <c r="EQ168" s="37"/>
      <c r="ER168" s="37"/>
      <c r="ES168" s="44">
        <v>44659</v>
      </c>
      <c r="ET168" s="44">
        <v>44756</v>
      </c>
      <c r="EU168" s="44"/>
      <c r="EV168" s="44"/>
      <c r="EW168" s="37"/>
      <c r="EX168" s="37"/>
      <c r="EY168" s="37"/>
      <c r="EZ168" s="37"/>
      <c r="FA168" s="37"/>
      <c r="FB168" s="37"/>
      <c r="FC168" s="37"/>
      <c r="FD168" s="37"/>
      <c r="FE168" s="37"/>
      <c r="FF168" s="37"/>
      <c r="FG168" s="37"/>
      <c r="FH168" s="37"/>
      <c r="FI168" s="45" t="str">
        <f t="shared" si="307"/>
        <v/>
      </c>
      <c r="FJ168" s="45" t="str">
        <f t="shared" si="308"/>
        <v/>
      </c>
      <c r="FK168" s="45" t="str">
        <f t="shared" si="309"/>
        <v/>
      </c>
      <c r="FL168" s="45" t="str">
        <f t="shared" si="310"/>
        <v/>
      </c>
      <c r="FM168" s="45" t="str">
        <f t="shared" si="311"/>
        <v/>
      </c>
      <c r="FN168" s="37"/>
      <c r="FO168" s="37"/>
      <c r="FP168" s="37"/>
      <c r="FQ168" s="37"/>
      <c r="FR168" s="37"/>
      <c r="FS168" s="37"/>
      <c r="FT168" s="37"/>
      <c r="FU168" s="37"/>
      <c r="FV168" s="37"/>
      <c r="FW168" s="37"/>
      <c r="FX168" s="37"/>
      <c r="FY168" s="37"/>
      <c r="FZ168" s="37"/>
      <c r="GA168" s="37"/>
      <c r="GB168" s="37"/>
      <c r="GC168" s="37"/>
      <c r="GD168" s="37"/>
      <c r="GE168" s="37"/>
      <c r="GF168" s="37"/>
      <c r="GG168" s="37"/>
      <c r="GH168" s="37"/>
      <c r="GI168" s="37"/>
      <c r="GJ168" s="37"/>
      <c r="GK168" s="37"/>
      <c r="GL168" s="37"/>
      <c r="GM168" s="37"/>
      <c r="GN168" s="37"/>
      <c r="GO168" s="37"/>
      <c r="GP168" s="37"/>
      <c r="GQ168" s="37"/>
      <c r="GR168" s="44">
        <v>44659</v>
      </c>
      <c r="GS168" s="44">
        <v>44756</v>
      </c>
      <c r="GT168" s="44"/>
      <c r="GU168" s="44"/>
      <c r="GV168" s="37"/>
      <c r="GW168" s="37"/>
      <c r="GX168" s="37"/>
      <c r="GY168" s="37"/>
      <c r="GZ168" s="37"/>
      <c r="HA168" s="37"/>
      <c r="HB168" s="37"/>
      <c r="HC168" s="37"/>
      <c r="HD168" s="37"/>
      <c r="HE168" s="37"/>
      <c r="HF168" s="37"/>
      <c r="HG168" s="37"/>
      <c r="HH168" s="45" t="str">
        <f t="shared" ref="HH168:HH171" si="401">IFERROR(IF(GF168=0,"",IF((GJ168/GF168)&gt;1,1,(GJ168/GF168))),"")</f>
        <v/>
      </c>
      <c r="HI168" s="45" t="str">
        <f t="shared" ref="HI168:HI171" si="402">IFERROR(IF(GG168=0,"",IF((GL168/GG168)&gt;1,1,(GL168/GG168))),"")</f>
        <v/>
      </c>
      <c r="HJ168" s="45" t="str">
        <f t="shared" ref="HJ168:HJ171" si="403">IFERROR(IF(GH168=0,"",IF((GN168/GH168)&gt;1,1,(GN168/GH168))),"")</f>
        <v/>
      </c>
      <c r="HK168" s="45" t="str">
        <f t="shared" ref="HK168:HK171" si="404">IFERROR(IF(GI168=0,"",IF((GP168/GI168)&gt;1,1,(GP168/GI168))),"")</f>
        <v/>
      </c>
      <c r="HL168" s="45" t="str">
        <f t="shared" ref="HL168:HL171" si="405">IFERROR(IF((GJ168+GL168+GN168+GP168)/GE168&gt;1,1,(GJ168+GL168+GN168+GP168)/GE168),"")</f>
        <v/>
      </c>
      <c r="HM168" s="37"/>
      <c r="HN168" s="37"/>
      <c r="HO168" s="37">
        <f t="shared" si="313"/>
        <v>1</v>
      </c>
      <c r="HP168" s="37" t="str">
        <f>'[17]BD Plan'!$B$3</f>
        <v>Norte de Santander</v>
      </c>
      <c r="HQ168" s="41" t="s">
        <v>1888</v>
      </c>
      <c r="HR168" s="41"/>
      <c r="HS168" s="41"/>
      <c r="HT168" s="41"/>
      <c r="HU168" s="41"/>
      <c r="HV168" s="41" t="s">
        <v>1889</v>
      </c>
      <c r="HW168" s="41"/>
      <c r="HX168" s="41"/>
      <c r="HY168" s="41"/>
      <c r="HZ168" s="41"/>
      <c r="IA168" s="41"/>
      <c r="IB168" s="41"/>
      <c r="IC168" s="41"/>
      <c r="ID168" s="41"/>
      <c r="IE168" s="41"/>
      <c r="IF168" s="41"/>
      <c r="IG168" t="s">
        <v>963</v>
      </c>
      <c r="IH168" s="38" t="s">
        <v>964</v>
      </c>
    </row>
    <row r="169" spans="1:242" ht="15" customHeight="1" x14ac:dyDescent="0.25">
      <c r="A169" t="s">
        <v>965</v>
      </c>
      <c r="B169" t="s">
        <v>966</v>
      </c>
      <c r="C169" s="37" t="s">
        <v>967</v>
      </c>
      <c r="D169" s="37" t="s">
        <v>968</v>
      </c>
      <c r="E169" s="37" t="s">
        <v>951</v>
      </c>
      <c r="F169" s="37" t="s">
        <v>969</v>
      </c>
      <c r="G169" s="37" t="s">
        <v>925</v>
      </c>
      <c r="H169" s="39" t="s">
        <v>970</v>
      </c>
      <c r="I169" s="37" t="s">
        <v>955</v>
      </c>
      <c r="J169" s="40">
        <v>1</v>
      </c>
      <c r="K169" s="40">
        <v>0.6</v>
      </c>
      <c r="L169" s="37" t="s">
        <v>956</v>
      </c>
      <c r="M169" s="40">
        <v>0.6</v>
      </c>
      <c r="N169" s="40">
        <v>0.6</v>
      </c>
      <c r="O169" s="37" t="s">
        <v>928</v>
      </c>
      <c r="P169" s="37" t="s">
        <v>929</v>
      </c>
      <c r="Q169" s="42" t="s">
        <v>971</v>
      </c>
      <c r="R169" s="37"/>
      <c r="S169" s="47" t="s">
        <v>931</v>
      </c>
      <c r="T169" s="37" t="s">
        <v>972</v>
      </c>
      <c r="U169" s="43" t="s">
        <v>933</v>
      </c>
      <c r="V169" s="43" t="s">
        <v>934</v>
      </c>
      <c r="W169" s="43" t="s">
        <v>935</v>
      </c>
      <c r="X169" s="43"/>
      <c r="Y169" s="43" t="s">
        <v>973</v>
      </c>
      <c r="Z169" s="43" t="s">
        <v>937</v>
      </c>
      <c r="AA169" s="40">
        <v>0.4</v>
      </c>
      <c r="AB169" s="37"/>
      <c r="AC169" s="37"/>
      <c r="AD169" s="37"/>
      <c r="AE169" s="37"/>
      <c r="AF169" s="43" t="s">
        <v>96</v>
      </c>
      <c r="AG169" s="37" t="s">
        <v>938</v>
      </c>
      <c r="AH169" s="37">
        <f t="shared" ref="AH169:AH176" si="406">SUM(AI169:AL169)</f>
        <v>12</v>
      </c>
      <c r="AI169" s="43">
        <v>3</v>
      </c>
      <c r="AJ169" s="43">
        <v>3</v>
      </c>
      <c r="AK169" s="43">
        <v>3</v>
      </c>
      <c r="AL169" s="43">
        <v>3</v>
      </c>
      <c r="AM169" s="37">
        <v>3</v>
      </c>
      <c r="AN169" s="37" t="s">
        <v>1890</v>
      </c>
      <c r="AO169" s="37">
        <v>3</v>
      </c>
      <c r="AP169" s="37" t="s">
        <v>1891</v>
      </c>
      <c r="AQ169" s="37"/>
      <c r="AR169" s="37"/>
      <c r="AS169" s="37"/>
      <c r="AT169" s="37"/>
      <c r="AU169" s="44">
        <v>44659</v>
      </c>
      <c r="AV169" s="44">
        <v>44756</v>
      </c>
      <c r="AW169" s="44"/>
      <c r="AX169" s="44"/>
      <c r="AY169" s="37" t="s">
        <v>4</v>
      </c>
      <c r="AZ169" s="37" t="s">
        <v>4</v>
      </c>
      <c r="BA169" s="37"/>
      <c r="BB169" s="37"/>
      <c r="BC169" s="37" t="s">
        <v>4</v>
      </c>
      <c r="BD169" s="37" t="s">
        <v>4</v>
      </c>
      <c r="BE169" s="37"/>
      <c r="BF169" s="37"/>
      <c r="BG169" s="37" t="s">
        <v>1892</v>
      </c>
      <c r="BH169" s="37" t="s">
        <v>1893</v>
      </c>
      <c r="BI169" s="37"/>
      <c r="BJ169" s="37"/>
      <c r="BK169" s="45">
        <f t="shared" si="395"/>
        <v>1</v>
      </c>
      <c r="BL169" s="45">
        <f t="shared" si="396"/>
        <v>1</v>
      </c>
      <c r="BM169" s="45">
        <f t="shared" si="397"/>
        <v>0</v>
      </c>
      <c r="BN169" s="45">
        <f t="shared" si="398"/>
        <v>0</v>
      </c>
      <c r="BO169" s="45">
        <f t="shared" si="399"/>
        <v>0.5</v>
      </c>
      <c r="BP169" s="46"/>
      <c r="BQ169" s="37"/>
      <c r="BR169" s="37"/>
      <c r="BS169" s="37"/>
      <c r="BT169" s="43"/>
      <c r="BU169" s="43"/>
      <c r="BV169" s="43"/>
      <c r="BW169" s="43"/>
      <c r="BX169" s="43"/>
      <c r="BY169" s="43"/>
      <c r="BZ169" s="40"/>
      <c r="CA169" s="37"/>
      <c r="CB169" s="37"/>
      <c r="CC169" s="37"/>
      <c r="CD169" s="37"/>
      <c r="CE169" s="43"/>
      <c r="CF169" s="37"/>
      <c r="CG169" s="37"/>
      <c r="CH169" s="37"/>
      <c r="CI169" s="37"/>
      <c r="CJ169" s="37"/>
      <c r="CK169" s="37"/>
      <c r="CL169" s="37"/>
      <c r="CM169" s="37"/>
      <c r="CN169" s="37"/>
      <c r="CO169" s="37"/>
      <c r="CP169" s="37"/>
      <c r="CQ169" s="37"/>
      <c r="CR169" s="37"/>
      <c r="CS169" s="37"/>
      <c r="CT169" s="44">
        <v>44659</v>
      </c>
      <c r="CU169" s="44">
        <v>44756</v>
      </c>
      <c r="CV169" s="44"/>
      <c r="CW169" s="44"/>
      <c r="CX169" s="37"/>
      <c r="CY169" s="37"/>
      <c r="CZ169" s="37"/>
      <c r="DA169" s="37"/>
      <c r="DB169" s="37"/>
      <c r="DC169" s="37"/>
      <c r="DD169" s="37"/>
      <c r="DE169" s="37"/>
      <c r="DF169" s="37"/>
      <c r="DG169" s="37"/>
      <c r="DH169" s="37"/>
      <c r="DI169" s="37"/>
      <c r="DJ169" s="45" t="str">
        <f t="shared" si="302"/>
        <v/>
      </c>
      <c r="DK169" s="45" t="str">
        <f t="shared" si="303"/>
        <v/>
      </c>
      <c r="DL169" s="45" t="str">
        <f t="shared" si="304"/>
        <v/>
      </c>
      <c r="DM169" s="45" t="str">
        <f t="shared" si="305"/>
        <v/>
      </c>
      <c r="DN169" s="45" t="str">
        <f t="shared" si="306"/>
        <v/>
      </c>
      <c r="DO169" s="46"/>
      <c r="DP169" s="37"/>
      <c r="DQ169" s="43"/>
      <c r="DR169" s="37"/>
      <c r="DS169" s="43"/>
      <c r="DT169" s="43"/>
      <c r="DU169" s="43"/>
      <c r="DV169" s="43"/>
      <c r="DW169" s="43"/>
      <c r="DX169" s="43"/>
      <c r="DY169" s="40"/>
      <c r="DZ169" s="37"/>
      <c r="EA169" s="37"/>
      <c r="EB169" s="37"/>
      <c r="EC169" s="37"/>
      <c r="ED169" s="43"/>
      <c r="EE169" s="37"/>
      <c r="EF169" s="37"/>
      <c r="EG169" s="37"/>
      <c r="EH169" s="37"/>
      <c r="EI169" s="37"/>
      <c r="EJ169" s="37"/>
      <c r="EK169" s="37"/>
      <c r="EL169" s="37"/>
      <c r="EM169" s="37"/>
      <c r="EN169" s="37"/>
      <c r="EO169" s="37"/>
      <c r="EP169" s="37"/>
      <c r="EQ169" s="37"/>
      <c r="ER169" s="37"/>
      <c r="ES169" s="44">
        <v>44659</v>
      </c>
      <c r="ET169" s="44">
        <v>44756</v>
      </c>
      <c r="EU169" s="44"/>
      <c r="EV169" s="44"/>
      <c r="EW169" s="37"/>
      <c r="EX169" s="37"/>
      <c r="EY169" s="37"/>
      <c r="EZ169" s="37"/>
      <c r="FA169" s="37"/>
      <c r="FB169" s="37"/>
      <c r="FC169" s="37"/>
      <c r="FD169" s="37"/>
      <c r="FE169" s="37"/>
      <c r="FF169" s="37"/>
      <c r="FG169" s="37"/>
      <c r="FH169" s="37"/>
      <c r="FI169" s="45" t="str">
        <f t="shared" si="307"/>
        <v/>
      </c>
      <c r="FJ169" s="45" t="str">
        <f t="shared" si="308"/>
        <v/>
      </c>
      <c r="FK169" s="45" t="str">
        <f t="shared" si="309"/>
        <v/>
      </c>
      <c r="FL169" s="45" t="str">
        <f t="shared" si="310"/>
        <v/>
      </c>
      <c r="FM169" s="45" t="str">
        <f t="shared" si="311"/>
        <v/>
      </c>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44">
        <v>44659</v>
      </c>
      <c r="GS169" s="44">
        <v>44756</v>
      </c>
      <c r="GT169" s="44"/>
      <c r="GU169" s="44"/>
      <c r="GV169" s="37"/>
      <c r="GW169" s="37"/>
      <c r="GX169" s="37"/>
      <c r="GY169" s="37"/>
      <c r="GZ169" s="37"/>
      <c r="HA169" s="37"/>
      <c r="HB169" s="37"/>
      <c r="HC169" s="37"/>
      <c r="HD169" s="37"/>
      <c r="HE169" s="37"/>
      <c r="HF169" s="37"/>
      <c r="HG169" s="37"/>
      <c r="HH169" s="45" t="str">
        <f t="shared" si="401"/>
        <v/>
      </c>
      <c r="HI169" s="45" t="str">
        <f t="shared" si="402"/>
        <v/>
      </c>
      <c r="HJ169" s="45" t="str">
        <f t="shared" si="403"/>
        <v/>
      </c>
      <c r="HK169" s="45" t="str">
        <f t="shared" si="404"/>
        <v/>
      </c>
      <c r="HL169" s="45" t="str">
        <f t="shared" si="405"/>
        <v/>
      </c>
      <c r="HM169" s="37"/>
      <c r="HN169" s="37"/>
      <c r="HO169" s="37">
        <f t="shared" si="313"/>
        <v>1</v>
      </c>
      <c r="HP169" s="37" t="str">
        <f>'[17]BD Plan'!$B$3</f>
        <v>Norte de Santander</v>
      </c>
      <c r="HQ169" s="41" t="s">
        <v>1894</v>
      </c>
      <c r="HR169" s="41" t="s">
        <v>1895</v>
      </c>
      <c r="HS169" s="41"/>
      <c r="HT169" s="41"/>
      <c r="HU169" s="41"/>
      <c r="HV169" s="41"/>
      <c r="HW169" s="41"/>
      <c r="HX169" s="41"/>
      <c r="HY169" s="41"/>
      <c r="HZ169" s="41"/>
      <c r="IA169" s="41"/>
      <c r="IB169" s="41"/>
      <c r="IC169" s="41"/>
      <c r="ID169" s="41"/>
      <c r="IE169" s="41"/>
      <c r="IF169" s="41"/>
      <c r="IG169" t="s">
        <v>980</v>
      </c>
      <c r="IH169" s="38" t="s">
        <v>981</v>
      </c>
    </row>
    <row r="170" spans="1:242" ht="15" customHeight="1" x14ac:dyDescent="0.25">
      <c r="A170" t="s">
        <v>982</v>
      </c>
      <c r="B170" t="s">
        <v>966</v>
      </c>
      <c r="C170" s="37" t="s">
        <v>983</v>
      </c>
      <c r="D170" s="37" t="s">
        <v>950</v>
      </c>
      <c r="E170" s="37" t="s">
        <v>951</v>
      </c>
      <c r="F170" s="37" t="s">
        <v>984</v>
      </c>
      <c r="G170" s="37" t="s">
        <v>925</v>
      </c>
      <c r="H170" s="39" t="s">
        <v>985</v>
      </c>
      <c r="I170" s="37" t="s">
        <v>955</v>
      </c>
      <c r="J170" s="40">
        <v>0.8</v>
      </c>
      <c r="K170" s="40">
        <v>0.6</v>
      </c>
      <c r="L170" s="37" t="s">
        <v>956</v>
      </c>
      <c r="M170" s="40">
        <v>0.48</v>
      </c>
      <c r="N170" s="40">
        <v>0.6</v>
      </c>
      <c r="O170" s="37" t="s">
        <v>928</v>
      </c>
      <c r="P170" s="37" t="s">
        <v>929</v>
      </c>
      <c r="Q170" s="42" t="s">
        <v>986</v>
      </c>
      <c r="R170" s="37"/>
      <c r="S170" s="47" t="s">
        <v>931</v>
      </c>
      <c r="T170" s="41" t="s">
        <v>987</v>
      </c>
      <c r="U170" s="43" t="s">
        <v>933</v>
      </c>
      <c r="V170" s="43" t="s">
        <v>934</v>
      </c>
      <c r="W170" s="43" t="s">
        <v>935</v>
      </c>
      <c r="X170" s="43"/>
      <c r="Y170" s="43" t="s">
        <v>973</v>
      </c>
      <c r="Z170" s="43" t="s">
        <v>937</v>
      </c>
      <c r="AA170" s="40">
        <v>0.4</v>
      </c>
      <c r="AB170" s="37"/>
      <c r="AC170" s="37"/>
      <c r="AD170" s="37"/>
      <c r="AE170" s="37"/>
      <c r="AF170" s="43" t="s">
        <v>96</v>
      </c>
      <c r="AG170" s="37" t="s">
        <v>938</v>
      </c>
      <c r="AH170" s="37">
        <f t="shared" si="406"/>
        <v>41</v>
      </c>
      <c r="AI170" s="43">
        <v>5</v>
      </c>
      <c r="AJ170" s="43">
        <v>12</v>
      </c>
      <c r="AK170" s="43">
        <v>12</v>
      </c>
      <c r="AL170" s="43">
        <v>12</v>
      </c>
      <c r="AM170" s="37">
        <v>5</v>
      </c>
      <c r="AN170" s="37" t="s">
        <v>1896</v>
      </c>
      <c r="AO170" s="37">
        <v>12</v>
      </c>
      <c r="AP170" s="37" t="s">
        <v>1897</v>
      </c>
      <c r="AQ170" s="37"/>
      <c r="AR170" s="37"/>
      <c r="AS170" s="37"/>
      <c r="AT170" s="37"/>
      <c r="AU170" s="44">
        <v>44659</v>
      </c>
      <c r="AV170" s="44">
        <v>44756</v>
      </c>
      <c r="AW170" s="44"/>
      <c r="AX170" s="44"/>
      <c r="AY170" s="37" t="s">
        <v>4</v>
      </c>
      <c r="AZ170" s="37" t="s">
        <v>4</v>
      </c>
      <c r="BA170" s="37"/>
      <c r="BB170" s="37"/>
      <c r="BC170" s="37" t="s">
        <v>4</v>
      </c>
      <c r="BD170" s="37" t="s">
        <v>4</v>
      </c>
      <c r="BE170" s="37"/>
      <c r="BF170" s="37"/>
      <c r="BG170" s="37" t="s">
        <v>1898</v>
      </c>
      <c r="BH170" s="37" t="s">
        <v>1899</v>
      </c>
      <c r="BI170" s="37"/>
      <c r="BJ170" s="37"/>
      <c r="BK170" s="45">
        <f t="shared" si="395"/>
        <v>1</v>
      </c>
      <c r="BL170" s="45">
        <f t="shared" si="396"/>
        <v>1</v>
      </c>
      <c r="BM170" s="45">
        <f t="shared" si="397"/>
        <v>0</v>
      </c>
      <c r="BN170" s="45">
        <f t="shared" si="398"/>
        <v>0</v>
      </c>
      <c r="BO170" s="45">
        <f t="shared" si="399"/>
        <v>0.41463414634146339</v>
      </c>
      <c r="BP170" s="46"/>
      <c r="BQ170" s="37"/>
      <c r="BS170" s="37"/>
      <c r="BT170" s="43"/>
      <c r="BU170" s="43"/>
      <c r="BV170" s="43"/>
      <c r="BW170" s="43"/>
      <c r="BX170" s="43"/>
      <c r="BY170" s="43"/>
      <c r="BZ170" s="40"/>
      <c r="CA170" s="37"/>
      <c r="CB170" s="37"/>
      <c r="CC170" s="37"/>
      <c r="CD170" s="37"/>
      <c r="CE170" s="43"/>
      <c r="CF170" s="37"/>
      <c r="CG170" s="37"/>
      <c r="CH170" s="37"/>
      <c r="CI170" s="37"/>
      <c r="CJ170" s="37"/>
      <c r="CK170" s="37"/>
      <c r="CL170" s="37"/>
      <c r="CM170" s="37"/>
      <c r="CN170" s="37"/>
      <c r="CO170" s="37"/>
      <c r="CP170" s="37"/>
      <c r="CQ170" s="37"/>
      <c r="CR170" s="37"/>
      <c r="CS170" s="37"/>
      <c r="CT170" s="44">
        <v>44659</v>
      </c>
      <c r="CU170" s="44">
        <v>44756</v>
      </c>
      <c r="CV170" s="44"/>
      <c r="CW170" s="44"/>
      <c r="CX170" s="37"/>
      <c r="CY170" s="37"/>
      <c r="CZ170" s="37"/>
      <c r="DA170" s="37"/>
      <c r="DB170" s="37"/>
      <c r="DC170" s="37"/>
      <c r="DD170" s="37"/>
      <c r="DE170" s="37"/>
      <c r="DF170" s="37"/>
      <c r="DG170" s="37"/>
      <c r="DH170" s="37"/>
      <c r="DI170" s="37"/>
      <c r="DJ170" s="45" t="str">
        <f t="shared" si="302"/>
        <v/>
      </c>
      <c r="DK170" s="45" t="str">
        <f t="shared" si="303"/>
        <v/>
      </c>
      <c r="DL170" s="45" t="str">
        <f t="shared" si="304"/>
        <v/>
      </c>
      <c r="DM170" s="45" t="str">
        <f t="shared" si="305"/>
        <v/>
      </c>
      <c r="DN170" s="45" t="str">
        <f t="shared" si="306"/>
        <v/>
      </c>
      <c r="DO170" s="46"/>
      <c r="DP170" s="37"/>
      <c r="DQ170" s="43"/>
      <c r="DR170" s="37"/>
      <c r="DS170" s="43"/>
      <c r="DT170" s="43"/>
      <c r="DU170" s="43"/>
      <c r="DV170" s="43"/>
      <c r="DW170" s="43"/>
      <c r="DX170" s="43"/>
      <c r="DY170" s="40"/>
      <c r="DZ170" s="37"/>
      <c r="EA170" s="37"/>
      <c r="EB170" s="37"/>
      <c r="EC170" s="37"/>
      <c r="ED170" s="43"/>
      <c r="EE170" s="37"/>
      <c r="EF170" s="37"/>
      <c r="EG170" s="37"/>
      <c r="EH170" s="37"/>
      <c r="EI170" s="37"/>
      <c r="EJ170" s="37"/>
      <c r="EK170" s="37"/>
      <c r="EL170" s="37"/>
      <c r="EM170" s="37"/>
      <c r="EN170" s="37"/>
      <c r="EO170" s="37"/>
      <c r="EP170" s="37"/>
      <c r="EQ170" s="37"/>
      <c r="ER170" s="37"/>
      <c r="ES170" s="44">
        <v>44659</v>
      </c>
      <c r="ET170" s="44">
        <v>44756</v>
      </c>
      <c r="EU170" s="44"/>
      <c r="EV170" s="44"/>
      <c r="EW170" s="37"/>
      <c r="EX170" s="37"/>
      <c r="EY170" s="37"/>
      <c r="EZ170" s="37"/>
      <c r="FA170" s="37"/>
      <c r="FB170" s="37"/>
      <c r="FC170" s="37"/>
      <c r="FD170" s="37"/>
      <c r="FE170" s="37"/>
      <c r="FF170" s="37"/>
      <c r="FG170" s="37"/>
      <c r="FH170" s="37"/>
      <c r="FI170" s="45" t="str">
        <f t="shared" si="307"/>
        <v/>
      </c>
      <c r="FJ170" s="45" t="str">
        <f t="shared" si="308"/>
        <v/>
      </c>
      <c r="FK170" s="45" t="str">
        <f t="shared" si="309"/>
        <v/>
      </c>
      <c r="FL170" s="45" t="str">
        <f t="shared" si="310"/>
        <v/>
      </c>
      <c r="FM170" s="45" t="str">
        <f t="shared" si="311"/>
        <v/>
      </c>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44">
        <v>44659</v>
      </c>
      <c r="GS170" s="44">
        <v>44756</v>
      </c>
      <c r="GT170" s="44"/>
      <c r="GU170" s="44"/>
      <c r="GV170" s="37"/>
      <c r="GW170" s="37"/>
      <c r="GX170" s="37"/>
      <c r="GY170" s="37"/>
      <c r="GZ170" s="37"/>
      <c r="HA170" s="37"/>
      <c r="HB170" s="37"/>
      <c r="HC170" s="37"/>
      <c r="HD170" s="37"/>
      <c r="HE170" s="37"/>
      <c r="HF170" s="37"/>
      <c r="HG170" s="37"/>
      <c r="HH170" s="45" t="str">
        <f t="shared" si="401"/>
        <v/>
      </c>
      <c r="HI170" s="45" t="str">
        <f t="shared" si="402"/>
        <v/>
      </c>
      <c r="HJ170" s="45" t="str">
        <f t="shared" si="403"/>
        <v/>
      </c>
      <c r="HK170" s="45" t="str">
        <f t="shared" si="404"/>
        <v/>
      </c>
      <c r="HL170" s="45" t="str">
        <f t="shared" si="405"/>
        <v/>
      </c>
      <c r="HM170" s="37"/>
      <c r="HN170" s="37"/>
      <c r="HO170" s="37">
        <f t="shared" si="313"/>
        <v>1</v>
      </c>
      <c r="HP170" s="37" t="str">
        <f>'[17]BD Plan'!$B$3</f>
        <v>Norte de Santander</v>
      </c>
      <c r="HQ170" s="41" t="s">
        <v>1900</v>
      </c>
      <c r="HR170" s="41" t="s">
        <v>1901</v>
      </c>
      <c r="HS170" s="41"/>
      <c r="HT170" s="41"/>
      <c r="HU170" s="41"/>
      <c r="HV170" s="41"/>
      <c r="HW170" s="41"/>
      <c r="HX170" s="41"/>
      <c r="HY170" s="41"/>
      <c r="HZ170" s="41"/>
      <c r="IA170" s="41"/>
      <c r="IB170" s="41"/>
      <c r="IC170" s="41"/>
      <c r="ID170" s="41"/>
      <c r="IE170" s="41"/>
      <c r="IF170" s="41"/>
      <c r="IG170" t="s">
        <v>993</v>
      </c>
      <c r="IH170" s="38" t="s">
        <v>994</v>
      </c>
    </row>
    <row r="171" spans="1:242" ht="15" customHeight="1" x14ac:dyDescent="0.25">
      <c r="A171" t="s">
        <v>995</v>
      </c>
      <c r="B171" t="s">
        <v>966</v>
      </c>
      <c r="C171" s="37" t="s">
        <v>996</v>
      </c>
      <c r="D171" s="37" t="s">
        <v>997</v>
      </c>
      <c r="E171" s="37" t="s">
        <v>951</v>
      </c>
      <c r="F171" s="37" t="s">
        <v>984</v>
      </c>
      <c r="G171" s="37" t="s">
        <v>953</v>
      </c>
      <c r="H171" s="39" t="s">
        <v>998</v>
      </c>
      <c r="I171" s="37" t="s">
        <v>955</v>
      </c>
      <c r="J171" s="40">
        <v>1</v>
      </c>
      <c r="K171" s="40">
        <v>0.8</v>
      </c>
      <c r="L171" s="37" t="s">
        <v>956</v>
      </c>
      <c r="M171" s="40">
        <v>0.6</v>
      </c>
      <c r="N171" s="40">
        <v>0.8</v>
      </c>
      <c r="O171" s="37" t="s">
        <v>956</v>
      </c>
      <c r="P171" s="37" t="s">
        <v>929</v>
      </c>
      <c r="Q171" s="42" t="s">
        <v>999</v>
      </c>
      <c r="R171" s="37"/>
      <c r="S171" s="47" t="s">
        <v>931</v>
      </c>
      <c r="T171" s="37" t="s">
        <v>1000</v>
      </c>
      <c r="U171" s="43" t="s">
        <v>933</v>
      </c>
      <c r="V171" s="43" t="s">
        <v>934</v>
      </c>
      <c r="W171" s="43" t="s">
        <v>935</v>
      </c>
      <c r="X171" s="43"/>
      <c r="Y171" s="43" t="s">
        <v>936</v>
      </c>
      <c r="Z171" s="43" t="s">
        <v>937</v>
      </c>
      <c r="AA171" s="40">
        <v>0.4</v>
      </c>
      <c r="AB171" s="37"/>
      <c r="AC171" s="37"/>
      <c r="AD171" s="37"/>
      <c r="AE171" s="37"/>
      <c r="AF171" s="43" t="s">
        <v>96</v>
      </c>
      <c r="AG171" s="37" t="s">
        <v>938</v>
      </c>
      <c r="AH171" s="37">
        <f t="shared" si="406"/>
        <v>12</v>
      </c>
      <c r="AI171" s="43">
        <v>3</v>
      </c>
      <c r="AJ171" s="43">
        <v>3</v>
      </c>
      <c r="AK171" s="43">
        <v>3</v>
      </c>
      <c r="AL171" s="43">
        <v>3</v>
      </c>
      <c r="AM171" s="37">
        <v>3</v>
      </c>
      <c r="AN171" s="37" t="s">
        <v>1902</v>
      </c>
      <c r="AO171" s="37">
        <v>3</v>
      </c>
      <c r="AP171" s="37" t="s">
        <v>1903</v>
      </c>
      <c r="AQ171" s="37"/>
      <c r="AR171" s="37"/>
      <c r="AS171" s="37"/>
      <c r="AT171" s="37"/>
      <c r="AU171" s="44">
        <v>44659</v>
      </c>
      <c r="AV171" s="44">
        <v>44756</v>
      </c>
      <c r="AW171" s="44"/>
      <c r="AX171" s="44"/>
      <c r="AY171" s="37" t="s">
        <v>4</v>
      </c>
      <c r="AZ171" s="37" t="s">
        <v>4</v>
      </c>
      <c r="BA171" s="37"/>
      <c r="BB171" s="37"/>
      <c r="BC171" s="37" t="s">
        <v>4</v>
      </c>
      <c r="BD171" s="37" t="s">
        <v>4</v>
      </c>
      <c r="BE171" s="37"/>
      <c r="BF171" s="37"/>
      <c r="BG171" s="37" t="s">
        <v>1904</v>
      </c>
      <c r="BH171" s="37" t="s">
        <v>1905</v>
      </c>
      <c r="BI171" s="37"/>
      <c r="BJ171" s="37"/>
      <c r="BK171" s="45">
        <f t="shared" si="395"/>
        <v>1</v>
      </c>
      <c r="BL171" s="45">
        <f t="shared" si="396"/>
        <v>1</v>
      </c>
      <c r="BM171" s="45">
        <f t="shared" si="397"/>
        <v>0</v>
      </c>
      <c r="BN171" s="45">
        <f t="shared" si="398"/>
        <v>0</v>
      </c>
      <c r="BO171" s="45">
        <f t="shared" si="399"/>
        <v>0.5</v>
      </c>
      <c r="BP171" s="46"/>
      <c r="BQ171" s="37"/>
      <c r="BR171" s="37"/>
      <c r="BS171" s="37"/>
      <c r="BT171" s="43"/>
      <c r="BU171" s="43"/>
      <c r="BV171" s="43"/>
      <c r="BW171" s="43"/>
      <c r="BX171" s="43"/>
      <c r="BY171" s="43"/>
      <c r="BZ171" s="40"/>
      <c r="CA171" s="37"/>
      <c r="CB171" s="37"/>
      <c r="CC171" s="37"/>
      <c r="CD171" s="37"/>
      <c r="CE171" s="43"/>
      <c r="CF171" s="37"/>
      <c r="CG171" s="37"/>
      <c r="CH171" s="37"/>
      <c r="CI171" s="37"/>
      <c r="CJ171" s="37"/>
      <c r="CK171" s="37"/>
      <c r="CL171" s="37"/>
      <c r="CM171" s="37"/>
      <c r="CN171" s="37"/>
      <c r="CO171" s="37"/>
      <c r="CP171" s="37"/>
      <c r="CQ171" s="37"/>
      <c r="CR171" s="37"/>
      <c r="CS171" s="37"/>
      <c r="CT171" s="44">
        <v>44659</v>
      </c>
      <c r="CU171" s="44">
        <v>44756</v>
      </c>
      <c r="CV171" s="44"/>
      <c r="CW171" s="44"/>
      <c r="CX171" s="37"/>
      <c r="CY171" s="37"/>
      <c r="CZ171" s="37"/>
      <c r="DA171" s="37"/>
      <c r="DB171" s="37"/>
      <c r="DC171" s="37"/>
      <c r="DD171" s="37"/>
      <c r="DE171" s="37"/>
      <c r="DF171" s="37"/>
      <c r="DG171" s="37"/>
      <c r="DH171" s="37"/>
      <c r="DI171" s="37"/>
      <c r="DJ171" s="45" t="str">
        <f t="shared" si="302"/>
        <v/>
      </c>
      <c r="DK171" s="45" t="str">
        <f t="shared" si="303"/>
        <v/>
      </c>
      <c r="DL171" s="45" t="str">
        <f t="shared" si="304"/>
        <v/>
      </c>
      <c r="DM171" s="45" t="str">
        <f t="shared" si="305"/>
        <v/>
      </c>
      <c r="DN171" s="45" t="str">
        <f t="shared" si="306"/>
        <v/>
      </c>
      <c r="DO171" s="46"/>
      <c r="DP171" s="37"/>
      <c r="DQ171" s="43"/>
      <c r="DR171" s="37"/>
      <c r="DS171" s="43"/>
      <c r="DT171" s="43"/>
      <c r="DU171" s="43"/>
      <c r="DV171" s="43"/>
      <c r="DW171" s="43"/>
      <c r="DX171" s="43"/>
      <c r="DY171" s="40"/>
      <c r="DZ171" s="37"/>
      <c r="EA171" s="37"/>
      <c r="EB171" s="37"/>
      <c r="EC171" s="37"/>
      <c r="ED171" s="43"/>
      <c r="EE171" s="37"/>
      <c r="EF171" s="37"/>
      <c r="EG171" s="37"/>
      <c r="EH171" s="37"/>
      <c r="EI171" s="37"/>
      <c r="EJ171" s="37"/>
      <c r="EK171" s="37"/>
      <c r="EL171" s="37"/>
      <c r="EM171" s="37"/>
      <c r="EN171" s="37"/>
      <c r="EO171" s="37"/>
      <c r="EP171" s="37"/>
      <c r="EQ171" s="37"/>
      <c r="ER171" s="37"/>
      <c r="ES171" s="44">
        <v>44659</v>
      </c>
      <c r="ET171" s="44">
        <v>44756</v>
      </c>
      <c r="EU171" s="44"/>
      <c r="EV171" s="44"/>
      <c r="EW171" s="37"/>
      <c r="EX171" s="37"/>
      <c r="EY171" s="37"/>
      <c r="EZ171" s="37"/>
      <c r="FA171" s="37"/>
      <c r="FB171" s="37"/>
      <c r="FC171" s="37"/>
      <c r="FD171" s="37"/>
      <c r="FE171" s="37"/>
      <c r="FF171" s="37"/>
      <c r="FG171" s="37"/>
      <c r="FH171" s="37"/>
      <c r="FI171" s="45" t="str">
        <f t="shared" si="307"/>
        <v/>
      </c>
      <c r="FJ171" s="45" t="str">
        <f t="shared" si="308"/>
        <v/>
      </c>
      <c r="FK171" s="45" t="str">
        <f t="shared" si="309"/>
        <v/>
      </c>
      <c r="FL171" s="45" t="str">
        <f t="shared" si="310"/>
        <v/>
      </c>
      <c r="FM171" s="45" t="str">
        <f t="shared" si="311"/>
        <v/>
      </c>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44">
        <v>44659</v>
      </c>
      <c r="GS171" s="44">
        <v>44756</v>
      </c>
      <c r="GT171" s="44"/>
      <c r="GU171" s="44"/>
      <c r="GV171" s="37"/>
      <c r="GW171" s="37"/>
      <c r="GX171" s="37"/>
      <c r="GY171" s="37"/>
      <c r="GZ171" s="37"/>
      <c r="HA171" s="37"/>
      <c r="HB171" s="37"/>
      <c r="HC171" s="37"/>
      <c r="HD171" s="37"/>
      <c r="HE171" s="37"/>
      <c r="HF171" s="37"/>
      <c r="HG171" s="37"/>
      <c r="HH171" s="45" t="str">
        <f t="shared" si="401"/>
        <v/>
      </c>
      <c r="HI171" s="45" t="str">
        <f t="shared" si="402"/>
        <v/>
      </c>
      <c r="HJ171" s="45" t="str">
        <f t="shared" si="403"/>
        <v/>
      </c>
      <c r="HK171" s="45" t="str">
        <f t="shared" si="404"/>
        <v/>
      </c>
      <c r="HL171" s="45" t="str">
        <f t="shared" si="405"/>
        <v/>
      </c>
      <c r="HM171" s="37"/>
      <c r="HN171" s="37"/>
      <c r="HO171" s="37">
        <f t="shared" si="313"/>
        <v>1</v>
      </c>
      <c r="HP171" s="37" t="str">
        <f>'[17]BD Plan'!$B$3</f>
        <v>Norte de Santander</v>
      </c>
      <c r="HQ171" s="20" t="s">
        <v>1383</v>
      </c>
      <c r="HR171" s="20" t="s">
        <v>1906</v>
      </c>
      <c r="HS171" s="20"/>
      <c r="HT171" s="20"/>
      <c r="HU171" s="20"/>
      <c r="HV171" s="20"/>
      <c r="HW171" s="20"/>
      <c r="HX171" s="20"/>
      <c r="HY171" s="20"/>
      <c r="HZ171" s="20"/>
      <c r="IA171" s="20"/>
      <c r="IB171" s="20"/>
      <c r="IC171" s="20"/>
      <c r="ID171" s="20"/>
      <c r="IE171" s="20"/>
      <c r="IF171" s="20"/>
      <c r="IG171" t="s">
        <v>1005</v>
      </c>
      <c r="IH171" s="38" t="s">
        <v>981</v>
      </c>
    </row>
    <row r="172" spans="1:242" ht="15" customHeight="1" x14ac:dyDescent="0.25">
      <c r="A172" t="s">
        <v>1006</v>
      </c>
      <c r="B172" t="s">
        <v>1007</v>
      </c>
      <c r="C172" s="37" t="s">
        <v>1008</v>
      </c>
      <c r="D172" s="37" t="s">
        <v>968</v>
      </c>
      <c r="E172" s="37" t="s">
        <v>951</v>
      </c>
      <c r="F172" s="37" t="s">
        <v>924</v>
      </c>
      <c r="G172" s="37" t="s">
        <v>1009</v>
      </c>
      <c r="H172" s="39" t="s">
        <v>1010</v>
      </c>
      <c r="I172" s="37" t="s">
        <v>927</v>
      </c>
      <c r="J172" s="40">
        <v>0.8</v>
      </c>
      <c r="K172" s="40">
        <v>0.2</v>
      </c>
      <c r="L172" s="37" t="s">
        <v>928</v>
      </c>
      <c r="M172" s="40">
        <v>0.28999999999999998</v>
      </c>
      <c r="N172" s="40">
        <v>0.2</v>
      </c>
      <c r="O172" s="37" t="s">
        <v>1011</v>
      </c>
      <c r="P172" s="37" t="s">
        <v>929</v>
      </c>
      <c r="Q172" s="42" t="s">
        <v>1012</v>
      </c>
      <c r="R172" s="37"/>
      <c r="S172" s="47" t="s">
        <v>931</v>
      </c>
      <c r="T172" s="37" t="s">
        <v>1013</v>
      </c>
      <c r="U172" s="43" t="s">
        <v>933</v>
      </c>
      <c r="V172" s="43" t="s">
        <v>934</v>
      </c>
      <c r="W172" s="43" t="s">
        <v>935</v>
      </c>
      <c r="X172" s="43"/>
      <c r="Y172" s="43" t="s">
        <v>936</v>
      </c>
      <c r="Z172" s="43" t="s">
        <v>937</v>
      </c>
      <c r="AA172" s="40">
        <v>0.4</v>
      </c>
      <c r="AB172" s="37"/>
      <c r="AC172" s="37"/>
      <c r="AD172" s="37"/>
      <c r="AE172" s="37"/>
      <c r="AF172" s="43" t="s">
        <v>96</v>
      </c>
      <c r="AG172" s="37" t="s">
        <v>938</v>
      </c>
      <c r="AH172" s="37">
        <f t="shared" si="406"/>
        <v>41</v>
      </c>
      <c r="AI172" s="43">
        <v>0</v>
      </c>
      <c r="AJ172" s="43">
        <v>41</v>
      </c>
      <c r="AK172" s="43">
        <v>0</v>
      </c>
      <c r="AL172" s="43">
        <v>0</v>
      </c>
      <c r="AM172" s="37"/>
      <c r="AN172" s="37"/>
      <c r="AO172" s="37">
        <v>41</v>
      </c>
      <c r="AP172" s="37" t="s">
        <v>1907</v>
      </c>
      <c r="AQ172" s="37"/>
      <c r="AR172" s="37"/>
      <c r="AS172" s="37"/>
      <c r="AT172" s="37"/>
      <c r="AU172" s="44"/>
      <c r="AV172" s="44">
        <v>44757</v>
      </c>
      <c r="AW172" s="44"/>
      <c r="AX172" s="44"/>
      <c r="AY172" s="37"/>
      <c r="AZ172" s="37" t="s">
        <v>4</v>
      </c>
      <c r="BA172" s="37"/>
      <c r="BB172" s="37"/>
      <c r="BC172" s="37"/>
      <c r="BD172" s="37" t="s">
        <v>4</v>
      </c>
      <c r="BE172" s="37"/>
      <c r="BF172" s="37"/>
      <c r="BG172" s="37"/>
      <c r="BH172" s="37" t="s">
        <v>1908</v>
      </c>
      <c r="BI172" s="37"/>
      <c r="BJ172" s="37"/>
      <c r="BK172" s="45" t="str">
        <f t="shared" si="395"/>
        <v/>
      </c>
      <c r="BL172" s="45">
        <f t="shared" si="396"/>
        <v>1</v>
      </c>
      <c r="BM172" s="45" t="str">
        <f t="shared" si="397"/>
        <v/>
      </c>
      <c r="BN172" s="45" t="str">
        <f t="shared" si="398"/>
        <v/>
      </c>
      <c r="BO172" s="45">
        <f t="shared" si="399"/>
        <v>1</v>
      </c>
      <c r="BP172" s="46" t="s">
        <v>1016</v>
      </c>
      <c r="BQ172" s="37"/>
      <c r="BR172" s="47" t="s">
        <v>931</v>
      </c>
      <c r="BS172" s="37" t="s">
        <v>1017</v>
      </c>
      <c r="BT172" s="43" t="s">
        <v>933</v>
      </c>
      <c r="BU172" s="43" t="s">
        <v>934</v>
      </c>
      <c r="BV172" s="43" t="s">
        <v>935</v>
      </c>
      <c r="BW172" s="43"/>
      <c r="BX172" s="43" t="s">
        <v>936</v>
      </c>
      <c r="BY172" s="43" t="s">
        <v>937</v>
      </c>
      <c r="BZ172" s="40">
        <v>0.4</v>
      </c>
      <c r="CA172" s="37"/>
      <c r="CB172" s="37"/>
      <c r="CC172" s="37"/>
      <c r="CD172" s="37"/>
      <c r="CE172" s="43" t="s">
        <v>96</v>
      </c>
      <c r="CF172" s="37" t="s">
        <v>938</v>
      </c>
      <c r="CG172" s="37">
        <f t="shared" ref="CG172" si="407">SUM(CH172:CK172)</f>
        <v>3</v>
      </c>
      <c r="CH172" s="37">
        <v>0</v>
      </c>
      <c r="CI172" s="37">
        <v>1</v>
      </c>
      <c r="CJ172" s="37">
        <v>1</v>
      </c>
      <c r="CK172" s="37">
        <v>1</v>
      </c>
      <c r="CL172" s="37"/>
      <c r="CM172" s="37"/>
      <c r="CN172" s="37">
        <v>1</v>
      </c>
      <c r="CO172" s="37" t="s">
        <v>1909</v>
      </c>
      <c r="CP172" s="37"/>
      <c r="CQ172" s="37"/>
      <c r="CR172" s="37"/>
      <c r="CS172" s="37"/>
      <c r="CT172" s="44"/>
      <c r="CU172" s="44">
        <v>44757</v>
      </c>
      <c r="CV172" s="44"/>
      <c r="CW172" s="44"/>
      <c r="CX172" s="37"/>
      <c r="CY172" s="37" t="s">
        <v>4</v>
      </c>
      <c r="CZ172" s="37"/>
      <c r="DA172" s="37"/>
      <c r="DB172" s="37"/>
      <c r="DC172" s="37" t="s">
        <v>4</v>
      </c>
      <c r="DD172" s="37"/>
      <c r="DE172" s="37"/>
      <c r="DF172" s="37"/>
      <c r="DG172" s="37" t="s">
        <v>1910</v>
      </c>
      <c r="DH172" s="37"/>
      <c r="DI172" s="37"/>
      <c r="DJ172" s="45" t="str">
        <f t="shared" si="302"/>
        <v/>
      </c>
      <c r="DK172" s="45">
        <f t="shared" si="303"/>
        <v>1</v>
      </c>
      <c r="DL172" s="45">
        <f t="shared" si="304"/>
        <v>0</v>
      </c>
      <c r="DM172" s="45">
        <f t="shared" si="305"/>
        <v>0</v>
      </c>
      <c r="DN172" s="45">
        <f t="shared" si="306"/>
        <v>0.33333333333333331</v>
      </c>
      <c r="DO172" s="46"/>
      <c r="DP172" s="37"/>
      <c r="DQ172" s="43"/>
      <c r="DR172" s="37"/>
      <c r="DS172" s="43"/>
      <c r="DT172" s="43"/>
      <c r="DU172" s="43"/>
      <c r="DV172" s="43"/>
      <c r="DW172" s="43"/>
      <c r="DX172" s="43"/>
      <c r="DY172" s="40"/>
      <c r="DZ172" s="37"/>
      <c r="EA172" s="37"/>
      <c r="EB172" s="37"/>
      <c r="EC172" s="37"/>
      <c r="ED172" s="43"/>
      <c r="EE172" s="37"/>
      <c r="EF172" s="37"/>
      <c r="EG172" s="37"/>
      <c r="EH172" s="37"/>
      <c r="EI172" s="37"/>
      <c r="EJ172" s="37"/>
      <c r="EK172" s="37"/>
      <c r="EL172" s="37"/>
      <c r="EM172" s="37"/>
      <c r="EN172" s="37"/>
      <c r="EO172" s="37"/>
      <c r="EP172" s="37"/>
      <c r="EQ172" s="37"/>
      <c r="ER172" s="37"/>
      <c r="ES172" s="44"/>
      <c r="ET172" s="44">
        <v>44757</v>
      </c>
      <c r="EU172" s="44"/>
      <c r="EV172" s="44"/>
      <c r="EW172" s="37"/>
      <c r="EX172" s="37"/>
      <c r="EY172" s="37"/>
      <c r="EZ172" s="37"/>
      <c r="FA172" s="37"/>
      <c r="FB172" s="37"/>
      <c r="FC172" s="37"/>
      <c r="FD172" s="37"/>
      <c r="FE172" s="37"/>
      <c r="FF172" s="37"/>
      <c r="FG172" s="37"/>
      <c r="FH172" s="37"/>
      <c r="FI172" s="45" t="str">
        <f t="shared" si="307"/>
        <v/>
      </c>
      <c r="FJ172" s="45" t="str">
        <f t="shared" si="308"/>
        <v/>
      </c>
      <c r="FK172" s="45" t="str">
        <f t="shared" si="309"/>
        <v/>
      </c>
      <c r="FL172" s="45" t="str">
        <f t="shared" si="310"/>
        <v/>
      </c>
      <c r="FM172" s="45" t="str">
        <f t="shared" si="311"/>
        <v/>
      </c>
      <c r="FN172" s="37"/>
      <c r="FO172" s="37"/>
      <c r="FP172" s="37"/>
      <c r="FQ172" s="37"/>
      <c r="FR172" s="37"/>
      <c r="FS172" s="37"/>
      <c r="FT172" s="37"/>
      <c r="FU172" s="37"/>
      <c r="FV172" s="37"/>
      <c r="FW172" s="37"/>
      <c r="FX172" s="37"/>
      <c r="FY172" s="37"/>
      <c r="FZ172" s="37"/>
      <c r="GA172" s="37"/>
      <c r="GB172" s="37"/>
      <c r="GC172" s="37"/>
      <c r="GD172" s="37"/>
      <c r="GE172" s="37"/>
      <c r="GF172" s="37"/>
      <c r="GG172" s="37"/>
      <c r="GH172" s="37"/>
      <c r="GI172" s="37"/>
      <c r="GJ172" s="37"/>
      <c r="GK172" s="37"/>
      <c r="GL172" s="37"/>
      <c r="GM172" s="37"/>
      <c r="GN172" s="37"/>
      <c r="GO172" s="37"/>
      <c r="GP172" s="37"/>
      <c r="GQ172" s="37"/>
      <c r="GR172" s="44"/>
      <c r="GS172" s="44">
        <v>44757</v>
      </c>
      <c r="GT172" s="44"/>
      <c r="GU172" s="44"/>
      <c r="GV172" s="37"/>
      <c r="GW172" s="37"/>
      <c r="GX172" s="37"/>
      <c r="GY172" s="37"/>
      <c r="GZ172" s="37"/>
      <c r="HA172" s="37"/>
      <c r="HB172" s="37"/>
      <c r="HC172" s="37"/>
      <c r="HD172" s="37"/>
      <c r="HE172" s="37"/>
      <c r="HF172" s="37"/>
      <c r="HG172" s="37"/>
      <c r="HH172" s="45"/>
      <c r="HI172" s="45"/>
      <c r="HJ172" s="45"/>
      <c r="HK172" s="45"/>
      <c r="HL172" s="45"/>
      <c r="HM172" s="37"/>
      <c r="HN172" s="37"/>
      <c r="HO172" s="37">
        <f t="shared" si="313"/>
        <v>2</v>
      </c>
      <c r="HP172" s="37" t="str">
        <f>'[17]BD Plan'!$B$3</f>
        <v>Norte de Santander</v>
      </c>
      <c r="HQ172" s="20"/>
      <c r="HR172" s="20" t="s">
        <v>1911</v>
      </c>
      <c r="HS172" s="20"/>
      <c r="HT172" s="20"/>
      <c r="HU172" s="20"/>
      <c r="HV172" s="20" t="s">
        <v>1912</v>
      </c>
      <c r="HW172" s="20"/>
      <c r="HX172" s="20"/>
      <c r="HY172" s="20"/>
      <c r="HZ172" s="20"/>
      <c r="IA172" s="20"/>
      <c r="IB172" s="20"/>
      <c r="IC172" s="20"/>
      <c r="ID172" s="20"/>
      <c r="IE172" s="20"/>
      <c r="IF172" s="20"/>
      <c r="IG172" t="s">
        <v>1022</v>
      </c>
      <c r="IH172" s="38" t="s">
        <v>1023</v>
      </c>
    </row>
    <row r="173" spans="1:242" ht="15" customHeight="1" x14ac:dyDescent="0.25">
      <c r="A173" t="s">
        <v>1024</v>
      </c>
      <c r="B173" t="s">
        <v>1007</v>
      </c>
      <c r="C173" s="37" t="s">
        <v>1025</v>
      </c>
      <c r="D173" s="37" t="s">
        <v>997</v>
      </c>
      <c r="E173" s="37" t="s">
        <v>1026</v>
      </c>
      <c r="F173" s="37" t="s">
        <v>924</v>
      </c>
      <c r="G173" s="37" t="s">
        <v>925</v>
      </c>
      <c r="H173" s="48" t="s">
        <v>1027</v>
      </c>
      <c r="I173" s="37" t="s">
        <v>1028</v>
      </c>
      <c r="J173" s="40">
        <v>0.8</v>
      </c>
      <c r="K173" s="40">
        <v>0.8</v>
      </c>
      <c r="L173" s="37" t="s">
        <v>956</v>
      </c>
      <c r="M173" s="40">
        <v>0.48</v>
      </c>
      <c r="N173" s="40">
        <v>0.8</v>
      </c>
      <c r="O173" s="37" t="s">
        <v>956</v>
      </c>
      <c r="P173" s="37" t="s">
        <v>929</v>
      </c>
      <c r="Q173" s="42" t="s">
        <v>1029</v>
      </c>
      <c r="R173" s="37"/>
      <c r="S173" s="47" t="s">
        <v>931</v>
      </c>
      <c r="T173" s="37" t="s">
        <v>1030</v>
      </c>
      <c r="U173" s="43" t="s">
        <v>933</v>
      </c>
      <c r="V173" s="43" t="s">
        <v>934</v>
      </c>
      <c r="W173" s="43" t="s">
        <v>935</v>
      </c>
      <c r="X173" s="43"/>
      <c r="Y173" s="43" t="s">
        <v>936</v>
      </c>
      <c r="Z173" s="43" t="s">
        <v>937</v>
      </c>
      <c r="AA173" s="40">
        <v>0.4</v>
      </c>
      <c r="AB173" s="37"/>
      <c r="AC173" s="37"/>
      <c r="AD173" s="37"/>
      <c r="AE173" s="37"/>
      <c r="AF173" s="43" t="s">
        <v>96</v>
      </c>
      <c r="AG173" s="37" t="s">
        <v>938</v>
      </c>
      <c r="AH173" s="37">
        <f t="shared" si="406"/>
        <v>12</v>
      </c>
      <c r="AI173" s="43">
        <v>3</v>
      </c>
      <c r="AJ173" s="43">
        <v>3</v>
      </c>
      <c r="AK173" s="43">
        <v>3</v>
      </c>
      <c r="AL173" s="43">
        <v>3</v>
      </c>
      <c r="AM173" s="37"/>
      <c r="AN173" s="37"/>
      <c r="AO173" s="37">
        <v>3</v>
      </c>
      <c r="AP173" s="37" t="s">
        <v>1913</v>
      </c>
      <c r="AQ173" s="37"/>
      <c r="AR173" s="37"/>
      <c r="AS173" s="37"/>
      <c r="AT173" s="37"/>
      <c r="AU173" s="44">
        <v>44659</v>
      </c>
      <c r="AV173" s="44">
        <v>44757</v>
      </c>
      <c r="AW173" s="44"/>
      <c r="AX173" s="44"/>
      <c r="AY173" s="37"/>
      <c r="AZ173" s="37" t="s">
        <v>4</v>
      </c>
      <c r="BA173" s="37"/>
      <c r="BB173" s="37"/>
      <c r="BC173" s="37"/>
      <c r="BD173" s="37" t="s">
        <v>4</v>
      </c>
      <c r="BE173" s="37"/>
      <c r="BF173" s="37"/>
      <c r="BG173" s="37"/>
      <c r="BH173" s="37" t="s">
        <v>1914</v>
      </c>
      <c r="BI173" s="37"/>
      <c r="BJ173" s="37"/>
      <c r="BK173" s="45">
        <f t="shared" si="395"/>
        <v>0</v>
      </c>
      <c r="BL173" s="45">
        <f t="shared" si="396"/>
        <v>1</v>
      </c>
      <c r="BM173" s="45">
        <f t="shared" si="397"/>
        <v>0</v>
      </c>
      <c r="BN173" s="45">
        <f t="shared" si="398"/>
        <v>0</v>
      </c>
      <c r="BO173" s="45">
        <f t="shared" si="399"/>
        <v>0.25</v>
      </c>
      <c r="BP173" s="42"/>
      <c r="BQ173" s="37"/>
      <c r="BR173" s="37"/>
      <c r="BS173" s="37"/>
      <c r="BT173" s="43"/>
      <c r="BU173" s="43"/>
      <c r="BV173" s="43"/>
      <c r="BW173" s="43"/>
      <c r="BX173" s="43"/>
      <c r="BY173" s="43"/>
      <c r="BZ173" s="40"/>
      <c r="CA173" s="37"/>
      <c r="CB173" s="37"/>
      <c r="CC173" s="37"/>
      <c r="CD173" s="37"/>
      <c r="CE173" s="43"/>
      <c r="CF173" s="37"/>
      <c r="CG173" s="37"/>
      <c r="CH173" s="37"/>
      <c r="CI173" s="37"/>
      <c r="CJ173" s="37"/>
      <c r="CK173" s="37"/>
      <c r="CL173" s="37"/>
      <c r="CM173" s="37"/>
      <c r="CN173" s="37"/>
      <c r="CO173" s="37"/>
      <c r="CP173" s="37"/>
      <c r="CQ173" s="37"/>
      <c r="CR173" s="37"/>
      <c r="CS173" s="37"/>
      <c r="CT173" s="44">
        <v>44659</v>
      </c>
      <c r="CU173" s="44">
        <v>44757</v>
      </c>
      <c r="CV173" s="44"/>
      <c r="CW173" s="44"/>
      <c r="CX173" s="37"/>
      <c r="CY173" s="37"/>
      <c r="CZ173" s="37"/>
      <c r="DA173" s="37"/>
      <c r="DB173" s="37"/>
      <c r="DC173" s="37"/>
      <c r="DD173" s="37"/>
      <c r="DE173" s="37"/>
      <c r="DF173" s="37"/>
      <c r="DG173" s="37"/>
      <c r="DH173" s="37"/>
      <c r="DI173" s="37"/>
      <c r="DJ173" s="45" t="str">
        <f t="shared" si="302"/>
        <v/>
      </c>
      <c r="DK173" s="45" t="str">
        <f t="shared" si="303"/>
        <v/>
      </c>
      <c r="DL173" s="45" t="str">
        <f t="shared" si="304"/>
        <v/>
      </c>
      <c r="DM173" s="45" t="str">
        <f t="shared" si="305"/>
        <v/>
      </c>
      <c r="DN173" s="45" t="str">
        <f t="shared" si="306"/>
        <v/>
      </c>
      <c r="DO173" s="42"/>
      <c r="DP173" s="37"/>
      <c r="DQ173" s="43"/>
      <c r="DR173" s="37"/>
      <c r="DS173" s="43"/>
      <c r="DT173" s="43"/>
      <c r="DU173" s="43"/>
      <c r="DV173" s="43"/>
      <c r="DW173" s="43"/>
      <c r="DX173" s="43"/>
      <c r="DY173" s="40"/>
      <c r="DZ173" s="37"/>
      <c r="EA173" s="37"/>
      <c r="EB173" s="37"/>
      <c r="EC173" s="37"/>
      <c r="ED173" s="43"/>
      <c r="EE173" s="37"/>
      <c r="EF173" s="37"/>
      <c r="EG173" s="37"/>
      <c r="EH173" s="37"/>
      <c r="EI173" s="37"/>
      <c r="EJ173" s="37"/>
      <c r="EK173" s="37"/>
      <c r="EL173" s="37"/>
      <c r="EM173" s="37"/>
      <c r="EN173" s="37"/>
      <c r="EO173" s="37"/>
      <c r="EP173" s="37"/>
      <c r="EQ173" s="37"/>
      <c r="ER173" s="37"/>
      <c r="ES173" s="44"/>
      <c r="ET173" s="44">
        <v>44757</v>
      </c>
      <c r="EU173" s="44"/>
      <c r="EV173" s="44"/>
      <c r="EW173" s="37"/>
      <c r="EX173" s="37"/>
      <c r="EY173" s="37"/>
      <c r="EZ173" s="37"/>
      <c r="FA173" s="37"/>
      <c r="FB173" s="37"/>
      <c r="FC173" s="37"/>
      <c r="FD173" s="37"/>
      <c r="FE173" s="37"/>
      <c r="FF173" s="37"/>
      <c r="FG173" s="37"/>
      <c r="FH173" s="37"/>
      <c r="FI173" s="45" t="str">
        <f t="shared" si="307"/>
        <v/>
      </c>
      <c r="FJ173" s="45" t="str">
        <f t="shared" si="308"/>
        <v/>
      </c>
      <c r="FK173" s="45" t="str">
        <f t="shared" si="309"/>
        <v/>
      </c>
      <c r="FL173" s="45" t="str">
        <f t="shared" si="310"/>
        <v/>
      </c>
      <c r="FM173" s="45" t="str">
        <f t="shared" si="311"/>
        <v/>
      </c>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44">
        <v>44659</v>
      </c>
      <c r="GS173" s="44">
        <v>44757</v>
      </c>
      <c r="GT173" s="44"/>
      <c r="GU173" s="44"/>
      <c r="GV173" s="37"/>
      <c r="GW173" s="37"/>
      <c r="GX173" s="37"/>
      <c r="GY173" s="37"/>
      <c r="GZ173" s="37"/>
      <c r="HA173" s="37"/>
      <c r="HB173" s="37"/>
      <c r="HC173" s="37"/>
      <c r="HD173" s="37"/>
      <c r="HE173" s="37"/>
      <c r="HF173" s="37"/>
      <c r="HG173" s="37"/>
      <c r="HH173" s="45" t="str">
        <f t="shared" ref="HH173:HH174" si="408">IFERROR(IF(GF173=0,"",IF((GJ173/GF173)&gt;1,1,(GJ173/GF173))),"")</f>
        <v/>
      </c>
      <c r="HI173" s="45" t="str">
        <f t="shared" ref="HI173:HI174" si="409">IFERROR(IF(GG173=0,"",IF((GL173/GG173)&gt;1,1,(GL173/GG173))),"")</f>
        <v/>
      </c>
      <c r="HJ173" s="45" t="str">
        <f t="shared" ref="HJ173:HJ174" si="410">IFERROR(IF(GH173=0,"",IF((GN173/GH173)&gt;1,1,(GN173/GH173))),"")</f>
        <v/>
      </c>
      <c r="HK173" s="45" t="str">
        <f t="shared" ref="HK173:HK174" si="411">IFERROR(IF(GI173=0,"",IF((GP173/GI173)&gt;1,1,(GP173/GI173))),"")</f>
        <v/>
      </c>
      <c r="HL173" s="45" t="str">
        <f t="shared" ref="HL173:HL174" si="412">IFERROR(IF((GJ173+GL173+GN173+GP173)/GE173&gt;1,1,(GJ173+GL173+GN173+GP173)/GE173),"")</f>
        <v/>
      </c>
      <c r="HM173" s="37"/>
      <c r="HN173" s="37"/>
      <c r="HO173" s="37">
        <f t="shared" si="313"/>
        <v>1</v>
      </c>
      <c r="HP173" s="37" t="str">
        <f>'[17]BD Plan'!$B$3</f>
        <v>Norte de Santander</v>
      </c>
      <c r="HQ173" s="20"/>
      <c r="HR173" s="20" t="s">
        <v>1915</v>
      </c>
      <c r="HS173" s="20"/>
      <c r="HT173" s="20"/>
      <c r="HU173" s="20"/>
      <c r="HV173" s="20"/>
      <c r="HW173" s="20"/>
      <c r="HX173" s="20"/>
      <c r="HY173" s="20" t="s">
        <v>1916</v>
      </c>
      <c r="HZ173" s="20"/>
      <c r="IA173" s="20"/>
      <c r="IB173" s="20"/>
      <c r="IC173" s="20"/>
      <c r="ID173" s="20"/>
      <c r="IE173" s="20"/>
      <c r="IF173" s="20"/>
      <c r="IG173" t="s">
        <v>1035</v>
      </c>
      <c r="IH173" s="38" t="s">
        <v>1036</v>
      </c>
    </row>
    <row r="174" spans="1:242" ht="15" customHeight="1" x14ac:dyDescent="0.25">
      <c r="A174" t="s">
        <v>1037</v>
      </c>
      <c r="B174" t="s">
        <v>1038</v>
      </c>
      <c r="C174" s="37" t="s">
        <v>1039</v>
      </c>
      <c r="D174" s="38" t="s">
        <v>968</v>
      </c>
      <c r="E174" s="37" t="s">
        <v>951</v>
      </c>
      <c r="F174" s="37" t="s">
        <v>984</v>
      </c>
      <c r="G174" s="37" t="s">
        <v>1040</v>
      </c>
      <c r="H174" s="39" t="s">
        <v>1041</v>
      </c>
      <c r="I174" s="37" t="s">
        <v>927</v>
      </c>
      <c r="J174" s="40">
        <v>0.6</v>
      </c>
      <c r="K174" s="40">
        <v>0.8</v>
      </c>
      <c r="L174" s="37" t="s">
        <v>956</v>
      </c>
      <c r="M174" s="40">
        <v>0.36</v>
      </c>
      <c r="N174" s="40">
        <v>0.8</v>
      </c>
      <c r="O174" s="37" t="s">
        <v>956</v>
      </c>
      <c r="P174" s="37" t="s">
        <v>929</v>
      </c>
      <c r="Q174" s="42" t="s">
        <v>1042</v>
      </c>
      <c r="R174" s="37"/>
      <c r="S174" s="47" t="s">
        <v>931</v>
      </c>
      <c r="T174" s="41" t="s">
        <v>1043</v>
      </c>
      <c r="U174" s="43" t="s">
        <v>933</v>
      </c>
      <c r="V174" s="43" t="s">
        <v>934</v>
      </c>
      <c r="W174" s="43" t="s">
        <v>935</v>
      </c>
      <c r="X174" s="43"/>
      <c r="Y174" s="43" t="s">
        <v>936</v>
      </c>
      <c r="Z174" s="43" t="s">
        <v>937</v>
      </c>
      <c r="AA174" s="40">
        <v>0.4</v>
      </c>
      <c r="AB174" s="37"/>
      <c r="AC174" s="37"/>
      <c r="AD174" s="37"/>
      <c r="AE174" s="37"/>
      <c r="AF174" s="43" t="s">
        <v>96</v>
      </c>
      <c r="AG174" s="37" t="s">
        <v>938</v>
      </c>
      <c r="AH174" s="37">
        <f t="shared" si="406"/>
        <v>29</v>
      </c>
      <c r="AI174" s="43">
        <v>24</v>
      </c>
      <c r="AJ174" s="43">
        <v>3</v>
      </c>
      <c r="AK174" s="43">
        <v>1</v>
      </c>
      <c r="AL174" s="43">
        <v>1</v>
      </c>
      <c r="AM174" s="37">
        <v>24</v>
      </c>
      <c r="AN174" s="37" t="s">
        <v>1917</v>
      </c>
      <c r="AO174" s="37">
        <v>3</v>
      </c>
      <c r="AP174" s="37" t="s">
        <v>1918</v>
      </c>
      <c r="AQ174" s="37"/>
      <c r="AR174" s="37"/>
      <c r="AS174" s="37"/>
      <c r="AT174" s="37"/>
      <c r="AU174" s="44">
        <v>44659</v>
      </c>
      <c r="AV174" s="44">
        <v>44756</v>
      </c>
      <c r="AW174" s="44"/>
      <c r="AX174" s="44"/>
      <c r="AY174" s="37" t="s">
        <v>4</v>
      </c>
      <c r="AZ174" s="37" t="s">
        <v>4</v>
      </c>
      <c r="BA174" s="37"/>
      <c r="BB174" s="37"/>
      <c r="BC174" s="37" t="s">
        <v>4</v>
      </c>
      <c r="BD174" s="37" t="s">
        <v>4</v>
      </c>
      <c r="BE174" s="37"/>
      <c r="BF174" s="37"/>
      <c r="BG174" s="37" t="s">
        <v>1919</v>
      </c>
      <c r="BH174" s="37" t="s">
        <v>1920</v>
      </c>
      <c r="BI174" s="37"/>
      <c r="BJ174" s="37"/>
      <c r="BK174" s="45">
        <f t="shared" si="395"/>
        <v>1</v>
      </c>
      <c r="BL174" s="45">
        <f t="shared" si="396"/>
        <v>1</v>
      </c>
      <c r="BM174" s="45">
        <f t="shared" si="397"/>
        <v>0</v>
      </c>
      <c r="BN174" s="45">
        <f t="shared" si="398"/>
        <v>0</v>
      </c>
      <c r="BO174" s="45">
        <f t="shared" si="399"/>
        <v>0.93103448275862066</v>
      </c>
      <c r="BP174" s="42"/>
      <c r="BQ174" s="37"/>
      <c r="BR174" s="37"/>
      <c r="BS174" s="37"/>
      <c r="BT174" s="43"/>
      <c r="BU174" s="43"/>
      <c r="BV174" s="43"/>
      <c r="BW174" s="43"/>
      <c r="BX174" s="43"/>
      <c r="BY174" s="43"/>
      <c r="BZ174" s="40"/>
      <c r="CA174" s="37"/>
      <c r="CB174" s="37"/>
      <c r="CC174" s="37"/>
      <c r="CD174" s="37"/>
      <c r="CE174" s="43"/>
      <c r="CF174" s="37"/>
      <c r="CG174" s="37"/>
      <c r="CH174" s="37"/>
      <c r="CI174" s="37"/>
      <c r="CJ174" s="37"/>
      <c r="CK174" s="37"/>
      <c r="CL174" s="37"/>
      <c r="CM174" s="37"/>
      <c r="CN174" s="37"/>
      <c r="CO174" s="37"/>
      <c r="CP174" s="37"/>
      <c r="CQ174" s="37"/>
      <c r="CR174" s="37"/>
      <c r="CS174" s="37"/>
      <c r="CT174" s="44"/>
      <c r="CU174" s="44">
        <v>44756</v>
      </c>
      <c r="CV174" s="44"/>
      <c r="CW174" s="44"/>
      <c r="CX174" s="37"/>
      <c r="CY174" s="37"/>
      <c r="CZ174" s="37"/>
      <c r="DA174" s="37"/>
      <c r="DB174" s="37"/>
      <c r="DC174" s="37"/>
      <c r="DD174" s="37"/>
      <c r="DE174" s="37"/>
      <c r="DF174" s="37"/>
      <c r="DG174" s="37"/>
      <c r="DH174" s="37"/>
      <c r="DI174" s="37"/>
      <c r="DJ174" s="45" t="str">
        <f t="shared" si="302"/>
        <v/>
      </c>
      <c r="DK174" s="45" t="str">
        <f t="shared" si="303"/>
        <v/>
      </c>
      <c r="DL174" s="45" t="str">
        <f t="shared" si="304"/>
        <v/>
      </c>
      <c r="DM174" s="45" t="str">
        <f t="shared" si="305"/>
        <v/>
      </c>
      <c r="DN174" s="45" t="str">
        <f t="shared" si="306"/>
        <v/>
      </c>
      <c r="DO174" s="46"/>
      <c r="DP174" s="37"/>
      <c r="DQ174" s="43"/>
      <c r="DR174" s="37"/>
      <c r="DS174" s="43"/>
      <c r="DT174" s="43"/>
      <c r="DU174" s="43"/>
      <c r="DV174" s="43"/>
      <c r="DW174" s="43"/>
      <c r="DX174" s="43"/>
      <c r="DY174" s="40"/>
      <c r="DZ174" s="37"/>
      <c r="EA174" s="37"/>
      <c r="EB174" s="37"/>
      <c r="EC174" s="37"/>
      <c r="ED174" s="43"/>
      <c r="EE174" s="37"/>
      <c r="EF174" s="37"/>
      <c r="EG174" s="37"/>
      <c r="EH174" s="37"/>
      <c r="EI174" s="37"/>
      <c r="EJ174" s="37"/>
      <c r="EK174" s="37"/>
      <c r="EL174" s="37"/>
      <c r="EM174" s="37"/>
      <c r="EN174" s="37"/>
      <c r="EO174" s="37"/>
      <c r="EP174" s="37"/>
      <c r="EQ174" s="37"/>
      <c r="ER174" s="37"/>
      <c r="ES174" s="44">
        <v>44659</v>
      </c>
      <c r="ET174" s="44">
        <v>44756</v>
      </c>
      <c r="EU174" s="44"/>
      <c r="EV174" s="44"/>
      <c r="EW174" s="37"/>
      <c r="EX174" s="37"/>
      <c r="EY174" s="37"/>
      <c r="EZ174" s="37"/>
      <c r="FA174" s="37"/>
      <c r="FB174" s="37"/>
      <c r="FC174" s="37"/>
      <c r="FD174" s="37"/>
      <c r="FE174" s="37"/>
      <c r="FF174" s="37"/>
      <c r="FG174" s="37"/>
      <c r="FH174" s="37"/>
      <c r="FI174" s="45" t="str">
        <f t="shared" si="307"/>
        <v/>
      </c>
      <c r="FJ174" s="45" t="str">
        <f t="shared" si="308"/>
        <v/>
      </c>
      <c r="FK174" s="45" t="str">
        <f t="shared" si="309"/>
        <v/>
      </c>
      <c r="FL174" s="45" t="str">
        <f t="shared" si="310"/>
        <v/>
      </c>
      <c r="FM174" s="45" t="str">
        <f t="shared" si="311"/>
        <v/>
      </c>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44">
        <v>44659</v>
      </c>
      <c r="GS174" s="44">
        <v>44756</v>
      </c>
      <c r="GT174" s="44"/>
      <c r="GU174" s="44"/>
      <c r="GV174" s="37"/>
      <c r="GW174" s="37"/>
      <c r="GX174" s="37"/>
      <c r="GY174" s="37"/>
      <c r="GZ174" s="37"/>
      <c r="HA174" s="37"/>
      <c r="HB174" s="37"/>
      <c r="HC174" s="37"/>
      <c r="HD174" s="37"/>
      <c r="HE174" s="37"/>
      <c r="HF174" s="37"/>
      <c r="HG174" s="37"/>
      <c r="HH174" s="45" t="str">
        <f t="shared" si="408"/>
        <v/>
      </c>
      <c r="HI174" s="45" t="str">
        <f t="shared" si="409"/>
        <v/>
      </c>
      <c r="HJ174" s="45" t="str">
        <f t="shared" si="410"/>
        <v/>
      </c>
      <c r="HK174" s="45" t="str">
        <f t="shared" si="411"/>
        <v/>
      </c>
      <c r="HL174" s="45" t="str">
        <f t="shared" si="412"/>
        <v/>
      </c>
      <c r="HM174" s="37"/>
      <c r="HN174" s="37"/>
      <c r="HO174" s="37">
        <f t="shared" si="313"/>
        <v>1</v>
      </c>
      <c r="HP174" s="37" t="str">
        <f>'[17]BD Plan'!$B$3</f>
        <v>Norte de Santander</v>
      </c>
      <c r="HQ174" s="20" t="s">
        <v>1921</v>
      </c>
      <c r="HR174" s="20" t="s">
        <v>1922</v>
      </c>
      <c r="HS174" s="20"/>
      <c r="HT174" s="20"/>
      <c r="HU174" s="20" t="s">
        <v>1923</v>
      </c>
      <c r="HV174" s="20"/>
      <c r="HW174" s="20"/>
      <c r="HX174" s="20"/>
      <c r="HY174" s="20"/>
      <c r="HZ174" s="20"/>
      <c r="IA174" s="20"/>
      <c r="IB174" s="20"/>
      <c r="IC174" s="20"/>
      <c r="ID174" s="20"/>
      <c r="IE174" s="20"/>
      <c r="IF174" s="20"/>
      <c r="IG174" t="s">
        <v>1050</v>
      </c>
      <c r="IH174" s="38" t="s">
        <v>1051</v>
      </c>
    </row>
    <row r="175" spans="1:242" ht="15" customHeight="1" x14ac:dyDescent="0.25">
      <c r="A175" t="s">
        <v>1052</v>
      </c>
      <c r="B175" t="s">
        <v>1053</v>
      </c>
      <c r="C175" s="37" t="s">
        <v>1054</v>
      </c>
      <c r="D175" s="38" t="s">
        <v>950</v>
      </c>
      <c r="E175" s="37" t="s">
        <v>951</v>
      </c>
      <c r="F175" s="37" t="s">
        <v>924</v>
      </c>
      <c r="G175" s="37" t="s">
        <v>925</v>
      </c>
      <c r="H175" s="39" t="s">
        <v>1055</v>
      </c>
      <c r="I175" s="37" t="s">
        <v>1028</v>
      </c>
      <c r="J175" s="40">
        <v>0.8</v>
      </c>
      <c r="K175" s="40">
        <v>0.6</v>
      </c>
      <c r="L175" s="37" t="s">
        <v>956</v>
      </c>
      <c r="M175" s="40">
        <v>0.28999999999999998</v>
      </c>
      <c r="N175" s="40">
        <v>0.6</v>
      </c>
      <c r="O175" s="37" t="s">
        <v>928</v>
      </c>
      <c r="P175" s="37" t="s">
        <v>929</v>
      </c>
      <c r="Q175" s="42"/>
      <c r="R175" s="37"/>
      <c r="S175" s="41"/>
      <c r="T175" s="41"/>
      <c r="U175" s="43"/>
      <c r="V175" s="43"/>
      <c r="W175" s="43"/>
      <c r="X175" s="43"/>
      <c r="Y175" s="43"/>
      <c r="Z175" s="43"/>
      <c r="AA175" s="40"/>
      <c r="AB175" s="37"/>
      <c r="AC175" s="37"/>
      <c r="AD175" s="37"/>
      <c r="AE175" s="37"/>
      <c r="AF175" s="43"/>
      <c r="AG175" s="37"/>
      <c r="AH175" s="37"/>
      <c r="AI175" s="43"/>
      <c r="AJ175" s="43"/>
      <c r="AK175" s="43"/>
      <c r="AL175" s="43"/>
      <c r="AM175" s="37"/>
      <c r="AN175" s="37"/>
      <c r="AO175" s="37"/>
      <c r="AP175" s="37"/>
      <c r="AQ175" s="37"/>
      <c r="AR175" s="37"/>
      <c r="AS175" s="37"/>
      <c r="AT175" s="37"/>
      <c r="AU175" s="44"/>
      <c r="AV175" s="44">
        <v>44756</v>
      </c>
      <c r="AW175" s="44"/>
      <c r="AX175" s="44"/>
      <c r="AY175" s="37"/>
      <c r="AZ175" s="37"/>
      <c r="BA175" s="37"/>
      <c r="BB175" s="37"/>
      <c r="BC175" s="37"/>
      <c r="BD175" s="37"/>
      <c r="BE175" s="37"/>
      <c r="BF175" s="37"/>
      <c r="BG175" s="37"/>
      <c r="BH175" s="37"/>
      <c r="BI175" s="37"/>
      <c r="BJ175" s="37"/>
      <c r="BK175" s="45" t="str">
        <f t="shared" si="395"/>
        <v/>
      </c>
      <c r="BL175" s="45" t="str">
        <f t="shared" si="396"/>
        <v/>
      </c>
      <c r="BM175" s="45" t="str">
        <f t="shared" si="397"/>
        <v/>
      </c>
      <c r="BN175" s="45" t="str">
        <f t="shared" si="398"/>
        <v/>
      </c>
      <c r="BO175" s="45" t="str">
        <f t="shared" si="399"/>
        <v/>
      </c>
      <c r="BP175" s="42" t="s">
        <v>1056</v>
      </c>
      <c r="BQ175" s="37"/>
      <c r="BR175" s="47" t="s">
        <v>931</v>
      </c>
      <c r="BS175" s="37" t="s">
        <v>1057</v>
      </c>
      <c r="BT175" s="43" t="s">
        <v>933</v>
      </c>
      <c r="BU175" s="43" t="s">
        <v>934</v>
      </c>
      <c r="BV175" s="43" t="s">
        <v>935</v>
      </c>
      <c r="BW175" s="43"/>
      <c r="BX175" s="43" t="s">
        <v>936</v>
      </c>
      <c r="BY175" s="43" t="s">
        <v>937</v>
      </c>
      <c r="BZ175" s="40">
        <v>0.4</v>
      </c>
      <c r="CA175" s="37"/>
      <c r="CB175" s="37"/>
      <c r="CC175" s="37"/>
      <c r="CD175" s="37"/>
      <c r="CE175" s="43" t="s">
        <v>96</v>
      </c>
      <c r="CF175" s="37" t="s">
        <v>938</v>
      </c>
      <c r="CG175" s="37">
        <f t="shared" ref="CG175" si="413">SUM(CH175:CK175)</f>
        <v>16</v>
      </c>
      <c r="CH175" s="37">
        <v>0</v>
      </c>
      <c r="CI175" s="37">
        <v>10</v>
      </c>
      <c r="CJ175" s="37">
        <v>3</v>
      </c>
      <c r="CK175" s="37">
        <v>3</v>
      </c>
      <c r="CL175" s="37"/>
      <c r="CM175" s="37"/>
      <c r="CN175" s="37">
        <v>10</v>
      </c>
      <c r="CO175" s="37" t="s">
        <v>1924</v>
      </c>
      <c r="CP175" s="37"/>
      <c r="CQ175" s="37"/>
      <c r="CR175" s="37"/>
      <c r="CS175" s="37"/>
      <c r="CT175" s="44"/>
      <c r="CU175" s="44">
        <v>44756</v>
      </c>
      <c r="CV175" s="44"/>
      <c r="CW175" s="44"/>
      <c r="CX175" s="37"/>
      <c r="CY175" s="37" t="s">
        <v>4</v>
      </c>
      <c r="CZ175" s="37"/>
      <c r="DA175" s="37"/>
      <c r="DB175" s="37"/>
      <c r="DC175" s="37" t="s">
        <v>4</v>
      </c>
      <c r="DD175" s="37"/>
      <c r="DE175" s="37"/>
      <c r="DF175" s="37"/>
      <c r="DG175" s="37" t="s">
        <v>1925</v>
      </c>
      <c r="DH175" s="37"/>
      <c r="DI175" s="37"/>
      <c r="DJ175" s="45" t="str">
        <f t="shared" si="302"/>
        <v/>
      </c>
      <c r="DK175" s="45">
        <f t="shared" si="303"/>
        <v>1</v>
      </c>
      <c r="DL175" s="45">
        <f t="shared" si="304"/>
        <v>0</v>
      </c>
      <c r="DM175" s="45">
        <f t="shared" si="305"/>
        <v>0</v>
      </c>
      <c r="DN175" s="45">
        <f t="shared" si="306"/>
        <v>0.625</v>
      </c>
      <c r="DO175" s="46"/>
      <c r="DP175" s="37"/>
      <c r="DQ175" s="43"/>
      <c r="DR175" s="37"/>
      <c r="DS175" s="43"/>
      <c r="DT175" s="43"/>
      <c r="DU175" s="43"/>
      <c r="DV175" s="43"/>
      <c r="DW175" s="43"/>
      <c r="DX175" s="43"/>
      <c r="DY175" s="40"/>
      <c r="DZ175" s="37"/>
      <c r="EA175" s="37"/>
      <c r="EB175" s="37"/>
      <c r="EC175" s="37"/>
      <c r="ED175" s="43"/>
      <c r="EE175" s="37"/>
      <c r="EF175" s="37"/>
      <c r="EG175" s="37"/>
      <c r="EH175" s="37"/>
      <c r="EI175" s="37"/>
      <c r="EJ175" s="37"/>
      <c r="EK175" s="37"/>
      <c r="EL175" s="37"/>
      <c r="EM175" s="37"/>
      <c r="EN175" s="37"/>
      <c r="EO175" s="37"/>
      <c r="EP175" s="37"/>
      <c r="EQ175" s="37"/>
      <c r="ER175" s="37"/>
      <c r="ES175" s="44"/>
      <c r="ET175" s="44">
        <v>44756</v>
      </c>
      <c r="EU175" s="44"/>
      <c r="EV175" s="44"/>
      <c r="EW175" s="37"/>
      <c r="EX175" s="37"/>
      <c r="EY175" s="37"/>
      <c r="EZ175" s="37"/>
      <c r="FA175" s="37"/>
      <c r="FB175" s="37"/>
      <c r="FC175" s="37"/>
      <c r="FD175" s="37"/>
      <c r="FE175" s="37"/>
      <c r="FF175" s="37"/>
      <c r="FG175" s="37"/>
      <c r="FH175" s="37"/>
      <c r="FI175" s="45" t="str">
        <f t="shared" si="307"/>
        <v/>
      </c>
      <c r="FJ175" s="45" t="str">
        <f t="shared" si="308"/>
        <v/>
      </c>
      <c r="FK175" s="45" t="str">
        <f t="shared" si="309"/>
        <v/>
      </c>
      <c r="FL175" s="45" t="str">
        <f t="shared" si="310"/>
        <v/>
      </c>
      <c r="FM175" s="45" t="str">
        <f t="shared" si="311"/>
        <v/>
      </c>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44"/>
      <c r="GS175" s="44">
        <v>44756</v>
      </c>
      <c r="GT175" s="44"/>
      <c r="GU175" s="44"/>
      <c r="GV175" s="37"/>
      <c r="GW175" s="37"/>
      <c r="GX175" s="37"/>
      <c r="GY175" s="37"/>
      <c r="GZ175" s="37"/>
      <c r="HA175" s="37"/>
      <c r="HB175" s="37"/>
      <c r="HC175" s="37"/>
      <c r="HD175" s="37"/>
      <c r="HE175" s="37"/>
      <c r="HF175" s="37"/>
      <c r="HG175" s="37"/>
      <c r="HH175" s="45"/>
      <c r="HI175" s="45"/>
      <c r="HJ175" s="45"/>
      <c r="HK175" s="45"/>
      <c r="HL175" s="45"/>
      <c r="HM175" s="37"/>
      <c r="HN175" s="37"/>
      <c r="HO175" s="37">
        <f t="shared" si="313"/>
        <v>1</v>
      </c>
      <c r="HP175" s="37" t="str">
        <f>'[17]BD Plan'!$B$3</f>
        <v>Norte de Santander</v>
      </c>
      <c r="HQ175" s="20"/>
      <c r="HR175" s="20"/>
      <c r="HS175" s="20"/>
      <c r="HT175" s="20"/>
      <c r="HU175" s="20"/>
      <c r="HV175" s="20" t="s">
        <v>1926</v>
      </c>
      <c r="HW175" s="20"/>
      <c r="HX175" s="20"/>
      <c r="HY175" s="20"/>
      <c r="HZ175" s="20"/>
      <c r="IA175" s="20"/>
      <c r="IB175" s="20"/>
      <c r="IC175" s="20"/>
      <c r="ID175" s="20"/>
      <c r="IE175" s="20"/>
      <c r="IF175" s="20"/>
      <c r="IG175" t="s">
        <v>1052</v>
      </c>
      <c r="IH175" s="38" t="s">
        <v>1053</v>
      </c>
    </row>
    <row r="176" spans="1:242" ht="15" customHeight="1" x14ac:dyDescent="0.25">
      <c r="A176" t="s">
        <v>1061</v>
      </c>
      <c r="B176" t="s">
        <v>1053</v>
      </c>
      <c r="C176" s="37" t="s">
        <v>1062</v>
      </c>
      <c r="D176" s="37" t="s">
        <v>997</v>
      </c>
      <c r="E176" s="37" t="s">
        <v>951</v>
      </c>
      <c r="F176" s="37" t="s">
        <v>924</v>
      </c>
      <c r="G176" s="37" t="s">
        <v>925</v>
      </c>
      <c r="H176" s="39" t="s">
        <v>1063</v>
      </c>
      <c r="I176" s="37" t="s">
        <v>955</v>
      </c>
      <c r="J176" s="40">
        <v>0.8</v>
      </c>
      <c r="K176" s="40">
        <v>0.6</v>
      </c>
      <c r="L176" s="37" t="s">
        <v>956</v>
      </c>
      <c r="M176" s="40">
        <v>0.28999999999999998</v>
      </c>
      <c r="N176" s="40">
        <v>0.6</v>
      </c>
      <c r="O176" s="37" t="s">
        <v>928</v>
      </c>
      <c r="P176" s="37" t="s">
        <v>929</v>
      </c>
      <c r="Q176" s="42" t="s">
        <v>1064</v>
      </c>
      <c r="R176" s="37"/>
      <c r="S176" s="47" t="s">
        <v>931</v>
      </c>
      <c r="T176" s="37" t="s">
        <v>1065</v>
      </c>
      <c r="U176" s="43" t="s">
        <v>933</v>
      </c>
      <c r="V176" s="43" t="s">
        <v>934</v>
      </c>
      <c r="W176" s="43" t="s">
        <v>935</v>
      </c>
      <c r="X176" s="43"/>
      <c r="Y176" s="43" t="s">
        <v>936</v>
      </c>
      <c r="Z176" s="43" t="s">
        <v>937</v>
      </c>
      <c r="AA176" s="40">
        <v>0.4</v>
      </c>
      <c r="AB176" s="37"/>
      <c r="AC176" s="37"/>
      <c r="AD176" s="37"/>
      <c r="AE176" s="37"/>
      <c r="AF176" s="43" t="s">
        <v>96</v>
      </c>
      <c r="AG176" s="37" t="s">
        <v>938</v>
      </c>
      <c r="AH176" s="37">
        <f t="shared" si="406"/>
        <v>10</v>
      </c>
      <c r="AI176" s="43">
        <v>10</v>
      </c>
      <c r="AJ176" s="43">
        <v>0</v>
      </c>
      <c r="AK176" s="43">
        <v>0</v>
      </c>
      <c r="AL176" s="43">
        <v>0</v>
      </c>
      <c r="AM176" s="37">
        <v>10</v>
      </c>
      <c r="AN176" s="37" t="s">
        <v>1927</v>
      </c>
      <c r="AO176" s="37">
        <v>0</v>
      </c>
      <c r="AP176" s="37" t="s">
        <v>1928</v>
      </c>
      <c r="AQ176" s="37"/>
      <c r="AR176" s="37"/>
      <c r="AS176" s="37"/>
      <c r="AT176" s="37"/>
      <c r="AU176" s="44">
        <v>44659</v>
      </c>
      <c r="AV176" s="44">
        <v>44756</v>
      </c>
      <c r="AW176" s="44"/>
      <c r="AX176" s="44"/>
      <c r="AY176" s="37" t="s">
        <v>4</v>
      </c>
      <c r="AZ176" s="37" t="s">
        <v>6</v>
      </c>
      <c r="BA176" s="37"/>
      <c r="BB176" s="37"/>
      <c r="BC176" s="37" t="s">
        <v>4</v>
      </c>
      <c r="BD176" s="37" t="s">
        <v>4</v>
      </c>
      <c r="BE176" s="37"/>
      <c r="BF176" s="37"/>
      <c r="BG176" s="37" t="s">
        <v>1929</v>
      </c>
      <c r="BH176" s="37" t="s">
        <v>1930</v>
      </c>
      <c r="BI176" s="37"/>
      <c r="BJ176" s="37"/>
      <c r="BK176" s="45">
        <f t="shared" si="395"/>
        <v>1</v>
      </c>
      <c r="BL176" s="45" t="str">
        <f t="shared" si="396"/>
        <v/>
      </c>
      <c r="BM176" s="45" t="str">
        <f t="shared" si="397"/>
        <v/>
      </c>
      <c r="BN176" s="45" t="str">
        <f t="shared" si="398"/>
        <v/>
      </c>
      <c r="BO176" s="45">
        <f t="shared" si="399"/>
        <v>1</v>
      </c>
      <c r="BP176" s="42"/>
      <c r="BQ176" s="37"/>
      <c r="BR176" s="43"/>
      <c r="BS176" s="37"/>
      <c r="BT176" s="43"/>
      <c r="BU176" s="43"/>
      <c r="BV176" s="43"/>
      <c r="BW176" s="43"/>
      <c r="BX176" s="43"/>
      <c r="BY176" s="43"/>
      <c r="BZ176" s="40"/>
      <c r="CA176" s="37"/>
      <c r="CB176" s="37"/>
      <c r="CC176" s="37"/>
      <c r="CD176" s="37"/>
      <c r="CE176" s="43"/>
      <c r="CF176" s="37"/>
      <c r="CG176" s="37"/>
      <c r="CH176" s="37"/>
      <c r="CI176" s="37"/>
      <c r="CJ176" s="37"/>
      <c r="CK176" s="37"/>
      <c r="CL176" s="37"/>
      <c r="CM176" s="37"/>
      <c r="CN176" s="37"/>
      <c r="CO176" s="37"/>
      <c r="CP176" s="37"/>
      <c r="CQ176" s="37"/>
      <c r="CR176" s="37"/>
      <c r="CS176" s="37"/>
      <c r="CT176" s="44">
        <v>44659</v>
      </c>
      <c r="CU176" s="44">
        <v>44756</v>
      </c>
      <c r="CV176" s="44"/>
      <c r="CW176" s="44"/>
      <c r="CX176" s="37"/>
      <c r="CY176" s="37"/>
      <c r="CZ176" s="37"/>
      <c r="DA176" s="37"/>
      <c r="DB176" s="37"/>
      <c r="DC176" s="37"/>
      <c r="DD176" s="37"/>
      <c r="DE176" s="37"/>
      <c r="DF176" s="37"/>
      <c r="DG176" s="37"/>
      <c r="DH176" s="37"/>
      <c r="DI176" s="37"/>
      <c r="DJ176" s="45" t="str">
        <f t="shared" si="302"/>
        <v/>
      </c>
      <c r="DK176" s="45" t="str">
        <f t="shared" si="303"/>
        <v/>
      </c>
      <c r="DL176" s="45" t="str">
        <f t="shared" si="304"/>
        <v/>
      </c>
      <c r="DM176" s="45" t="str">
        <f t="shared" si="305"/>
        <v/>
      </c>
      <c r="DN176" s="45" t="str">
        <f t="shared" si="306"/>
        <v/>
      </c>
      <c r="DO176" s="46"/>
      <c r="DP176" s="37"/>
      <c r="DQ176" s="43"/>
      <c r="DR176" s="37"/>
      <c r="DS176" s="43"/>
      <c r="DT176" s="43"/>
      <c r="DU176" s="43"/>
      <c r="DV176" s="43"/>
      <c r="DW176" s="43"/>
      <c r="DX176" s="43"/>
      <c r="DY176" s="40"/>
      <c r="DZ176" s="37"/>
      <c r="EA176" s="37"/>
      <c r="EB176" s="37"/>
      <c r="EC176" s="37"/>
      <c r="ED176" s="43"/>
      <c r="EE176" s="37"/>
      <c r="EF176" s="37"/>
      <c r="EG176" s="37"/>
      <c r="EH176" s="37"/>
      <c r="EI176" s="37"/>
      <c r="EJ176" s="37"/>
      <c r="EK176" s="37"/>
      <c r="EL176" s="37"/>
      <c r="EM176" s="37"/>
      <c r="EN176" s="37"/>
      <c r="EO176" s="37"/>
      <c r="EP176" s="37"/>
      <c r="EQ176" s="37"/>
      <c r="ER176" s="37"/>
      <c r="ES176" s="44">
        <v>44659</v>
      </c>
      <c r="ET176" s="44">
        <v>44756</v>
      </c>
      <c r="EU176" s="44"/>
      <c r="EV176" s="44"/>
      <c r="EW176" s="37"/>
      <c r="EX176" s="37"/>
      <c r="EY176" s="37"/>
      <c r="EZ176" s="37"/>
      <c r="FA176" s="37"/>
      <c r="FB176" s="37"/>
      <c r="FC176" s="37"/>
      <c r="FD176" s="37"/>
      <c r="FE176" s="37"/>
      <c r="FF176" s="37"/>
      <c r="FG176" s="37"/>
      <c r="FH176" s="37"/>
      <c r="FI176" s="45" t="str">
        <f t="shared" si="307"/>
        <v/>
      </c>
      <c r="FJ176" s="45" t="str">
        <f t="shared" si="308"/>
        <v/>
      </c>
      <c r="FK176" s="45" t="str">
        <f t="shared" si="309"/>
        <v/>
      </c>
      <c r="FL176" s="45" t="str">
        <f t="shared" si="310"/>
        <v/>
      </c>
      <c r="FM176" s="45" t="str">
        <f t="shared" si="311"/>
        <v/>
      </c>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44">
        <v>44659</v>
      </c>
      <c r="GS176" s="44">
        <v>44756</v>
      </c>
      <c r="GT176" s="44"/>
      <c r="GU176" s="44"/>
      <c r="GV176" s="37"/>
      <c r="GW176" s="37"/>
      <c r="GX176" s="37"/>
      <c r="GY176" s="37"/>
      <c r="GZ176" s="37"/>
      <c r="HA176" s="37"/>
      <c r="HB176" s="37"/>
      <c r="HC176" s="37"/>
      <c r="HD176" s="37"/>
      <c r="HE176" s="37"/>
      <c r="HF176" s="37"/>
      <c r="HG176" s="37"/>
      <c r="HH176" s="45" t="str">
        <f t="shared" ref="HH176:HH177" si="414">IFERROR(IF(GF176=0,"",IF((GJ176/GF176)&gt;1,1,(GJ176/GF176))),"")</f>
        <v/>
      </c>
      <c r="HI176" s="45" t="str">
        <f t="shared" ref="HI176:HI177" si="415">IFERROR(IF(GG176=0,"",IF((GL176/GG176)&gt;1,1,(GL176/GG176))),"")</f>
        <v/>
      </c>
      <c r="HJ176" s="45" t="str">
        <f t="shared" ref="HJ176:HJ177" si="416">IFERROR(IF(GH176=0,"",IF((GN176/GH176)&gt;1,1,(GN176/GH176))),"")</f>
        <v/>
      </c>
      <c r="HK176" s="45" t="str">
        <f t="shared" ref="HK176:HK177" si="417">IFERROR(IF(GI176=0,"",IF((GP176/GI176)&gt;1,1,(GP176/GI176))),"")</f>
        <v/>
      </c>
      <c r="HL176" s="45" t="str">
        <f t="shared" ref="HL176:HL177" si="418">IFERROR(IF((GJ176+GL176+GN176+GP176)/GE176&gt;1,1,(GJ176+GL176+GN176+GP176)/GE176),"")</f>
        <v/>
      </c>
      <c r="HM176" s="37"/>
      <c r="HN176" s="37"/>
      <c r="HO176" s="37">
        <f t="shared" si="313"/>
        <v>1</v>
      </c>
      <c r="HP176" s="37" t="str">
        <f>'[17]BD Plan'!$B$3</f>
        <v>Norte de Santander</v>
      </c>
      <c r="HQ176" s="20" t="s">
        <v>1931</v>
      </c>
      <c r="HR176" s="20" t="s">
        <v>1932</v>
      </c>
      <c r="HS176" s="20"/>
      <c r="HT176" s="20"/>
      <c r="HU176" s="20"/>
      <c r="HV176" s="20"/>
      <c r="HW176" s="20"/>
      <c r="HX176" s="20"/>
      <c r="HY176" s="20"/>
      <c r="HZ176" s="20"/>
      <c r="IA176" s="20"/>
      <c r="IB176" s="20"/>
      <c r="IC176" s="20"/>
      <c r="ID176" s="20"/>
      <c r="IE176" s="20"/>
      <c r="IF176" s="20"/>
      <c r="IG176" t="s">
        <v>1061</v>
      </c>
      <c r="IH176" s="38" t="s">
        <v>1053</v>
      </c>
    </row>
    <row r="177" spans="1:242" ht="15" customHeight="1" x14ac:dyDescent="0.25">
      <c r="A177" t="s">
        <v>1071</v>
      </c>
      <c r="B177" t="s">
        <v>1072</v>
      </c>
      <c r="C177" s="37" t="s">
        <v>1073</v>
      </c>
      <c r="D177" s="37" t="s">
        <v>950</v>
      </c>
      <c r="E177" s="37" t="s">
        <v>951</v>
      </c>
      <c r="F177" s="37" t="s">
        <v>924</v>
      </c>
      <c r="G177" s="37" t="s">
        <v>925</v>
      </c>
      <c r="H177" s="39" t="s">
        <v>1074</v>
      </c>
      <c r="I177" s="37" t="s">
        <v>927</v>
      </c>
      <c r="J177" s="40">
        <v>0.2</v>
      </c>
      <c r="K177" s="40">
        <v>0.4</v>
      </c>
      <c r="L177" s="37" t="s">
        <v>1011</v>
      </c>
      <c r="M177" s="40">
        <v>0.04</v>
      </c>
      <c r="N177" s="40">
        <v>0.4</v>
      </c>
      <c r="O177" s="37" t="s">
        <v>1011</v>
      </c>
      <c r="P177" s="37" t="s">
        <v>929</v>
      </c>
      <c r="Q177" s="42"/>
      <c r="R177" s="37"/>
      <c r="T177" s="37"/>
      <c r="U177" s="43"/>
      <c r="V177" s="43"/>
      <c r="W177" s="43"/>
      <c r="X177" s="43"/>
      <c r="Y177" s="43"/>
      <c r="Z177" s="43"/>
      <c r="AA177" s="40"/>
      <c r="AB177" s="37"/>
      <c r="AC177" s="37"/>
      <c r="AD177" s="37"/>
      <c r="AE177" s="37"/>
      <c r="AF177" s="43"/>
      <c r="AG177" s="37"/>
      <c r="AH177" s="37"/>
      <c r="AI177" s="43"/>
      <c r="AJ177" s="43"/>
      <c r="AK177" s="43"/>
      <c r="AL177" s="43"/>
      <c r="AM177" s="37"/>
      <c r="AN177" s="37"/>
      <c r="AO177" s="37"/>
      <c r="AP177" s="37"/>
      <c r="AQ177" s="37"/>
      <c r="AR177" s="37"/>
      <c r="AS177" s="37"/>
      <c r="AT177" s="37"/>
      <c r="AU177" s="44">
        <v>44659</v>
      </c>
      <c r="AV177" s="44">
        <v>44757</v>
      </c>
      <c r="AW177" s="44"/>
      <c r="AX177" s="44"/>
      <c r="AY177" s="37"/>
      <c r="AZ177" s="37"/>
      <c r="BA177" s="37"/>
      <c r="BB177" s="37"/>
      <c r="BC177" s="37"/>
      <c r="BD177" s="37"/>
      <c r="BE177" s="37"/>
      <c r="BF177" s="37"/>
      <c r="BG177" s="37"/>
      <c r="BH177" s="37"/>
      <c r="BI177" s="37"/>
      <c r="BJ177" s="37"/>
      <c r="BK177" s="45" t="str">
        <f t="shared" si="395"/>
        <v/>
      </c>
      <c r="BL177" s="45" t="str">
        <f t="shared" si="396"/>
        <v/>
      </c>
      <c r="BM177" s="45" t="str">
        <f t="shared" si="397"/>
        <v/>
      </c>
      <c r="BN177" s="45" t="str">
        <f t="shared" si="398"/>
        <v/>
      </c>
      <c r="BO177" s="45" t="str">
        <f t="shared" si="399"/>
        <v/>
      </c>
      <c r="BP177" s="42" t="s">
        <v>1075</v>
      </c>
      <c r="BQ177" s="37"/>
      <c r="BR177" s="47" t="s">
        <v>931</v>
      </c>
      <c r="BS177" s="37" t="s">
        <v>1076</v>
      </c>
      <c r="BT177" s="43" t="s">
        <v>933</v>
      </c>
      <c r="BU177" s="43" t="s">
        <v>934</v>
      </c>
      <c r="BV177" s="43" t="s">
        <v>935</v>
      </c>
      <c r="BW177" s="43"/>
      <c r="BX177" s="43" t="s">
        <v>936</v>
      </c>
      <c r="BY177" s="43" t="s">
        <v>937</v>
      </c>
      <c r="BZ177" s="40">
        <v>0.4</v>
      </c>
      <c r="CA177" s="37"/>
      <c r="CB177" s="37"/>
      <c r="CC177" s="37"/>
      <c r="CD177" s="37"/>
      <c r="CE177" s="43" t="s">
        <v>96</v>
      </c>
      <c r="CF177" s="37" t="s">
        <v>938</v>
      </c>
      <c r="CG177" s="37">
        <f t="shared" ref="CG177" si="419">SUM(CH177:CK177)</f>
        <v>2</v>
      </c>
      <c r="CH177" s="37">
        <v>1</v>
      </c>
      <c r="CI177" s="37">
        <v>0</v>
      </c>
      <c r="CJ177" s="37">
        <v>0</v>
      </c>
      <c r="CK177" s="37">
        <v>1</v>
      </c>
      <c r="CL177" s="37">
        <v>1</v>
      </c>
      <c r="CM177" s="37" t="s">
        <v>1933</v>
      </c>
      <c r="CN177" s="37">
        <v>0</v>
      </c>
      <c r="CO177" s="37" t="s">
        <v>1934</v>
      </c>
      <c r="CP177" s="37"/>
      <c r="CQ177" s="37"/>
      <c r="CR177" s="37"/>
      <c r="CS177" s="37"/>
      <c r="CT177" s="44">
        <v>44659</v>
      </c>
      <c r="CU177" s="44">
        <v>44757</v>
      </c>
      <c r="CV177" s="44"/>
      <c r="CW177" s="44"/>
      <c r="CX177" s="37" t="s">
        <v>4</v>
      </c>
      <c r="CY177" s="37" t="s">
        <v>6</v>
      </c>
      <c r="CZ177" s="37"/>
      <c r="DA177" s="37"/>
      <c r="DB177" s="37" t="s">
        <v>4</v>
      </c>
      <c r="DC177" s="37" t="s">
        <v>6</v>
      </c>
      <c r="DD177" s="37"/>
      <c r="DE177" s="37"/>
      <c r="DF177" s="37" t="s">
        <v>1935</v>
      </c>
      <c r="DG177" s="37" t="s">
        <v>1936</v>
      </c>
      <c r="DH177" s="37"/>
      <c r="DI177" s="37"/>
      <c r="DJ177" s="45">
        <f t="shared" si="302"/>
        <v>1</v>
      </c>
      <c r="DK177" s="45" t="str">
        <f t="shared" si="303"/>
        <v/>
      </c>
      <c r="DL177" s="45" t="str">
        <f t="shared" si="304"/>
        <v/>
      </c>
      <c r="DM177" s="45">
        <f t="shared" si="305"/>
        <v>0</v>
      </c>
      <c r="DN177" s="45">
        <f t="shared" si="306"/>
        <v>0.5</v>
      </c>
      <c r="DO177" s="42" t="s">
        <v>1081</v>
      </c>
      <c r="DP177" s="37"/>
      <c r="DQ177" s="47" t="s">
        <v>931</v>
      </c>
      <c r="DR177" s="37" t="s">
        <v>1082</v>
      </c>
      <c r="DS177" s="43" t="s">
        <v>933</v>
      </c>
      <c r="DT177" s="43" t="s">
        <v>934</v>
      </c>
      <c r="DU177" s="43" t="s">
        <v>935</v>
      </c>
      <c r="DV177" s="43"/>
      <c r="DW177" s="43" t="s">
        <v>936</v>
      </c>
      <c r="DX177" s="43" t="s">
        <v>937</v>
      </c>
      <c r="DY177" s="40">
        <v>0.4</v>
      </c>
      <c r="DZ177" s="37"/>
      <c r="EA177" s="37"/>
      <c r="EB177" s="37"/>
      <c r="EC177" s="37"/>
      <c r="ED177" s="43" t="s">
        <v>96</v>
      </c>
      <c r="EE177" s="37" t="s">
        <v>938</v>
      </c>
      <c r="EF177" s="37">
        <f>SUM(EG177:EJ177)</f>
        <v>0</v>
      </c>
      <c r="EG177" s="37">
        <v>0</v>
      </c>
      <c r="EH177" s="37">
        <v>0</v>
      </c>
      <c r="EI177" s="37">
        <v>0</v>
      </c>
      <c r="EJ177" s="37">
        <v>0</v>
      </c>
      <c r="EK177" s="37"/>
      <c r="EL177" s="37"/>
      <c r="EM177" s="37">
        <v>0</v>
      </c>
      <c r="EN177" s="37" t="s">
        <v>1937</v>
      </c>
      <c r="EO177" s="37"/>
      <c r="EP177" s="37"/>
      <c r="EQ177" s="37"/>
      <c r="ER177" s="37"/>
      <c r="ES177" s="44">
        <v>44659</v>
      </c>
      <c r="ET177" s="44">
        <v>44757</v>
      </c>
      <c r="EU177" s="44"/>
      <c r="EV177" s="44"/>
      <c r="EW177" s="37"/>
      <c r="EX177" s="37" t="s">
        <v>6</v>
      </c>
      <c r="EY177" s="37"/>
      <c r="EZ177" s="37"/>
      <c r="FA177" s="37"/>
      <c r="FB177" s="37" t="s">
        <v>6</v>
      </c>
      <c r="FC177" s="37"/>
      <c r="FD177" s="37"/>
      <c r="FE177" s="37"/>
      <c r="FF177" s="37" t="s">
        <v>1938</v>
      </c>
      <c r="FG177" s="37"/>
      <c r="FH177" s="37"/>
      <c r="FI177" s="45" t="str">
        <f t="shared" si="307"/>
        <v/>
      </c>
      <c r="FJ177" s="45" t="str">
        <f t="shared" si="308"/>
        <v/>
      </c>
      <c r="FK177" s="45" t="str">
        <f t="shared" si="309"/>
        <v/>
      </c>
      <c r="FL177" s="45" t="str">
        <f t="shared" si="310"/>
        <v/>
      </c>
      <c r="FM177" s="45" t="str">
        <f t="shared" si="311"/>
        <v/>
      </c>
      <c r="FN177" s="37"/>
      <c r="FO177" s="37"/>
      <c r="FP177" s="37"/>
      <c r="FQ177" s="37"/>
      <c r="FR177" s="37"/>
      <c r="FS177" s="37"/>
      <c r="FT177" s="37"/>
      <c r="FU177" s="37"/>
      <c r="FV177" s="37"/>
      <c r="FW177" s="37"/>
      <c r="FX177" s="37"/>
      <c r="FY177" s="37"/>
      <c r="FZ177" s="37"/>
      <c r="GA177" s="37"/>
      <c r="GB177" s="37"/>
      <c r="GC177" s="37"/>
      <c r="GD177" s="37"/>
      <c r="GE177" s="37"/>
      <c r="GF177" s="37"/>
      <c r="GG177" s="37"/>
      <c r="GH177" s="37"/>
      <c r="GI177" s="37"/>
      <c r="GJ177" s="37"/>
      <c r="GK177" s="37"/>
      <c r="GL177" s="37"/>
      <c r="GM177" s="37"/>
      <c r="GN177" s="37"/>
      <c r="GO177" s="37"/>
      <c r="GP177" s="37"/>
      <c r="GQ177" s="37"/>
      <c r="GR177" s="44">
        <v>44659</v>
      </c>
      <c r="GS177" s="44">
        <v>44757</v>
      </c>
      <c r="GT177" s="44"/>
      <c r="GU177" s="44"/>
      <c r="GV177" s="37"/>
      <c r="GW177" s="37"/>
      <c r="GX177" s="37"/>
      <c r="GY177" s="37"/>
      <c r="GZ177" s="37"/>
      <c r="HA177" s="37"/>
      <c r="HB177" s="37"/>
      <c r="HC177" s="37"/>
      <c r="HD177" s="37"/>
      <c r="HE177" s="37"/>
      <c r="HF177" s="37"/>
      <c r="HG177" s="37"/>
      <c r="HH177" s="45" t="str">
        <f t="shared" si="414"/>
        <v/>
      </c>
      <c r="HI177" s="45" t="str">
        <f t="shared" si="415"/>
        <v/>
      </c>
      <c r="HJ177" s="45" t="str">
        <f t="shared" si="416"/>
        <v/>
      </c>
      <c r="HK177" s="45" t="str">
        <f t="shared" si="417"/>
        <v/>
      </c>
      <c r="HL177" s="45" t="str">
        <f t="shared" si="418"/>
        <v/>
      </c>
      <c r="HM177" s="37"/>
      <c r="HN177" s="37"/>
      <c r="HO177" s="37">
        <f t="shared" si="313"/>
        <v>2</v>
      </c>
      <c r="HP177" s="37" t="str">
        <f>'[17]BD Plan'!$B$3</f>
        <v>Norte de Santander</v>
      </c>
      <c r="HQ177" s="20"/>
      <c r="HR177" s="20"/>
      <c r="HS177" s="20"/>
      <c r="HT177" s="20"/>
      <c r="HU177" s="20" t="s">
        <v>1939</v>
      </c>
      <c r="HV177" s="20" t="s">
        <v>1932</v>
      </c>
      <c r="HW177" s="20"/>
      <c r="HX177" s="20"/>
      <c r="HY177" s="20"/>
      <c r="HZ177" s="20" t="s">
        <v>1932</v>
      </c>
      <c r="IA177" s="20"/>
      <c r="IB177" s="20"/>
      <c r="IC177" s="20"/>
      <c r="ID177" s="20"/>
      <c r="IE177" s="20"/>
      <c r="IF177" s="20"/>
      <c r="IG177" t="s">
        <v>1088</v>
      </c>
      <c r="IH177" s="38" t="s">
        <v>1089</v>
      </c>
    </row>
    <row r="178" spans="1:242" ht="15" customHeight="1" x14ac:dyDescent="0.25">
      <c r="A178" s="37" t="s">
        <v>919</v>
      </c>
      <c r="B178" s="37" t="s">
        <v>920</v>
      </c>
      <c r="C178" s="37" t="s">
        <v>921</v>
      </c>
      <c r="D178" s="37" t="s">
        <v>922</v>
      </c>
      <c r="E178" s="37" t="s">
        <v>923</v>
      </c>
      <c r="F178" s="37" t="s">
        <v>924</v>
      </c>
      <c r="G178" s="37" t="s">
        <v>925</v>
      </c>
      <c r="H178" s="39" t="s">
        <v>926</v>
      </c>
      <c r="I178" s="37" t="s">
        <v>927</v>
      </c>
      <c r="J178" s="40">
        <v>0.4</v>
      </c>
      <c r="K178" s="40">
        <v>0.6</v>
      </c>
      <c r="L178" s="37" t="s">
        <v>928</v>
      </c>
      <c r="M178" s="40">
        <v>0.09</v>
      </c>
      <c r="N178" s="40">
        <v>0.6</v>
      </c>
      <c r="O178" s="37" t="s">
        <v>928</v>
      </c>
      <c r="P178" s="37" t="s">
        <v>929</v>
      </c>
      <c r="Q178" s="42"/>
      <c r="R178" s="37"/>
      <c r="S178" s="41"/>
      <c r="T178" s="37"/>
      <c r="U178" s="43"/>
      <c r="V178" s="43"/>
      <c r="W178" s="43"/>
      <c r="X178" s="43"/>
      <c r="Y178" s="43"/>
      <c r="Z178" s="43"/>
      <c r="AA178" s="40"/>
      <c r="AB178" s="37"/>
      <c r="AC178" s="37"/>
      <c r="AD178" s="37"/>
      <c r="AE178" s="37"/>
      <c r="AF178" s="43"/>
      <c r="AG178" s="37"/>
      <c r="AH178" s="37"/>
      <c r="AI178" s="37"/>
      <c r="AJ178" s="37"/>
      <c r="AK178" s="37"/>
      <c r="AL178" s="37"/>
      <c r="AM178" s="37"/>
      <c r="AN178" s="37"/>
      <c r="AO178" s="37"/>
      <c r="AP178" s="37"/>
      <c r="AQ178" s="37"/>
      <c r="AR178" s="37"/>
      <c r="AS178" s="37"/>
      <c r="AT178" s="37"/>
      <c r="AU178" s="44">
        <v>44658</v>
      </c>
      <c r="AV178" s="44">
        <v>44757</v>
      </c>
      <c r="AW178" s="44"/>
      <c r="AX178" s="44"/>
      <c r="AY178" s="37"/>
      <c r="AZ178" s="37"/>
      <c r="BA178" s="37"/>
      <c r="BB178" s="37"/>
      <c r="BC178" s="37"/>
      <c r="BD178" s="37"/>
      <c r="BE178" s="37"/>
      <c r="BF178" s="37"/>
      <c r="BG178" s="37"/>
      <c r="BH178" s="37"/>
      <c r="BI178" s="37"/>
      <c r="BJ178" s="37"/>
      <c r="BK178" s="45" t="str">
        <f>IFERROR(IF(AI178=0,"",IF((AM178/AI178)&gt;1,1,(AM178/AI178))),"")</f>
        <v/>
      </c>
      <c r="BL178" s="45" t="str">
        <f>IFERROR(IF(AJ178=0,"",IF((AO178/AJ178)&gt;1,1,(AO178/AJ178))),"")</f>
        <v/>
      </c>
      <c r="BM178" s="45" t="str">
        <f>IFERROR(IF(AK178=0,"",IF((AQ178/AK178)&gt;1,1,(AQ178/AK178))),"")</f>
        <v/>
      </c>
      <c r="BN178" s="45" t="str">
        <f>IFERROR(IF(AL178=0,"",IF((AS178/AL178)&gt;1,1,(AS178/AL178))),"")</f>
        <v/>
      </c>
      <c r="BO178" s="45" t="str">
        <f>IFERROR(IF((AM178+AO178+AQ178+AS178)/AH178&gt;1,1,(AM178+AO178+AQ178+AS178)/AH178),"")</f>
        <v/>
      </c>
      <c r="BP178" s="42"/>
      <c r="BQ178" s="37"/>
      <c r="BR178" s="37"/>
      <c r="BS178" s="37"/>
      <c r="BT178" s="43"/>
      <c r="BU178" s="43"/>
      <c r="BV178" s="43"/>
      <c r="BW178" s="43"/>
      <c r="BX178" s="43"/>
      <c r="BY178" s="43"/>
      <c r="BZ178" s="40"/>
      <c r="CA178" s="37"/>
      <c r="CB178" s="37"/>
      <c r="CC178" s="37"/>
      <c r="CD178" s="37"/>
      <c r="CE178" s="43"/>
      <c r="CF178" s="37"/>
      <c r="CG178" s="37"/>
      <c r="CH178" s="37"/>
      <c r="CI178" s="37"/>
      <c r="CJ178" s="37"/>
      <c r="CK178" s="37"/>
      <c r="CL178" s="37"/>
      <c r="CM178" s="37"/>
      <c r="CN178" s="37"/>
      <c r="CO178" s="37"/>
      <c r="CP178" s="37"/>
      <c r="CQ178" s="37"/>
      <c r="CR178" s="37"/>
      <c r="CS178" s="37"/>
      <c r="CT178" s="44">
        <v>44658</v>
      </c>
      <c r="CU178" s="44">
        <v>44757</v>
      </c>
      <c r="CV178" s="44"/>
      <c r="CW178" s="44"/>
      <c r="CX178" s="37"/>
      <c r="CY178" s="37"/>
      <c r="CZ178" s="37"/>
      <c r="DA178" s="37"/>
      <c r="DB178" s="37"/>
      <c r="DC178" s="37"/>
      <c r="DD178" s="37"/>
      <c r="DE178" s="37"/>
      <c r="DF178" s="37"/>
      <c r="DG178" s="37"/>
      <c r="DH178" s="37"/>
      <c r="DI178" s="37"/>
      <c r="DJ178" s="45" t="str">
        <f t="shared" si="302"/>
        <v/>
      </c>
      <c r="DK178" s="45" t="str">
        <f t="shared" si="303"/>
        <v/>
      </c>
      <c r="DL178" s="45" t="str">
        <f t="shared" si="304"/>
        <v/>
      </c>
      <c r="DM178" s="45" t="str">
        <f t="shared" si="305"/>
        <v/>
      </c>
      <c r="DN178" s="45" t="str">
        <f t="shared" si="306"/>
        <v/>
      </c>
      <c r="DO178" s="42" t="s">
        <v>930</v>
      </c>
      <c r="DP178" s="37"/>
      <c r="DQ178" s="47" t="s">
        <v>931</v>
      </c>
      <c r="DR178" s="37" t="s">
        <v>932</v>
      </c>
      <c r="DS178" s="43" t="s">
        <v>933</v>
      </c>
      <c r="DT178" s="43" t="s">
        <v>934</v>
      </c>
      <c r="DU178" s="43" t="s">
        <v>935</v>
      </c>
      <c r="DV178" s="43"/>
      <c r="DW178" s="43" t="s">
        <v>936</v>
      </c>
      <c r="DX178" s="43" t="s">
        <v>937</v>
      </c>
      <c r="DY178" s="40">
        <v>0.4</v>
      </c>
      <c r="DZ178" s="37"/>
      <c r="EA178" s="37"/>
      <c r="EB178" s="37"/>
      <c r="EC178" s="37"/>
      <c r="ED178" s="43" t="s">
        <v>96</v>
      </c>
      <c r="EE178" s="37" t="s">
        <v>938</v>
      </c>
      <c r="EF178" s="37">
        <f>SUM(EG178:EJ178)</f>
        <v>4</v>
      </c>
      <c r="EG178" s="37">
        <v>1</v>
      </c>
      <c r="EH178" s="37">
        <v>1</v>
      </c>
      <c r="EI178" s="37">
        <v>1</v>
      </c>
      <c r="EJ178" s="37">
        <v>1</v>
      </c>
      <c r="EK178" s="37">
        <v>1</v>
      </c>
      <c r="EL178" s="37" t="s">
        <v>1940</v>
      </c>
      <c r="EM178" s="37">
        <v>1</v>
      </c>
      <c r="EN178" s="37" t="s">
        <v>1941</v>
      </c>
      <c r="EO178" s="37"/>
      <c r="EP178" s="37"/>
      <c r="EQ178" s="37"/>
      <c r="ER178" s="37"/>
      <c r="ES178" s="44">
        <v>44658</v>
      </c>
      <c r="ET178" s="44">
        <v>44757</v>
      </c>
      <c r="EU178" s="44"/>
      <c r="EV178" s="44"/>
      <c r="EW178" s="37" t="s">
        <v>4</v>
      </c>
      <c r="EX178" s="37" t="s">
        <v>4</v>
      </c>
      <c r="EY178" s="37"/>
      <c r="EZ178" s="37"/>
      <c r="FA178" s="37" t="s">
        <v>4</v>
      </c>
      <c r="FB178" s="37" t="s">
        <v>4</v>
      </c>
      <c r="FC178" s="37"/>
      <c r="FD178" s="37"/>
      <c r="FE178" s="37" t="s">
        <v>1942</v>
      </c>
      <c r="FF178" s="37" t="s">
        <v>1943</v>
      </c>
      <c r="FG178" s="37"/>
      <c r="FH178" s="37"/>
      <c r="FI178" s="45">
        <f t="shared" si="307"/>
        <v>1</v>
      </c>
      <c r="FJ178" s="45">
        <f t="shared" si="308"/>
        <v>1</v>
      </c>
      <c r="FK178" s="45">
        <f t="shared" si="309"/>
        <v>0</v>
      </c>
      <c r="FL178" s="45">
        <f t="shared" si="310"/>
        <v>0</v>
      </c>
      <c r="FM178" s="45">
        <f t="shared" si="311"/>
        <v>0.5</v>
      </c>
      <c r="FN178" s="37"/>
      <c r="FO178" s="37"/>
      <c r="FP178" s="37"/>
      <c r="FQ178" s="37"/>
      <c r="FR178" s="37"/>
      <c r="FS178" s="37"/>
      <c r="FT178" s="37"/>
      <c r="FU178" s="37"/>
      <c r="FV178" s="37"/>
      <c r="FW178" s="37"/>
      <c r="FX178" s="37"/>
      <c r="FY178" s="37"/>
      <c r="FZ178" s="37"/>
      <c r="GA178" s="37"/>
      <c r="GB178" s="37"/>
      <c r="GC178" s="37"/>
      <c r="GD178" s="37"/>
      <c r="GE178" s="37"/>
      <c r="GF178" s="37"/>
      <c r="GG178" s="37"/>
      <c r="GH178" s="37"/>
      <c r="GI178" s="37"/>
      <c r="GJ178" s="37"/>
      <c r="GK178" s="37"/>
      <c r="GL178" s="37"/>
      <c r="GM178" s="37"/>
      <c r="GN178" s="37"/>
      <c r="GO178" s="37"/>
      <c r="GP178" s="37"/>
      <c r="GQ178" s="37"/>
      <c r="GR178" s="44">
        <v>44658</v>
      </c>
      <c r="GS178" s="44">
        <v>44757</v>
      </c>
      <c r="GT178" s="44"/>
      <c r="GU178" s="44"/>
      <c r="GV178" s="37"/>
      <c r="GW178" s="37"/>
      <c r="GX178" s="37"/>
      <c r="GY178" s="37"/>
      <c r="GZ178" s="37"/>
      <c r="HA178" s="37"/>
      <c r="HB178" s="37"/>
      <c r="HC178" s="37"/>
      <c r="HD178" s="37"/>
      <c r="HE178" s="37"/>
      <c r="HF178" s="37"/>
      <c r="HG178" s="37"/>
      <c r="HH178" s="45" t="str">
        <f>IFERROR(IF(GF178=0,"",IF((GJ178/GF178)&gt;1,1,(GJ178/GF178))),"")</f>
        <v/>
      </c>
      <c r="HI178" s="45" t="str">
        <f>IFERROR(IF(GG178=0,"",IF((GL178/GG178)&gt;1,1,(GL178/GG178))),"")</f>
        <v/>
      </c>
      <c r="HJ178" s="45" t="str">
        <f>IFERROR(IF(GH178=0,"",IF((GN178/GH178)&gt;1,1,(GN178/GH178))),"")</f>
        <v/>
      </c>
      <c r="HK178" s="45" t="str">
        <f>IFERROR(IF(GI178=0,"",IF((GP178/GI178)&gt;1,1,(GP178/GI178))),"")</f>
        <v/>
      </c>
      <c r="HL178" s="45" t="str">
        <f>IFERROR(IF((GJ178+GL178+GN178+GP178)/GE178&gt;1,1,(GJ178+GL178+GN178+GP178)/GE178),"")</f>
        <v/>
      </c>
      <c r="HM178" s="37"/>
      <c r="HN178" s="37"/>
      <c r="HO178" s="37">
        <f t="shared" si="313"/>
        <v>1</v>
      </c>
      <c r="HP178" s="37" t="str">
        <f>'[18]BD Plan'!$B$3</f>
        <v>Quindío</v>
      </c>
      <c r="HQ178" s="41"/>
      <c r="HR178" s="41"/>
      <c r="HS178" s="41"/>
      <c r="HT178" s="41"/>
      <c r="HU178" s="41"/>
      <c r="HV178" s="41"/>
      <c r="HW178" s="41"/>
      <c r="HX178" s="41"/>
      <c r="HY178" s="41" t="s">
        <v>1944</v>
      </c>
      <c r="HZ178" s="41" t="s">
        <v>1945</v>
      </c>
      <c r="IA178" s="41"/>
      <c r="IB178" s="41"/>
      <c r="IC178" s="41"/>
      <c r="ID178" s="41"/>
      <c r="IE178" s="41"/>
      <c r="IF178" s="41"/>
      <c r="IG178" s="37" t="s">
        <v>945</v>
      </c>
      <c r="IH178" s="46" t="s">
        <v>946</v>
      </c>
    </row>
    <row r="179" spans="1:242" ht="15" customHeight="1" x14ac:dyDescent="0.25">
      <c r="A179" t="s">
        <v>947</v>
      </c>
      <c r="B179" t="s">
        <v>948</v>
      </c>
      <c r="C179" s="37" t="s">
        <v>949</v>
      </c>
      <c r="D179" s="37" t="s">
        <v>950</v>
      </c>
      <c r="E179" s="37" t="s">
        <v>951</v>
      </c>
      <c r="F179" s="37" t="s">
        <v>952</v>
      </c>
      <c r="G179" s="37" t="s">
        <v>953</v>
      </c>
      <c r="H179" s="39" t="s">
        <v>954</v>
      </c>
      <c r="I179" s="37" t="s">
        <v>955</v>
      </c>
      <c r="J179" s="40">
        <v>1</v>
      </c>
      <c r="K179" s="40">
        <v>0.8</v>
      </c>
      <c r="L179" s="37" t="s">
        <v>956</v>
      </c>
      <c r="M179" s="40">
        <v>0.36</v>
      </c>
      <c r="N179" s="40">
        <v>0.8</v>
      </c>
      <c r="O179" s="37" t="s">
        <v>956</v>
      </c>
      <c r="P179" s="37" t="s">
        <v>929</v>
      </c>
      <c r="Q179" s="42"/>
      <c r="R179" s="37"/>
      <c r="S179" s="41"/>
      <c r="T179" s="37"/>
      <c r="U179" s="43"/>
      <c r="V179" s="43"/>
      <c r="W179" s="43"/>
      <c r="X179" s="43"/>
      <c r="Y179" s="43"/>
      <c r="Z179" s="43"/>
      <c r="AA179" s="40"/>
      <c r="AB179" s="37"/>
      <c r="AC179" s="37"/>
      <c r="AD179" s="37"/>
      <c r="AE179" s="37"/>
      <c r="AF179" s="43"/>
      <c r="AG179" s="37"/>
      <c r="AH179" s="37"/>
      <c r="AI179" s="43"/>
      <c r="AJ179" s="43"/>
      <c r="AK179" s="43"/>
      <c r="AL179" s="43"/>
      <c r="AM179" s="37"/>
      <c r="AN179" s="37"/>
      <c r="AO179" s="37"/>
      <c r="AP179" s="37"/>
      <c r="AQ179" s="37"/>
      <c r="AR179" s="37"/>
      <c r="AS179" s="37"/>
      <c r="AT179" s="37"/>
      <c r="AU179" s="44"/>
      <c r="AV179" s="44">
        <v>44757</v>
      </c>
      <c r="AW179" s="44"/>
      <c r="AX179" s="44"/>
      <c r="AY179" s="37"/>
      <c r="AZ179" s="37"/>
      <c r="BA179" s="37"/>
      <c r="BB179" s="37"/>
      <c r="BC179" s="37"/>
      <c r="BD179" s="37"/>
      <c r="BE179" s="37"/>
      <c r="BF179" s="37"/>
      <c r="BG179" s="37"/>
      <c r="BH179" s="37"/>
      <c r="BI179" s="37"/>
      <c r="BJ179" s="37"/>
      <c r="BK179" s="45" t="str">
        <f t="shared" ref="BK179:BK188" si="420">IFERROR(IF(AI179=0,"",IF((AM179/AI179)&gt;1,1,(AM179/AI179))),"")</f>
        <v/>
      </c>
      <c r="BL179" s="45" t="str">
        <f t="shared" ref="BL179:BL188" si="421">IFERROR(IF(AJ179=0,"",IF((AO179/AJ179)&gt;1,1,(AO179/AJ179))),"")</f>
        <v/>
      </c>
      <c r="BM179" s="45" t="str">
        <f t="shared" ref="BM179:BM188" si="422">IFERROR(IF(AK179=0,"",IF((AQ179/AK179)&gt;1,1,(AQ179/AK179))),"")</f>
        <v/>
      </c>
      <c r="BN179" s="45" t="str">
        <f t="shared" ref="BN179:BN188" si="423">IFERROR(IF(AL179=0,"",IF((AS179/AL179)&gt;1,1,(AS179/AL179))),"")</f>
        <v/>
      </c>
      <c r="BO179" s="45" t="str">
        <f t="shared" ref="BO179:BO188" si="424">IFERROR(IF((AM179+AO179+AQ179+AS179)/AH179&gt;1,1,(AM179+AO179+AQ179+AS179)/AH179),"")</f>
        <v/>
      </c>
      <c r="BP179" s="46" t="s">
        <v>957</v>
      </c>
      <c r="BQ179" s="37"/>
      <c r="BR179" s="47" t="s">
        <v>931</v>
      </c>
      <c r="BS179" s="37" t="s">
        <v>958</v>
      </c>
      <c r="BT179" s="43" t="s">
        <v>933</v>
      </c>
      <c r="BU179" s="43" t="s">
        <v>934</v>
      </c>
      <c r="BV179" s="43" t="s">
        <v>935</v>
      </c>
      <c r="BW179" s="43"/>
      <c r="BX179" s="43" t="s">
        <v>936</v>
      </c>
      <c r="BY179" s="43" t="s">
        <v>937</v>
      </c>
      <c r="BZ179" s="40">
        <v>0.4</v>
      </c>
      <c r="CA179" s="37"/>
      <c r="CB179" s="37"/>
      <c r="CC179" s="37"/>
      <c r="CD179" s="37"/>
      <c r="CE179" s="43" t="s">
        <v>96</v>
      </c>
      <c r="CF179" s="37" t="s">
        <v>938</v>
      </c>
      <c r="CG179" s="37">
        <f t="shared" ref="CG179" si="425">SUM(CH179:CK179)</f>
        <v>9</v>
      </c>
      <c r="CH179" s="37">
        <v>0</v>
      </c>
      <c r="CI179" s="37">
        <v>3</v>
      </c>
      <c r="CJ179" s="37">
        <v>3</v>
      </c>
      <c r="CK179" s="37">
        <v>3</v>
      </c>
      <c r="CL179" s="37"/>
      <c r="CM179" s="37"/>
      <c r="CN179" s="37">
        <v>3</v>
      </c>
      <c r="CO179" s="37" t="s">
        <v>1946</v>
      </c>
      <c r="CP179" s="37"/>
      <c r="CQ179" s="37"/>
      <c r="CR179" s="37"/>
      <c r="CS179" s="37"/>
      <c r="CT179" s="44">
        <v>44669</v>
      </c>
      <c r="CU179" s="44">
        <v>44757</v>
      </c>
      <c r="CV179" s="44"/>
      <c r="CW179" s="44"/>
      <c r="CX179" s="37"/>
      <c r="CY179" s="37" t="s">
        <v>4</v>
      </c>
      <c r="CZ179" s="37"/>
      <c r="DA179" s="37"/>
      <c r="DB179" s="37"/>
      <c r="DC179" s="37" t="s">
        <v>4</v>
      </c>
      <c r="DD179" s="37"/>
      <c r="DE179" s="37"/>
      <c r="DF179" s="37"/>
      <c r="DG179" s="37" t="s">
        <v>1947</v>
      </c>
      <c r="DH179" s="37"/>
      <c r="DI179" s="37"/>
      <c r="DJ179" s="45" t="str">
        <f t="shared" si="302"/>
        <v/>
      </c>
      <c r="DK179" s="45">
        <f t="shared" si="303"/>
        <v>1</v>
      </c>
      <c r="DL179" s="45">
        <f t="shared" si="304"/>
        <v>0</v>
      </c>
      <c r="DM179" s="45">
        <f t="shared" si="305"/>
        <v>0</v>
      </c>
      <c r="DN179" s="45">
        <f t="shared" si="306"/>
        <v>0.33333333333333331</v>
      </c>
      <c r="DO179" s="46"/>
      <c r="DP179" s="37"/>
      <c r="DQ179" s="43"/>
      <c r="DR179" s="37"/>
      <c r="DS179" s="43"/>
      <c r="DT179" s="43"/>
      <c r="DU179" s="43"/>
      <c r="DV179" s="43"/>
      <c r="DW179" s="43"/>
      <c r="DX179" s="43"/>
      <c r="DY179" s="40"/>
      <c r="DZ179" s="37"/>
      <c r="EA179" s="37"/>
      <c r="EB179" s="37"/>
      <c r="EC179" s="37"/>
      <c r="ED179" s="43"/>
      <c r="EE179" s="37"/>
      <c r="EF179" s="37"/>
      <c r="EG179" s="37"/>
      <c r="EH179" s="37"/>
      <c r="EI179" s="37"/>
      <c r="EJ179" s="37"/>
      <c r="EK179" s="37"/>
      <c r="EL179" s="37"/>
      <c r="EM179" s="37"/>
      <c r="EN179" s="37"/>
      <c r="EO179" s="37"/>
      <c r="EP179" s="37"/>
      <c r="EQ179" s="37"/>
      <c r="ER179" s="37"/>
      <c r="ES179" s="44">
        <v>44669</v>
      </c>
      <c r="ET179" s="44">
        <v>44757</v>
      </c>
      <c r="EU179" s="44"/>
      <c r="EV179" s="44"/>
      <c r="EW179" s="37"/>
      <c r="EX179" s="37"/>
      <c r="EY179" s="37"/>
      <c r="EZ179" s="37"/>
      <c r="FA179" s="37"/>
      <c r="FB179" s="37"/>
      <c r="FC179" s="37"/>
      <c r="FD179" s="37"/>
      <c r="FE179" s="37"/>
      <c r="FF179" s="37"/>
      <c r="FG179" s="37"/>
      <c r="FH179" s="37"/>
      <c r="FI179" s="45" t="str">
        <f t="shared" si="307"/>
        <v/>
      </c>
      <c r="FJ179" s="45" t="str">
        <f t="shared" si="308"/>
        <v/>
      </c>
      <c r="FK179" s="45" t="str">
        <f t="shared" si="309"/>
        <v/>
      </c>
      <c r="FL179" s="45" t="str">
        <f t="shared" si="310"/>
        <v/>
      </c>
      <c r="FM179" s="45" t="str">
        <f t="shared" si="311"/>
        <v/>
      </c>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44">
        <v>44669</v>
      </c>
      <c r="GS179" s="44">
        <v>44757</v>
      </c>
      <c r="GT179" s="44"/>
      <c r="GU179" s="44"/>
      <c r="GV179" s="37"/>
      <c r="GW179" s="37"/>
      <c r="GX179" s="37"/>
      <c r="GY179" s="37"/>
      <c r="GZ179" s="37"/>
      <c r="HA179" s="37"/>
      <c r="HB179" s="37"/>
      <c r="HC179" s="37"/>
      <c r="HD179" s="37"/>
      <c r="HE179" s="37"/>
      <c r="HF179" s="37"/>
      <c r="HG179" s="37"/>
      <c r="HH179" s="45" t="str">
        <f t="shared" ref="HH179:HH182" si="426">IFERROR(IF(GF179=0,"",IF((GJ179/GF179)&gt;1,1,(GJ179/GF179))),"")</f>
        <v/>
      </c>
      <c r="HI179" s="45" t="str">
        <f t="shared" ref="HI179:HI182" si="427">IFERROR(IF(GG179=0,"",IF((GL179/GG179)&gt;1,1,(GL179/GG179))),"")</f>
        <v/>
      </c>
      <c r="HJ179" s="45" t="str">
        <f t="shared" ref="HJ179:HJ182" si="428">IFERROR(IF(GH179=0,"",IF((GN179/GH179)&gt;1,1,(GN179/GH179))),"")</f>
        <v/>
      </c>
      <c r="HK179" s="45" t="str">
        <f t="shared" ref="HK179:HK182" si="429">IFERROR(IF(GI179=0,"",IF((GP179/GI179)&gt;1,1,(GP179/GI179))),"")</f>
        <v/>
      </c>
      <c r="HL179" s="45" t="str">
        <f t="shared" ref="HL179:HL182" si="430">IFERROR(IF((GJ179+GL179+GN179+GP179)/GE179&gt;1,1,(GJ179+GL179+GN179+GP179)/GE179),"")</f>
        <v/>
      </c>
      <c r="HM179" s="37"/>
      <c r="HN179" s="37"/>
      <c r="HO179" s="37">
        <f t="shared" si="313"/>
        <v>1</v>
      </c>
      <c r="HP179" s="37" t="str">
        <f>'[18]BD Plan'!$B$3</f>
        <v>Quindío</v>
      </c>
      <c r="HQ179" s="41" t="s">
        <v>1948</v>
      </c>
      <c r="HR179" s="41"/>
      <c r="HS179" s="41"/>
      <c r="HT179" s="41"/>
      <c r="HU179" s="41"/>
      <c r="HV179" s="41" t="s">
        <v>1949</v>
      </c>
      <c r="HW179" s="41"/>
      <c r="HX179" s="41"/>
      <c r="HY179" s="41"/>
      <c r="HZ179" s="41"/>
      <c r="IA179" s="41"/>
      <c r="IB179" s="41"/>
      <c r="IC179" s="41"/>
      <c r="ID179" s="41"/>
      <c r="IE179" s="41"/>
      <c r="IF179" s="41"/>
      <c r="IG179" t="s">
        <v>963</v>
      </c>
      <c r="IH179" s="38" t="s">
        <v>964</v>
      </c>
    </row>
    <row r="180" spans="1:242" ht="15" customHeight="1" x14ac:dyDescent="0.25">
      <c r="A180" t="s">
        <v>965</v>
      </c>
      <c r="B180" t="s">
        <v>966</v>
      </c>
      <c r="C180" s="37" t="s">
        <v>967</v>
      </c>
      <c r="D180" s="37" t="s">
        <v>968</v>
      </c>
      <c r="E180" s="37" t="s">
        <v>951</v>
      </c>
      <c r="F180" s="37" t="s">
        <v>969</v>
      </c>
      <c r="G180" s="37" t="s">
        <v>925</v>
      </c>
      <c r="H180" s="39" t="s">
        <v>970</v>
      </c>
      <c r="I180" s="37" t="s">
        <v>955</v>
      </c>
      <c r="J180" s="40">
        <v>1</v>
      </c>
      <c r="K180" s="40">
        <v>0.6</v>
      </c>
      <c r="L180" s="37" t="s">
        <v>956</v>
      </c>
      <c r="M180" s="40">
        <v>0.6</v>
      </c>
      <c r="N180" s="40">
        <v>0.6</v>
      </c>
      <c r="O180" s="37" t="s">
        <v>928</v>
      </c>
      <c r="P180" s="37" t="s">
        <v>929</v>
      </c>
      <c r="Q180" s="42" t="s">
        <v>971</v>
      </c>
      <c r="R180" s="37"/>
      <c r="S180" s="47" t="s">
        <v>931</v>
      </c>
      <c r="T180" s="37" t="s">
        <v>972</v>
      </c>
      <c r="U180" s="43" t="s">
        <v>933</v>
      </c>
      <c r="V180" s="43" t="s">
        <v>934</v>
      </c>
      <c r="W180" s="43" t="s">
        <v>935</v>
      </c>
      <c r="X180" s="43"/>
      <c r="Y180" s="43" t="s">
        <v>973</v>
      </c>
      <c r="Z180" s="43" t="s">
        <v>937</v>
      </c>
      <c r="AA180" s="40">
        <v>0.4</v>
      </c>
      <c r="AB180" s="37"/>
      <c r="AC180" s="37"/>
      <c r="AD180" s="37"/>
      <c r="AE180" s="37"/>
      <c r="AF180" s="43" t="s">
        <v>96</v>
      </c>
      <c r="AG180" s="37" t="s">
        <v>938</v>
      </c>
      <c r="AH180" s="37">
        <f t="shared" ref="AH180:AH187" si="431">SUM(AI180:AL180)</f>
        <v>10</v>
      </c>
      <c r="AI180" s="43">
        <v>1</v>
      </c>
      <c r="AJ180" s="43">
        <v>3</v>
      </c>
      <c r="AK180" s="43">
        <v>3</v>
      </c>
      <c r="AL180" s="43">
        <v>3</v>
      </c>
      <c r="AM180" s="37">
        <v>1</v>
      </c>
      <c r="AN180" s="37" t="s">
        <v>1950</v>
      </c>
      <c r="AO180" s="37">
        <v>3</v>
      </c>
      <c r="AP180" s="37" t="s">
        <v>1951</v>
      </c>
      <c r="AQ180" s="37"/>
      <c r="AR180" s="37"/>
      <c r="AS180" s="37"/>
      <c r="AT180" s="37"/>
      <c r="AU180" s="44">
        <v>44658</v>
      </c>
      <c r="AV180" s="44">
        <v>44753</v>
      </c>
      <c r="AW180" s="44"/>
      <c r="AX180" s="44"/>
      <c r="AY180" s="37" t="s">
        <v>4</v>
      </c>
      <c r="AZ180" s="37" t="s">
        <v>4</v>
      </c>
      <c r="BA180" s="37"/>
      <c r="BB180" s="37"/>
      <c r="BC180" s="37" t="s">
        <v>4</v>
      </c>
      <c r="BD180" s="37" t="s">
        <v>4</v>
      </c>
      <c r="BE180" s="37"/>
      <c r="BF180" s="37"/>
      <c r="BG180" s="37" t="s">
        <v>1952</v>
      </c>
      <c r="BH180" s="37" t="s">
        <v>1953</v>
      </c>
      <c r="BI180" s="37"/>
      <c r="BJ180" s="37"/>
      <c r="BK180" s="45">
        <f t="shared" si="420"/>
        <v>1</v>
      </c>
      <c r="BL180" s="45">
        <f t="shared" si="421"/>
        <v>1</v>
      </c>
      <c r="BM180" s="45">
        <f t="shared" si="422"/>
        <v>0</v>
      </c>
      <c r="BN180" s="45">
        <f t="shared" si="423"/>
        <v>0</v>
      </c>
      <c r="BO180" s="45">
        <f t="shared" si="424"/>
        <v>0.4</v>
      </c>
      <c r="BP180" s="46"/>
      <c r="BQ180" s="37"/>
      <c r="BR180" s="37"/>
      <c r="BS180" s="37"/>
      <c r="BT180" s="43"/>
      <c r="BU180" s="43"/>
      <c r="BV180" s="43"/>
      <c r="BW180" s="43"/>
      <c r="BX180" s="43"/>
      <c r="BY180" s="43"/>
      <c r="BZ180" s="40"/>
      <c r="CA180" s="37"/>
      <c r="CB180" s="37"/>
      <c r="CC180" s="37"/>
      <c r="CD180" s="37"/>
      <c r="CE180" s="43"/>
      <c r="CF180" s="37"/>
      <c r="CG180" s="37"/>
      <c r="CH180" s="37"/>
      <c r="CI180" s="37"/>
      <c r="CJ180" s="37"/>
      <c r="CK180" s="37"/>
      <c r="CL180" s="37"/>
      <c r="CM180" s="37"/>
      <c r="CN180" s="37"/>
      <c r="CO180" s="37"/>
      <c r="CP180" s="37"/>
      <c r="CQ180" s="37"/>
      <c r="CR180" s="37"/>
      <c r="CS180" s="37"/>
      <c r="CT180" s="44">
        <v>44658</v>
      </c>
      <c r="CU180" s="44">
        <v>44753</v>
      </c>
      <c r="CV180" s="44"/>
      <c r="CW180" s="44"/>
      <c r="CX180" s="37"/>
      <c r="CY180" s="37"/>
      <c r="CZ180" s="37"/>
      <c r="DA180" s="37"/>
      <c r="DB180" s="37"/>
      <c r="DC180" s="37"/>
      <c r="DD180" s="37"/>
      <c r="DE180" s="37"/>
      <c r="DF180" s="37"/>
      <c r="DG180" s="37"/>
      <c r="DH180" s="37"/>
      <c r="DI180" s="37"/>
      <c r="DJ180" s="45" t="str">
        <f t="shared" si="302"/>
        <v/>
      </c>
      <c r="DK180" s="45" t="str">
        <f t="shared" si="303"/>
        <v/>
      </c>
      <c r="DL180" s="45" t="str">
        <f t="shared" si="304"/>
        <v/>
      </c>
      <c r="DM180" s="45" t="str">
        <f t="shared" si="305"/>
        <v/>
      </c>
      <c r="DN180" s="45" t="str">
        <f t="shared" si="306"/>
        <v/>
      </c>
      <c r="DO180" s="46"/>
      <c r="DP180" s="37"/>
      <c r="DQ180" s="43"/>
      <c r="DR180" s="37"/>
      <c r="DS180" s="43"/>
      <c r="DT180" s="43"/>
      <c r="DU180" s="43"/>
      <c r="DV180" s="43"/>
      <c r="DW180" s="43"/>
      <c r="DX180" s="43"/>
      <c r="DY180" s="40"/>
      <c r="DZ180" s="37"/>
      <c r="EA180" s="37"/>
      <c r="EB180" s="37"/>
      <c r="EC180" s="37"/>
      <c r="ED180" s="43"/>
      <c r="EE180" s="37"/>
      <c r="EF180" s="37"/>
      <c r="EG180" s="37"/>
      <c r="EH180" s="37"/>
      <c r="EI180" s="37"/>
      <c r="EJ180" s="37"/>
      <c r="EK180" s="37"/>
      <c r="EL180" s="37"/>
      <c r="EM180" s="37"/>
      <c r="EN180" s="37"/>
      <c r="EO180" s="37"/>
      <c r="EP180" s="37"/>
      <c r="EQ180" s="37"/>
      <c r="ER180" s="37"/>
      <c r="ES180" s="44">
        <v>44658</v>
      </c>
      <c r="ET180" s="44">
        <v>44753</v>
      </c>
      <c r="EU180" s="44"/>
      <c r="EV180" s="44"/>
      <c r="EW180" s="37"/>
      <c r="EX180" s="37"/>
      <c r="EY180" s="37"/>
      <c r="EZ180" s="37"/>
      <c r="FA180" s="37"/>
      <c r="FB180" s="37"/>
      <c r="FC180" s="37"/>
      <c r="FD180" s="37"/>
      <c r="FE180" s="37"/>
      <c r="FF180" s="37"/>
      <c r="FG180" s="37"/>
      <c r="FH180" s="37"/>
      <c r="FI180" s="45" t="str">
        <f t="shared" si="307"/>
        <v/>
      </c>
      <c r="FJ180" s="45" t="str">
        <f t="shared" si="308"/>
        <v/>
      </c>
      <c r="FK180" s="45" t="str">
        <f t="shared" si="309"/>
        <v/>
      </c>
      <c r="FL180" s="45" t="str">
        <f t="shared" si="310"/>
        <v/>
      </c>
      <c r="FM180" s="45" t="str">
        <f t="shared" si="311"/>
        <v/>
      </c>
      <c r="FN180" s="37"/>
      <c r="FO180" s="37"/>
      <c r="FP180" s="37"/>
      <c r="FQ180" s="37"/>
      <c r="FR180" s="37"/>
      <c r="FS180" s="37"/>
      <c r="FT180" s="37"/>
      <c r="FU180" s="37"/>
      <c r="FV180" s="37"/>
      <c r="FW180" s="37"/>
      <c r="FX180" s="37"/>
      <c r="FY180" s="37"/>
      <c r="FZ180" s="37"/>
      <c r="GA180" s="37"/>
      <c r="GB180" s="37"/>
      <c r="GC180" s="37"/>
      <c r="GD180" s="37"/>
      <c r="GE180" s="37"/>
      <c r="GF180" s="37"/>
      <c r="GG180" s="37"/>
      <c r="GH180" s="37"/>
      <c r="GI180" s="37"/>
      <c r="GJ180" s="37"/>
      <c r="GK180" s="37"/>
      <c r="GL180" s="37"/>
      <c r="GM180" s="37"/>
      <c r="GN180" s="37"/>
      <c r="GO180" s="37"/>
      <c r="GP180" s="37"/>
      <c r="GQ180" s="37"/>
      <c r="GR180" s="44">
        <v>44658</v>
      </c>
      <c r="GS180" s="44">
        <v>44753</v>
      </c>
      <c r="GT180" s="44"/>
      <c r="GU180" s="44"/>
      <c r="GV180" s="37"/>
      <c r="GW180" s="37"/>
      <c r="GX180" s="37"/>
      <c r="GY180" s="37"/>
      <c r="GZ180" s="37"/>
      <c r="HA180" s="37"/>
      <c r="HB180" s="37"/>
      <c r="HC180" s="37"/>
      <c r="HD180" s="37"/>
      <c r="HE180" s="37"/>
      <c r="HF180" s="37"/>
      <c r="HG180" s="37"/>
      <c r="HH180" s="45" t="str">
        <f t="shared" si="426"/>
        <v/>
      </c>
      <c r="HI180" s="45" t="str">
        <f t="shared" si="427"/>
        <v/>
      </c>
      <c r="HJ180" s="45" t="str">
        <f t="shared" si="428"/>
        <v/>
      </c>
      <c r="HK180" s="45" t="str">
        <f t="shared" si="429"/>
        <v/>
      </c>
      <c r="HL180" s="45" t="str">
        <f t="shared" si="430"/>
        <v/>
      </c>
      <c r="HM180" s="37"/>
      <c r="HN180" s="37"/>
      <c r="HO180" s="37">
        <f t="shared" si="313"/>
        <v>1</v>
      </c>
      <c r="HP180" s="37" t="str">
        <f>'[18]BD Plan'!$B$3</f>
        <v>Quindío</v>
      </c>
      <c r="HQ180" s="41" t="s">
        <v>1954</v>
      </c>
      <c r="HR180" s="41" t="s">
        <v>1955</v>
      </c>
      <c r="HS180" s="41"/>
      <c r="HT180" s="41"/>
      <c r="HU180" s="41"/>
      <c r="HV180" s="41"/>
      <c r="HW180" s="41"/>
      <c r="HX180" s="41"/>
      <c r="HY180" s="41"/>
      <c r="HZ180" s="41"/>
      <c r="IA180" s="41"/>
      <c r="IB180" s="41"/>
      <c r="IC180" s="41"/>
      <c r="ID180" s="41"/>
      <c r="IE180" s="41"/>
      <c r="IF180" s="41"/>
      <c r="IG180" t="s">
        <v>980</v>
      </c>
      <c r="IH180" s="38" t="s">
        <v>981</v>
      </c>
    </row>
    <row r="181" spans="1:242" ht="15" customHeight="1" x14ac:dyDescent="0.25">
      <c r="A181" t="s">
        <v>982</v>
      </c>
      <c r="B181" t="s">
        <v>966</v>
      </c>
      <c r="C181" s="37" t="s">
        <v>983</v>
      </c>
      <c r="D181" s="37" t="s">
        <v>950</v>
      </c>
      <c r="E181" s="37" t="s">
        <v>951</v>
      </c>
      <c r="F181" s="37" t="s">
        <v>984</v>
      </c>
      <c r="G181" s="37" t="s">
        <v>925</v>
      </c>
      <c r="H181" s="39" t="s">
        <v>985</v>
      </c>
      <c r="I181" s="37" t="s">
        <v>955</v>
      </c>
      <c r="J181" s="40">
        <v>0.8</v>
      </c>
      <c r="K181" s="40">
        <v>0.6</v>
      </c>
      <c r="L181" s="37" t="s">
        <v>956</v>
      </c>
      <c r="M181" s="40">
        <v>0.48</v>
      </c>
      <c r="N181" s="40">
        <v>0.6</v>
      </c>
      <c r="O181" s="37" t="s">
        <v>928</v>
      </c>
      <c r="P181" s="37" t="s">
        <v>929</v>
      </c>
      <c r="Q181" s="42" t="s">
        <v>986</v>
      </c>
      <c r="R181" s="37"/>
      <c r="S181" s="47" t="s">
        <v>931</v>
      </c>
      <c r="T181" s="41" t="s">
        <v>987</v>
      </c>
      <c r="U181" s="43" t="s">
        <v>933</v>
      </c>
      <c r="V181" s="43" t="s">
        <v>934</v>
      </c>
      <c r="W181" s="43" t="s">
        <v>935</v>
      </c>
      <c r="X181" s="43"/>
      <c r="Y181" s="43" t="s">
        <v>973</v>
      </c>
      <c r="Z181" s="43" t="s">
        <v>937</v>
      </c>
      <c r="AA181" s="40">
        <v>0.4</v>
      </c>
      <c r="AB181" s="37"/>
      <c r="AC181" s="37"/>
      <c r="AD181" s="37"/>
      <c r="AE181" s="37"/>
      <c r="AF181" s="43" t="s">
        <v>96</v>
      </c>
      <c r="AG181" s="37" t="s">
        <v>938</v>
      </c>
      <c r="AH181" s="37">
        <f t="shared" si="431"/>
        <v>30</v>
      </c>
      <c r="AI181" s="43">
        <v>3</v>
      </c>
      <c r="AJ181" s="43">
        <v>3</v>
      </c>
      <c r="AK181" s="43">
        <v>12</v>
      </c>
      <c r="AL181" s="43">
        <v>12</v>
      </c>
      <c r="AM181" s="37">
        <v>3</v>
      </c>
      <c r="AN181" s="37" t="s">
        <v>1956</v>
      </c>
      <c r="AO181" s="37">
        <v>3</v>
      </c>
      <c r="AP181" s="37" t="s">
        <v>1957</v>
      </c>
      <c r="AQ181" s="37"/>
      <c r="AR181" s="37"/>
      <c r="AS181" s="37"/>
      <c r="AT181" s="37"/>
      <c r="AU181" s="44">
        <v>44659</v>
      </c>
      <c r="AV181" s="44">
        <v>44749</v>
      </c>
      <c r="AW181" s="44"/>
      <c r="AX181" s="44"/>
      <c r="AY181" s="37" t="s">
        <v>4</v>
      </c>
      <c r="AZ181" s="37" t="s">
        <v>4</v>
      </c>
      <c r="BA181" s="37"/>
      <c r="BB181" s="37"/>
      <c r="BC181" s="37" t="s">
        <v>4</v>
      </c>
      <c r="BD181" s="37" t="s">
        <v>4</v>
      </c>
      <c r="BE181" s="37"/>
      <c r="BF181" s="37"/>
      <c r="BG181" s="37" t="s">
        <v>1958</v>
      </c>
      <c r="BH181" s="37" t="s">
        <v>1959</v>
      </c>
      <c r="BI181" s="37"/>
      <c r="BJ181" s="37"/>
      <c r="BK181" s="45">
        <f t="shared" si="420"/>
        <v>1</v>
      </c>
      <c r="BL181" s="45">
        <f t="shared" si="421"/>
        <v>1</v>
      </c>
      <c r="BM181" s="45">
        <f t="shared" si="422"/>
        <v>0</v>
      </c>
      <c r="BN181" s="45">
        <f t="shared" si="423"/>
        <v>0</v>
      </c>
      <c r="BO181" s="45">
        <f t="shared" si="424"/>
        <v>0.2</v>
      </c>
      <c r="BP181" s="46"/>
      <c r="BQ181" s="37"/>
      <c r="BS181" s="37"/>
      <c r="BT181" s="43"/>
      <c r="BU181" s="43"/>
      <c r="BV181" s="43"/>
      <c r="BW181" s="43"/>
      <c r="BX181" s="43"/>
      <c r="BY181" s="43"/>
      <c r="BZ181" s="40"/>
      <c r="CA181" s="37"/>
      <c r="CB181" s="37"/>
      <c r="CC181" s="37"/>
      <c r="CD181" s="37"/>
      <c r="CE181" s="43"/>
      <c r="CF181" s="37"/>
      <c r="CG181" s="37"/>
      <c r="CH181" s="37"/>
      <c r="CI181" s="37"/>
      <c r="CJ181" s="37"/>
      <c r="CK181" s="37"/>
      <c r="CL181" s="37"/>
      <c r="CM181" s="37"/>
      <c r="CN181" s="37"/>
      <c r="CO181" s="37"/>
      <c r="CP181" s="37"/>
      <c r="CQ181" s="37"/>
      <c r="CR181" s="37"/>
      <c r="CS181" s="37"/>
      <c r="CT181" s="44">
        <v>44659</v>
      </c>
      <c r="CU181" s="44">
        <v>44749</v>
      </c>
      <c r="CV181" s="44"/>
      <c r="CW181" s="44"/>
      <c r="CX181" s="37"/>
      <c r="CY181" s="37"/>
      <c r="CZ181" s="37"/>
      <c r="DA181" s="37"/>
      <c r="DB181" s="37"/>
      <c r="DC181" s="37"/>
      <c r="DD181" s="37"/>
      <c r="DE181" s="37"/>
      <c r="DF181" s="37"/>
      <c r="DG181" s="37"/>
      <c r="DH181" s="37"/>
      <c r="DI181" s="37"/>
      <c r="DJ181" s="45" t="str">
        <f t="shared" si="302"/>
        <v/>
      </c>
      <c r="DK181" s="45" t="str">
        <f t="shared" si="303"/>
        <v/>
      </c>
      <c r="DL181" s="45" t="str">
        <f t="shared" si="304"/>
        <v/>
      </c>
      <c r="DM181" s="45" t="str">
        <f t="shared" si="305"/>
        <v/>
      </c>
      <c r="DN181" s="45" t="str">
        <f t="shared" si="306"/>
        <v/>
      </c>
      <c r="DO181" s="46"/>
      <c r="DP181" s="37"/>
      <c r="DQ181" s="43"/>
      <c r="DR181" s="37"/>
      <c r="DS181" s="43"/>
      <c r="DT181" s="43"/>
      <c r="DU181" s="43"/>
      <c r="DV181" s="43"/>
      <c r="DW181" s="43"/>
      <c r="DX181" s="43"/>
      <c r="DY181" s="40"/>
      <c r="DZ181" s="37"/>
      <c r="EA181" s="37"/>
      <c r="EB181" s="37"/>
      <c r="EC181" s="37"/>
      <c r="ED181" s="43"/>
      <c r="EE181" s="37"/>
      <c r="EF181" s="37"/>
      <c r="EG181" s="37"/>
      <c r="EH181" s="37"/>
      <c r="EI181" s="37"/>
      <c r="EJ181" s="37"/>
      <c r="EK181" s="37"/>
      <c r="EL181" s="37"/>
      <c r="EM181" s="37"/>
      <c r="EN181" s="37"/>
      <c r="EO181" s="37"/>
      <c r="EP181" s="37"/>
      <c r="EQ181" s="37"/>
      <c r="ER181" s="37"/>
      <c r="ES181" s="44">
        <v>44659</v>
      </c>
      <c r="ET181" s="44">
        <v>44749</v>
      </c>
      <c r="EU181" s="44"/>
      <c r="EV181" s="44"/>
      <c r="EW181" s="37"/>
      <c r="EX181" s="37"/>
      <c r="EY181" s="37"/>
      <c r="EZ181" s="37"/>
      <c r="FA181" s="37"/>
      <c r="FB181" s="37"/>
      <c r="FC181" s="37"/>
      <c r="FD181" s="37"/>
      <c r="FE181" s="37"/>
      <c r="FF181" s="37"/>
      <c r="FG181" s="37"/>
      <c r="FH181" s="37"/>
      <c r="FI181" s="45" t="str">
        <f t="shared" si="307"/>
        <v/>
      </c>
      <c r="FJ181" s="45" t="str">
        <f t="shared" si="308"/>
        <v/>
      </c>
      <c r="FK181" s="45" t="str">
        <f t="shared" si="309"/>
        <v/>
      </c>
      <c r="FL181" s="45" t="str">
        <f t="shared" si="310"/>
        <v/>
      </c>
      <c r="FM181" s="45" t="str">
        <f t="shared" si="311"/>
        <v/>
      </c>
      <c r="FN181" s="37"/>
      <c r="FO181" s="37"/>
      <c r="FP181" s="37"/>
      <c r="FQ181" s="37"/>
      <c r="FR181" s="37"/>
      <c r="FS181" s="37"/>
      <c r="FT181" s="37"/>
      <c r="FU181" s="37"/>
      <c r="FV181" s="37"/>
      <c r="FW181" s="37"/>
      <c r="FX181" s="37"/>
      <c r="FY181" s="37"/>
      <c r="FZ181" s="37"/>
      <c r="GA181" s="37"/>
      <c r="GB181" s="37"/>
      <c r="GC181" s="37"/>
      <c r="GD181" s="37"/>
      <c r="GE181" s="37"/>
      <c r="GF181" s="37"/>
      <c r="GG181" s="37"/>
      <c r="GH181" s="37"/>
      <c r="GI181" s="37"/>
      <c r="GJ181" s="37"/>
      <c r="GK181" s="37"/>
      <c r="GL181" s="37"/>
      <c r="GM181" s="37"/>
      <c r="GN181" s="37"/>
      <c r="GO181" s="37"/>
      <c r="GP181" s="37"/>
      <c r="GQ181" s="37"/>
      <c r="GR181" s="44">
        <v>44659</v>
      </c>
      <c r="GS181" s="44">
        <v>44749</v>
      </c>
      <c r="GT181" s="44"/>
      <c r="GU181" s="44"/>
      <c r="GV181" s="37"/>
      <c r="GW181" s="37"/>
      <c r="GX181" s="37"/>
      <c r="GY181" s="37"/>
      <c r="GZ181" s="37"/>
      <c r="HA181" s="37"/>
      <c r="HB181" s="37"/>
      <c r="HC181" s="37"/>
      <c r="HD181" s="37"/>
      <c r="HE181" s="37"/>
      <c r="HF181" s="37"/>
      <c r="HG181" s="37"/>
      <c r="HH181" s="45" t="str">
        <f t="shared" si="426"/>
        <v/>
      </c>
      <c r="HI181" s="45" t="str">
        <f t="shared" si="427"/>
        <v/>
      </c>
      <c r="HJ181" s="45" t="str">
        <f t="shared" si="428"/>
        <v/>
      </c>
      <c r="HK181" s="45" t="str">
        <f t="shared" si="429"/>
        <v/>
      </c>
      <c r="HL181" s="45" t="str">
        <f t="shared" si="430"/>
        <v/>
      </c>
      <c r="HM181" s="37"/>
      <c r="HN181" s="37"/>
      <c r="HO181" s="37">
        <f t="shared" si="313"/>
        <v>1</v>
      </c>
      <c r="HP181" s="37" t="str">
        <f>'[18]BD Plan'!$B$3</f>
        <v>Quindío</v>
      </c>
      <c r="HQ181" s="41" t="s">
        <v>1960</v>
      </c>
      <c r="HR181" s="41" t="s">
        <v>1961</v>
      </c>
      <c r="HS181" s="41"/>
      <c r="HT181" s="41"/>
      <c r="HU181" s="41"/>
      <c r="HV181" s="41"/>
      <c r="HW181" s="41"/>
      <c r="HX181" s="41"/>
      <c r="HY181" s="41"/>
      <c r="HZ181" s="41"/>
      <c r="IA181" s="41"/>
      <c r="IB181" s="41"/>
      <c r="IC181" s="41"/>
      <c r="ID181" s="41"/>
      <c r="IE181" s="41"/>
      <c r="IF181" s="41"/>
      <c r="IG181" t="s">
        <v>993</v>
      </c>
      <c r="IH181" s="38" t="s">
        <v>994</v>
      </c>
    </row>
    <row r="182" spans="1:242" ht="15" customHeight="1" x14ac:dyDescent="0.25">
      <c r="A182" t="s">
        <v>995</v>
      </c>
      <c r="B182" t="s">
        <v>966</v>
      </c>
      <c r="C182" s="37" t="s">
        <v>996</v>
      </c>
      <c r="D182" s="37" t="s">
        <v>997</v>
      </c>
      <c r="E182" s="37" t="s">
        <v>951</v>
      </c>
      <c r="F182" s="37" t="s">
        <v>984</v>
      </c>
      <c r="G182" s="37" t="s">
        <v>953</v>
      </c>
      <c r="H182" s="39" t="s">
        <v>998</v>
      </c>
      <c r="I182" s="37" t="s">
        <v>955</v>
      </c>
      <c r="J182" s="40">
        <v>1</v>
      </c>
      <c r="K182" s="40">
        <v>0.8</v>
      </c>
      <c r="L182" s="37" t="s">
        <v>956</v>
      </c>
      <c r="M182" s="40">
        <v>0.6</v>
      </c>
      <c r="N182" s="40">
        <v>0.8</v>
      </c>
      <c r="O182" s="37" t="s">
        <v>956</v>
      </c>
      <c r="P182" s="37" t="s">
        <v>929</v>
      </c>
      <c r="Q182" s="42" t="s">
        <v>999</v>
      </c>
      <c r="R182" s="37"/>
      <c r="S182" s="47" t="s">
        <v>931</v>
      </c>
      <c r="T182" s="37" t="s">
        <v>1000</v>
      </c>
      <c r="U182" s="43" t="s">
        <v>933</v>
      </c>
      <c r="V182" s="43" t="s">
        <v>934</v>
      </c>
      <c r="W182" s="43" t="s">
        <v>935</v>
      </c>
      <c r="X182" s="43"/>
      <c r="Y182" s="43" t="s">
        <v>936</v>
      </c>
      <c r="Z182" s="43" t="s">
        <v>937</v>
      </c>
      <c r="AA182" s="40">
        <v>0.4</v>
      </c>
      <c r="AB182" s="37"/>
      <c r="AC182" s="37"/>
      <c r="AD182" s="37"/>
      <c r="AE182" s="37"/>
      <c r="AF182" s="43" t="s">
        <v>96</v>
      </c>
      <c r="AG182" s="37" t="s">
        <v>938</v>
      </c>
      <c r="AH182" s="37">
        <f t="shared" si="431"/>
        <v>10</v>
      </c>
      <c r="AI182" s="43">
        <v>1</v>
      </c>
      <c r="AJ182" s="43">
        <v>3</v>
      </c>
      <c r="AK182" s="43">
        <v>3</v>
      </c>
      <c r="AL182" s="43">
        <v>3</v>
      </c>
      <c r="AM182" s="37">
        <v>1</v>
      </c>
      <c r="AN182" s="37" t="s">
        <v>1962</v>
      </c>
      <c r="AO182" s="37">
        <v>3</v>
      </c>
      <c r="AP182" s="37" t="s">
        <v>1963</v>
      </c>
      <c r="AQ182" s="37"/>
      <c r="AR182" s="37"/>
      <c r="AS182" s="37"/>
      <c r="AT182" s="37"/>
      <c r="AU182" s="44">
        <v>44658</v>
      </c>
      <c r="AV182" s="44">
        <v>44749</v>
      </c>
      <c r="AW182" s="44"/>
      <c r="AX182" s="44"/>
      <c r="AY182" s="37" t="s">
        <v>4</v>
      </c>
      <c r="AZ182" s="37" t="s">
        <v>4</v>
      </c>
      <c r="BA182" s="37"/>
      <c r="BB182" s="37"/>
      <c r="BC182" s="37" t="s">
        <v>4</v>
      </c>
      <c r="BD182" s="37" t="s">
        <v>5</v>
      </c>
      <c r="BE182" s="37"/>
      <c r="BF182" s="37"/>
      <c r="BG182" s="37" t="s">
        <v>1964</v>
      </c>
      <c r="BH182" s="37" t="s">
        <v>1965</v>
      </c>
      <c r="BI182" s="37"/>
      <c r="BJ182" s="37"/>
      <c r="BK182" s="45">
        <f t="shared" si="420"/>
        <v>1</v>
      </c>
      <c r="BL182" s="45">
        <f t="shared" si="421"/>
        <v>1</v>
      </c>
      <c r="BM182" s="45">
        <f t="shared" si="422"/>
        <v>0</v>
      </c>
      <c r="BN182" s="45">
        <f t="shared" si="423"/>
        <v>0</v>
      </c>
      <c r="BO182" s="45">
        <f t="shared" si="424"/>
        <v>0.4</v>
      </c>
      <c r="BP182" s="46"/>
      <c r="BQ182" s="37"/>
      <c r="BR182" s="37"/>
      <c r="BS182" s="37"/>
      <c r="BT182" s="43"/>
      <c r="BU182" s="43"/>
      <c r="BV182" s="43"/>
      <c r="BW182" s="43"/>
      <c r="BX182" s="43"/>
      <c r="BY182" s="43"/>
      <c r="BZ182" s="40"/>
      <c r="CA182" s="37"/>
      <c r="CB182" s="37"/>
      <c r="CC182" s="37"/>
      <c r="CD182" s="37"/>
      <c r="CE182" s="43"/>
      <c r="CF182" s="37"/>
      <c r="CG182" s="37"/>
      <c r="CH182" s="37"/>
      <c r="CI182" s="37"/>
      <c r="CJ182" s="37"/>
      <c r="CK182" s="37"/>
      <c r="CL182" s="37"/>
      <c r="CM182" s="37"/>
      <c r="CN182" s="37"/>
      <c r="CO182" s="37"/>
      <c r="CP182" s="37"/>
      <c r="CQ182" s="37"/>
      <c r="CR182" s="37"/>
      <c r="CS182" s="37"/>
      <c r="CT182" s="44">
        <v>44658</v>
      </c>
      <c r="CU182" s="44">
        <v>44749</v>
      </c>
      <c r="CV182" s="44"/>
      <c r="CW182" s="44"/>
      <c r="CX182" s="37"/>
      <c r="CY182" s="37"/>
      <c r="CZ182" s="37"/>
      <c r="DA182" s="37"/>
      <c r="DB182" s="37"/>
      <c r="DC182" s="37"/>
      <c r="DD182" s="37"/>
      <c r="DE182" s="37"/>
      <c r="DF182" s="37"/>
      <c r="DG182" s="37"/>
      <c r="DH182" s="37"/>
      <c r="DI182" s="37"/>
      <c r="DJ182" s="45" t="str">
        <f t="shared" si="302"/>
        <v/>
      </c>
      <c r="DK182" s="45" t="str">
        <f t="shared" si="303"/>
        <v/>
      </c>
      <c r="DL182" s="45" t="str">
        <f t="shared" si="304"/>
        <v/>
      </c>
      <c r="DM182" s="45" t="str">
        <f t="shared" si="305"/>
        <v/>
      </c>
      <c r="DN182" s="45" t="str">
        <f t="shared" si="306"/>
        <v/>
      </c>
      <c r="DO182" s="46"/>
      <c r="DP182" s="37"/>
      <c r="DQ182" s="43"/>
      <c r="DR182" s="37"/>
      <c r="DS182" s="43"/>
      <c r="DT182" s="43"/>
      <c r="DU182" s="43"/>
      <c r="DV182" s="43"/>
      <c r="DW182" s="43"/>
      <c r="DX182" s="43"/>
      <c r="DY182" s="40"/>
      <c r="DZ182" s="37"/>
      <c r="EA182" s="37"/>
      <c r="EB182" s="37"/>
      <c r="EC182" s="37"/>
      <c r="ED182" s="43"/>
      <c r="EE182" s="37"/>
      <c r="EF182" s="37"/>
      <c r="EG182" s="37"/>
      <c r="EH182" s="37"/>
      <c r="EI182" s="37"/>
      <c r="EJ182" s="37"/>
      <c r="EK182" s="37"/>
      <c r="EL182" s="37"/>
      <c r="EM182" s="37"/>
      <c r="EN182" s="37"/>
      <c r="EO182" s="37"/>
      <c r="EP182" s="37"/>
      <c r="EQ182" s="37"/>
      <c r="ER182" s="37"/>
      <c r="ES182" s="44">
        <v>44658</v>
      </c>
      <c r="ET182" s="44">
        <v>44749</v>
      </c>
      <c r="EU182" s="44"/>
      <c r="EV182" s="44"/>
      <c r="EW182" s="37"/>
      <c r="EX182" s="37"/>
      <c r="EY182" s="37"/>
      <c r="EZ182" s="37"/>
      <c r="FA182" s="37"/>
      <c r="FB182" s="37"/>
      <c r="FC182" s="37"/>
      <c r="FD182" s="37"/>
      <c r="FE182" s="37"/>
      <c r="FF182" s="37"/>
      <c r="FG182" s="37"/>
      <c r="FH182" s="37"/>
      <c r="FI182" s="45" t="str">
        <f t="shared" si="307"/>
        <v/>
      </c>
      <c r="FJ182" s="45" t="str">
        <f t="shared" si="308"/>
        <v/>
      </c>
      <c r="FK182" s="45" t="str">
        <f t="shared" si="309"/>
        <v/>
      </c>
      <c r="FL182" s="45" t="str">
        <f t="shared" si="310"/>
        <v/>
      </c>
      <c r="FM182" s="45" t="str">
        <f t="shared" si="311"/>
        <v/>
      </c>
      <c r="FN182" s="37"/>
      <c r="FO182" s="37"/>
      <c r="FP182" s="37"/>
      <c r="FQ182" s="37"/>
      <c r="FR182" s="37"/>
      <c r="FS182" s="37"/>
      <c r="FT182" s="37"/>
      <c r="FU182" s="37"/>
      <c r="FV182" s="37"/>
      <c r="FW182" s="37"/>
      <c r="FX182" s="37"/>
      <c r="FY182" s="37"/>
      <c r="FZ182" s="37"/>
      <c r="GA182" s="37"/>
      <c r="GB182" s="37"/>
      <c r="GC182" s="37"/>
      <c r="GD182" s="37"/>
      <c r="GE182" s="37"/>
      <c r="GF182" s="37"/>
      <c r="GG182" s="37"/>
      <c r="GH182" s="37"/>
      <c r="GI182" s="37"/>
      <c r="GJ182" s="37"/>
      <c r="GK182" s="37"/>
      <c r="GL182" s="37"/>
      <c r="GM182" s="37"/>
      <c r="GN182" s="37"/>
      <c r="GO182" s="37"/>
      <c r="GP182" s="37"/>
      <c r="GQ182" s="37"/>
      <c r="GR182" s="44">
        <v>44658</v>
      </c>
      <c r="GS182" s="44">
        <v>44749</v>
      </c>
      <c r="GT182" s="44"/>
      <c r="GU182" s="44"/>
      <c r="GV182" s="37"/>
      <c r="GW182" s="37"/>
      <c r="GX182" s="37"/>
      <c r="GY182" s="37"/>
      <c r="GZ182" s="37"/>
      <c r="HA182" s="37"/>
      <c r="HB182" s="37"/>
      <c r="HC182" s="37"/>
      <c r="HD182" s="37"/>
      <c r="HE182" s="37"/>
      <c r="HF182" s="37"/>
      <c r="HG182" s="37"/>
      <c r="HH182" s="45" t="str">
        <f t="shared" si="426"/>
        <v/>
      </c>
      <c r="HI182" s="45" t="str">
        <f t="shared" si="427"/>
        <v/>
      </c>
      <c r="HJ182" s="45" t="str">
        <f t="shared" si="428"/>
        <v/>
      </c>
      <c r="HK182" s="45" t="str">
        <f t="shared" si="429"/>
        <v/>
      </c>
      <c r="HL182" s="45" t="str">
        <f t="shared" si="430"/>
        <v/>
      </c>
      <c r="HM182" s="37"/>
      <c r="HN182" s="37"/>
      <c r="HO182" s="37">
        <f t="shared" si="313"/>
        <v>1</v>
      </c>
      <c r="HP182" s="37" t="str">
        <f>'[18]BD Plan'!$B$3</f>
        <v>Quindío</v>
      </c>
      <c r="HQ182" s="20" t="s">
        <v>1966</v>
      </c>
      <c r="HR182" s="20" t="s">
        <v>1967</v>
      </c>
      <c r="HS182" s="20"/>
      <c r="HT182" s="20"/>
      <c r="HU182" s="20"/>
      <c r="HV182" s="20"/>
      <c r="HW182" s="20"/>
      <c r="HX182" s="20"/>
      <c r="HY182" s="20"/>
      <c r="HZ182" s="20"/>
      <c r="IA182" s="20"/>
      <c r="IB182" s="20"/>
      <c r="IC182" s="20"/>
      <c r="ID182" s="20"/>
      <c r="IE182" s="20"/>
      <c r="IF182" s="20"/>
      <c r="IG182" t="s">
        <v>1005</v>
      </c>
      <c r="IH182" s="38" t="s">
        <v>981</v>
      </c>
    </row>
    <row r="183" spans="1:242" ht="15" customHeight="1" x14ac:dyDescent="0.25">
      <c r="A183" t="s">
        <v>1006</v>
      </c>
      <c r="B183" t="s">
        <v>1007</v>
      </c>
      <c r="C183" s="37" t="s">
        <v>1008</v>
      </c>
      <c r="D183" s="37" t="s">
        <v>968</v>
      </c>
      <c r="E183" s="37" t="s">
        <v>951</v>
      </c>
      <c r="F183" s="37" t="s">
        <v>924</v>
      </c>
      <c r="G183" s="37" t="s">
        <v>1009</v>
      </c>
      <c r="H183" s="39" t="s">
        <v>1010</v>
      </c>
      <c r="I183" s="37" t="s">
        <v>927</v>
      </c>
      <c r="J183" s="40">
        <v>0.8</v>
      </c>
      <c r="K183" s="40">
        <v>0.2</v>
      </c>
      <c r="L183" s="37" t="s">
        <v>928</v>
      </c>
      <c r="M183" s="40">
        <v>0.28999999999999998</v>
      </c>
      <c r="N183" s="40">
        <v>0.2</v>
      </c>
      <c r="O183" s="37" t="s">
        <v>1011</v>
      </c>
      <c r="P183" s="37" t="s">
        <v>929</v>
      </c>
      <c r="Q183" s="42" t="s">
        <v>1012</v>
      </c>
      <c r="R183" s="37"/>
      <c r="S183" s="47" t="s">
        <v>931</v>
      </c>
      <c r="T183" s="37" t="s">
        <v>1013</v>
      </c>
      <c r="U183" s="43" t="s">
        <v>933</v>
      </c>
      <c r="V183" s="43" t="s">
        <v>934</v>
      </c>
      <c r="W183" s="43" t="s">
        <v>935</v>
      </c>
      <c r="X183" s="43"/>
      <c r="Y183" s="43" t="s">
        <v>936</v>
      </c>
      <c r="Z183" s="43" t="s">
        <v>937</v>
      </c>
      <c r="AA183" s="40">
        <v>0.4</v>
      </c>
      <c r="AB183" s="37"/>
      <c r="AC183" s="37"/>
      <c r="AD183" s="37"/>
      <c r="AE183" s="37"/>
      <c r="AF183" s="43" t="s">
        <v>96</v>
      </c>
      <c r="AG183" s="37" t="s">
        <v>938</v>
      </c>
      <c r="AH183" s="37">
        <f t="shared" si="431"/>
        <v>3</v>
      </c>
      <c r="AI183" s="43">
        <v>0</v>
      </c>
      <c r="AJ183" s="43">
        <v>3</v>
      </c>
      <c r="AK183" s="43">
        <v>0</v>
      </c>
      <c r="AL183" s="43">
        <v>0</v>
      </c>
      <c r="AM183" s="37"/>
      <c r="AN183" s="37"/>
      <c r="AO183" s="37">
        <v>3</v>
      </c>
      <c r="AP183" s="37" t="s">
        <v>1968</v>
      </c>
      <c r="AQ183" s="37"/>
      <c r="AR183" s="37"/>
      <c r="AS183" s="37"/>
      <c r="AT183" s="37"/>
      <c r="AU183" s="44"/>
      <c r="AV183" s="44">
        <v>44757</v>
      </c>
      <c r="AW183" s="44"/>
      <c r="AX183" s="44"/>
      <c r="AY183" s="37"/>
      <c r="AZ183" s="37" t="s">
        <v>4</v>
      </c>
      <c r="BA183" s="37"/>
      <c r="BB183" s="37"/>
      <c r="BC183" s="37"/>
      <c r="BD183" s="37" t="s">
        <v>4</v>
      </c>
      <c r="BE183" s="37"/>
      <c r="BF183" s="37"/>
      <c r="BG183" s="37"/>
      <c r="BH183" s="37" t="s">
        <v>1969</v>
      </c>
      <c r="BI183" s="37"/>
      <c r="BJ183" s="37"/>
      <c r="BK183" s="45" t="str">
        <f t="shared" si="420"/>
        <v/>
      </c>
      <c r="BL183" s="45">
        <f t="shared" si="421"/>
        <v>1</v>
      </c>
      <c r="BM183" s="45" t="str">
        <f t="shared" si="422"/>
        <v/>
      </c>
      <c r="BN183" s="45" t="str">
        <f t="shared" si="423"/>
        <v/>
      </c>
      <c r="BO183" s="45">
        <f t="shared" si="424"/>
        <v>1</v>
      </c>
      <c r="BP183" s="46" t="s">
        <v>1016</v>
      </c>
      <c r="BQ183" s="37"/>
      <c r="BR183" s="47" t="s">
        <v>931</v>
      </c>
      <c r="BS183" s="37" t="s">
        <v>1017</v>
      </c>
      <c r="BT183" s="43" t="s">
        <v>933</v>
      </c>
      <c r="BU183" s="43" t="s">
        <v>934</v>
      </c>
      <c r="BV183" s="43" t="s">
        <v>935</v>
      </c>
      <c r="BW183" s="43"/>
      <c r="BX183" s="43" t="s">
        <v>936</v>
      </c>
      <c r="BY183" s="43" t="s">
        <v>937</v>
      </c>
      <c r="BZ183" s="40">
        <v>0.4</v>
      </c>
      <c r="CA183" s="37"/>
      <c r="CB183" s="37"/>
      <c r="CC183" s="37"/>
      <c r="CD183" s="37"/>
      <c r="CE183" s="43" t="s">
        <v>96</v>
      </c>
      <c r="CF183" s="37" t="s">
        <v>938</v>
      </c>
      <c r="CG183" s="37">
        <f t="shared" ref="CG183:CG186" si="432">SUM(CH183:CK183)</f>
        <v>3</v>
      </c>
      <c r="CH183" s="37">
        <v>0</v>
      </c>
      <c r="CI183" s="37">
        <v>1</v>
      </c>
      <c r="CJ183" s="37">
        <v>1</v>
      </c>
      <c r="CK183" s="37">
        <v>1</v>
      </c>
      <c r="CL183" s="37"/>
      <c r="CM183" s="37"/>
      <c r="CN183" s="37">
        <v>1</v>
      </c>
      <c r="CO183" s="37" t="s">
        <v>1970</v>
      </c>
      <c r="CP183" s="37"/>
      <c r="CQ183" s="37"/>
      <c r="CR183" s="37"/>
      <c r="CS183" s="37"/>
      <c r="CT183" s="44"/>
      <c r="CU183" s="44">
        <v>44757</v>
      </c>
      <c r="CV183" s="44"/>
      <c r="CW183" s="44"/>
      <c r="CX183" s="37"/>
      <c r="CY183" s="37" t="s">
        <v>4</v>
      </c>
      <c r="CZ183" s="37"/>
      <c r="DA183" s="37"/>
      <c r="DB183" s="37"/>
      <c r="DC183" s="37" t="s">
        <v>4</v>
      </c>
      <c r="DD183" s="37"/>
      <c r="DE183" s="37"/>
      <c r="DF183" s="37"/>
      <c r="DG183" s="37" t="s">
        <v>1971</v>
      </c>
      <c r="DH183" s="37"/>
      <c r="DI183" s="37"/>
      <c r="DJ183" s="45" t="str">
        <f t="shared" si="302"/>
        <v/>
      </c>
      <c r="DK183" s="45">
        <f t="shared" si="303"/>
        <v>1</v>
      </c>
      <c r="DL183" s="45">
        <f t="shared" si="304"/>
        <v>0</v>
      </c>
      <c r="DM183" s="45">
        <f t="shared" si="305"/>
        <v>0</v>
      </c>
      <c r="DN183" s="45">
        <f t="shared" si="306"/>
        <v>0.33333333333333331</v>
      </c>
      <c r="DO183" s="46"/>
      <c r="DP183" s="37"/>
      <c r="DQ183" s="43"/>
      <c r="DR183" s="37"/>
      <c r="DS183" s="43"/>
      <c r="DT183" s="43"/>
      <c r="DU183" s="43"/>
      <c r="DV183" s="43"/>
      <c r="DW183" s="43"/>
      <c r="DX183" s="43"/>
      <c r="DY183" s="40"/>
      <c r="DZ183" s="37"/>
      <c r="EA183" s="37"/>
      <c r="EB183" s="37"/>
      <c r="EC183" s="37"/>
      <c r="ED183" s="43"/>
      <c r="EE183" s="37"/>
      <c r="EF183" s="37"/>
      <c r="EG183" s="37"/>
      <c r="EH183" s="37"/>
      <c r="EI183" s="37"/>
      <c r="EJ183" s="37"/>
      <c r="EK183" s="37"/>
      <c r="EL183" s="37"/>
      <c r="EM183" s="37"/>
      <c r="EN183" s="37"/>
      <c r="EO183" s="37"/>
      <c r="EP183" s="37"/>
      <c r="EQ183" s="37"/>
      <c r="ER183" s="37"/>
      <c r="ES183" s="44"/>
      <c r="ET183" s="44">
        <v>44757</v>
      </c>
      <c r="EU183" s="44"/>
      <c r="EV183" s="44"/>
      <c r="EW183" s="37"/>
      <c r="EX183" s="37"/>
      <c r="EY183" s="37"/>
      <c r="EZ183" s="37"/>
      <c r="FA183" s="37"/>
      <c r="FB183" s="37"/>
      <c r="FC183" s="37"/>
      <c r="FD183" s="37"/>
      <c r="FE183" s="37"/>
      <c r="FF183" s="37"/>
      <c r="FG183" s="37"/>
      <c r="FH183" s="37"/>
      <c r="FI183" s="45" t="str">
        <f t="shared" si="307"/>
        <v/>
      </c>
      <c r="FJ183" s="45" t="str">
        <f t="shared" si="308"/>
        <v/>
      </c>
      <c r="FK183" s="45" t="str">
        <f t="shared" si="309"/>
        <v/>
      </c>
      <c r="FL183" s="45" t="str">
        <f t="shared" si="310"/>
        <v/>
      </c>
      <c r="FM183" s="45" t="str">
        <f t="shared" si="311"/>
        <v/>
      </c>
      <c r="FN183" s="37"/>
      <c r="FO183" s="37"/>
      <c r="FP183" s="37"/>
      <c r="FQ183" s="37"/>
      <c r="FR183" s="37"/>
      <c r="FS183" s="37"/>
      <c r="FT183" s="37"/>
      <c r="FU183" s="37"/>
      <c r="FV183" s="37"/>
      <c r="FW183" s="37"/>
      <c r="FX183" s="37"/>
      <c r="FY183" s="37"/>
      <c r="FZ183" s="37"/>
      <c r="GA183" s="37"/>
      <c r="GB183" s="37"/>
      <c r="GC183" s="37"/>
      <c r="GD183" s="37"/>
      <c r="GE183" s="37"/>
      <c r="GF183" s="37"/>
      <c r="GG183" s="37"/>
      <c r="GH183" s="37"/>
      <c r="GI183" s="37"/>
      <c r="GJ183" s="37"/>
      <c r="GK183" s="37"/>
      <c r="GL183" s="37"/>
      <c r="GM183" s="37"/>
      <c r="GN183" s="37"/>
      <c r="GO183" s="37"/>
      <c r="GP183" s="37"/>
      <c r="GQ183" s="37"/>
      <c r="GR183" s="44"/>
      <c r="GS183" s="44">
        <v>44757</v>
      </c>
      <c r="GT183" s="44"/>
      <c r="GU183" s="44"/>
      <c r="GV183" s="37"/>
      <c r="GW183" s="37"/>
      <c r="GX183" s="37"/>
      <c r="GY183" s="37"/>
      <c r="GZ183" s="37"/>
      <c r="HA183" s="37"/>
      <c r="HB183" s="37"/>
      <c r="HC183" s="37"/>
      <c r="HD183" s="37"/>
      <c r="HE183" s="37"/>
      <c r="HF183" s="37"/>
      <c r="HG183" s="37"/>
      <c r="HH183" s="45"/>
      <c r="HI183" s="45"/>
      <c r="HJ183" s="45"/>
      <c r="HK183" s="45"/>
      <c r="HL183" s="45"/>
      <c r="HM183" s="37"/>
      <c r="HN183" s="37"/>
      <c r="HO183" s="37">
        <f t="shared" si="313"/>
        <v>2</v>
      </c>
      <c r="HP183" s="37" t="str">
        <f>'[18]BD Plan'!$B$3</f>
        <v>Quindío</v>
      </c>
      <c r="HQ183" s="20"/>
      <c r="HR183" s="20" t="s">
        <v>1972</v>
      </c>
      <c r="HS183" s="20"/>
      <c r="HT183" s="20"/>
      <c r="HU183" s="20"/>
      <c r="HV183" s="20" t="s">
        <v>1973</v>
      </c>
      <c r="HW183" s="20"/>
      <c r="HX183" s="20"/>
      <c r="HY183" s="20"/>
      <c r="HZ183" s="20"/>
      <c r="IA183" s="20"/>
      <c r="IB183" s="20"/>
      <c r="IC183" s="20"/>
      <c r="ID183" s="20"/>
      <c r="IE183" s="20"/>
      <c r="IF183" s="20"/>
      <c r="IG183" t="s">
        <v>1022</v>
      </c>
      <c r="IH183" s="38" t="s">
        <v>1023</v>
      </c>
    </row>
    <row r="184" spans="1:242" ht="15" customHeight="1" x14ac:dyDescent="0.25">
      <c r="A184" t="s">
        <v>1024</v>
      </c>
      <c r="B184" t="s">
        <v>1007</v>
      </c>
      <c r="C184" s="37" t="s">
        <v>1025</v>
      </c>
      <c r="D184" s="37" t="s">
        <v>997</v>
      </c>
      <c r="E184" s="37" t="s">
        <v>1026</v>
      </c>
      <c r="F184" s="37" t="s">
        <v>924</v>
      </c>
      <c r="G184" s="37" t="s">
        <v>925</v>
      </c>
      <c r="H184" s="48" t="s">
        <v>1027</v>
      </c>
      <c r="I184" s="37" t="s">
        <v>1028</v>
      </c>
      <c r="J184" s="40">
        <v>0.8</v>
      </c>
      <c r="K184" s="40">
        <v>0.8</v>
      </c>
      <c r="L184" s="37" t="s">
        <v>956</v>
      </c>
      <c r="M184" s="40">
        <v>0.48</v>
      </c>
      <c r="N184" s="40">
        <v>0.8</v>
      </c>
      <c r="O184" s="37" t="s">
        <v>956</v>
      </c>
      <c r="P184" s="37" t="s">
        <v>929</v>
      </c>
      <c r="Q184" s="42" t="s">
        <v>1029</v>
      </c>
      <c r="R184" s="37"/>
      <c r="S184" s="47" t="s">
        <v>931</v>
      </c>
      <c r="T184" s="37" t="s">
        <v>1030</v>
      </c>
      <c r="U184" s="43" t="s">
        <v>933</v>
      </c>
      <c r="V184" s="43" t="s">
        <v>934</v>
      </c>
      <c r="W184" s="43" t="s">
        <v>935</v>
      </c>
      <c r="X184" s="43"/>
      <c r="Y184" s="43" t="s">
        <v>936</v>
      </c>
      <c r="Z184" s="43" t="s">
        <v>937</v>
      </c>
      <c r="AA184" s="40">
        <v>0.4</v>
      </c>
      <c r="AB184" s="37"/>
      <c r="AC184" s="37"/>
      <c r="AD184" s="37"/>
      <c r="AE184" s="37"/>
      <c r="AF184" s="43" t="s">
        <v>96</v>
      </c>
      <c r="AG184" s="37" t="s">
        <v>938</v>
      </c>
      <c r="AH184" s="37">
        <f t="shared" si="431"/>
        <v>12</v>
      </c>
      <c r="AI184" s="43">
        <v>3</v>
      </c>
      <c r="AJ184" s="43">
        <v>3</v>
      </c>
      <c r="AK184" s="43">
        <v>3</v>
      </c>
      <c r="AL184" s="43">
        <v>3</v>
      </c>
      <c r="AM184" s="37"/>
      <c r="AN184" s="37"/>
      <c r="AO184" s="37">
        <v>3</v>
      </c>
      <c r="AP184" s="37" t="s">
        <v>1974</v>
      </c>
      <c r="AQ184" s="37"/>
      <c r="AR184" s="37"/>
      <c r="AS184" s="37"/>
      <c r="AT184" s="37"/>
      <c r="AU184" s="44">
        <v>44658</v>
      </c>
      <c r="AV184" s="44">
        <v>44757</v>
      </c>
      <c r="AW184" s="44"/>
      <c r="AX184" s="44"/>
      <c r="AY184" s="37"/>
      <c r="AZ184" s="37" t="s">
        <v>4</v>
      </c>
      <c r="BA184" s="37"/>
      <c r="BB184" s="37"/>
      <c r="BC184" s="37"/>
      <c r="BD184" s="37" t="s">
        <v>4</v>
      </c>
      <c r="BE184" s="37"/>
      <c r="BF184" s="37"/>
      <c r="BG184" s="37"/>
      <c r="BH184" s="37" t="s">
        <v>1975</v>
      </c>
      <c r="BI184" s="37"/>
      <c r="BJ184" s="37"/>
      <c r="BK184" s="45">
        <f t="shared" si="420"/>
        <v>0</v>
      </c>
      <c r="BL184" s="45">
        <f t="shared" si="421"/>
        <v>1</v>
      </c>
      <c r="BM184" s="45">
        <f t="shared" si="422"/>
        <v>0</v>
      </c>
      <c r="BN184" s="45">
        <f t="shared" si="423"/>
        <v>0</v>
      </c>
      <c r="BO184" s="45">
        <f t="shared" si="424"/>
        <v>0.25</v>
      </c>
      <c r="BP184" s="42"/>
      <c r="BQ184" s="37"/>
      <c r="BR184" s="37"/>
      <c r="BS184" s="37"/>
      <c r="BT184" s="43"/>
      <c r="BU184" s="43"/>
      <c r="BV184" s="43"/>
      <c r="BW184" s="43"/>
      <c r="BX184" s="43"/>
      <c r="BY184" s="43"/>
      <c r="BZ184" s="40"/>
      <c r="CA184" s="37"/>
      <c r="CB184" s="37"/>
      <c r="CC184" s="37"/>
      <c r="CD184" s="37"/>
      <c r="CE184" s="43"/>
      <c r="CF184" s="37"/>
      <c r="CG184" s="37"/>
      <c r="CH184" s="37"/>
      <c r="CI184" s="37"/>
      <c r="CJ184" s="37"/>
      <c r="CK184" s="37"/>
      <c r="CL184" s="37"/>
      <c r="CM184" s="37"/>
      <c r="CN184" s="37"/>
      <c r="CO184" s="37"/>
      <c r="CP184" s="37"/>
      <c r="CQ184" s="37"/>
      <c r="CR184" s="37"/>
      <c r="CS184" s="37"/>
      <c r="CT184" s="44">
        <v>44658</v>
      </c>
      <c r="CU184" s="44">
        <v>44757</v>
      </c>
      <c r="CV184" s="44"/>
      <c r="CW184" s="44"/>
      <c r="CX184" s="37"/>
      <c r="CY184" s="37"/>
      <c r="CZ184" s="37"/>
      <c r="DA184" s="37"/>
      <c r="DB184" s="37"/>
      <c r="DC184" s="37"/>
      <c r="DD184" s="37"/>
      <c r="DE184" s="37"/>
      <c r="DF184" s="37"/>
      <c r="DG184" s="37"/>
      <c r="DH184" s="37"/>
      <c r="DI184" s="37"/>
      <c r="DJ184" s="45" t="str">
        <f t="shared" si="302"/>
        <v/>
      </c>
      <c r="DK184" s="45" t="str">
        <f t="shared" si="303"/>
        <v/>
      </c>
      <c r="DL184" s="45" t="str">
        <f t="shared" si="304"/>
        <v/>
      </c>
      <c r="DM184" s="45" t="str">
        <f t="shared" si="305"/>
        <v/>
      </c>
      <c r="DN184" s="45" t="str">
        <f t="shared" si="306"/>
        <v/>
      </c>
      <c r="DO184" s="42"/>
      <c r="DP184" s="37"/>
      <c r="DQ184" s="43"/>
      <c r="DR184" s="37"/>
      <c r="DS184" s="43"/>
      <c r="DT184" s="43"/>
      <c r="DU184" s="43"/>
      <c r="DV184" s="43"/>
      <c r="DW184" s="43"/>
      <c r="DX184" s="43"/>
      <c r="DY184" s="40"/>
      <c r="DZ184" s="37"/>
      <c r="EA184" s="37"/>
      <c r="EB184" s="37"/>
      <c r="EC184" s="37"/>
      <c r="ED184" s="43"/>
      <c r="EE184" s="37"/>
      <c r="EF184" s="37"/>
      <c r="EG184" s="37"/>
      <c r="EH184" s="37"/>
      <c r="EI184" s="37"/>
      <c r="EJ184" s="37"/>
      <c r="EK184" s="37"/>
      <c r="EL184" s="37"/>
      <c r="EM184" s="37"/>
      <c r="EN184" s="37"/>
      <c r="EO184" s="37"/>
      <c r="EP184" s="37"/>
      <c r="EQ184" s="37"/>
      <c r="ER184" s="37"/>
      <c r="ES184" s="44"/>
      <c r="ET184" s="44">
        <v>44757</v>
      </c>
      <c r="EU184" s="44"/>
      <c r="EV184" s="44"/>
      <c r="EW184" s="37"/>
      <c r="EX184" s="37"/>
      <c r="EY184" s="37"/>
      <c r="EZ184" s="37"/>
      <c r="FA184" s="37"/>
      <c r="FB184" s="37"/>
      <c r="FC184" s="37"/>
      <c r="FD184" s="37"/>
      <c r="FE184" s="41"/>
      <c r="FF184" s="37"/>
      <c r="FG184" s="37"/>
      <c r="FH184" s="37"/>
      <c r="FI184" s="45" t="str">
        <f t="shared" si="307"/>
        <v/>
      </c>
      <c r="FJ184" s="45" t="str">
        <f t="shared" si="308"/>
        <v/>
      </c>
      <c r="FK184" s="45" t="str">
        <f t="shared" si="309"/>
        <v/>
      </c>
      <c r="FL184" s="45" t="str">
        <f t="shared" si="310"/>
        <v/>
      </c>
      <c r="FM184" s="45" t="str">
        <f t="shared" si="311"/>
        <v/>
      </c>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44">
        <v>44658</v>
      </c>
      <c r="GS184" s="44">
        <v>44757</v>
      </c>
      <c r="GT184" s="44"/>
      <c r="GU184" s="44"/>
      <c r="GV184" s="37"/>
      <c r="GW184" s="37"/>
      <c r="GX184" s="37"/>
      <c r="GY184" s="37"/>
      <c r="GZ184" s="37"/>
      <c r="HA184" s="37"/>
      <c r="HB184" s="37"/>
      <c r="HC184" s="37"/>
      <c r="HD184" s="37"/>
      <c r="HE184" s="37"/>
      <c r="HF184" s="37"/>
      <c r="HG184" s="37"/>
      <c r="HH184" s="45" t="str">
        <f t="shared" ref="HH184:HH185" si="433">IFERROR(IF(GF184=0,"",IF((GJ184/GF184)&gt;1,1,(GJ184/GF184))),"")</f>
        <v/>
      </c>
      <c r="HI184" s="45" t="str">
        <f t="shared" ref="HI184:HI185" si="434">IFERROR(IF(GG184=0,"",IF((GL184/GG184)&gt;1,1,(GL184/GG184))),"")</f>
        <v/>
      </c>
      <c r="HJ184" s="45" t="str">
        <f t="shared" ref="HJ184:HJ185" si="435">IFERROR(IF(GH184=0,"",IF((GN184/GH184)&gt;1,1,(GN184/GH184))),"")</f>
        <v/>
      </c>
      <c r="HK184" s="45" t="str">
        <f t="shared" ref="HK184:HK185" si="436">IFERROR(IF(GI184=0,"",IF((GP184/GI184)&gt;1,1,(GP184/GI184))),"")</f>
        <v/>
      </c>
      <c r="HL184" s="45" t="str">
        <f t="shared" ref="HL184:HL185" si="437">IFERROR(IF((GJ184+GL184+GN184+GP184)/GE184&gt;1,1,(GJ184+GL184+GN184+GP184)/GE184),"")</f>
        <v/>
      </c>
      <c r="HM184" s="37"/>
      <c r="HN184" s="37"/>
      <c r="HO184" s="37">
        <f t="shared" si="313"/>
        <v>1</v>
      </c>
      <c r="HP184" s="37" t="str">
        <f>'[18]BD Plan'!$B$3</f>
        <v>Quindío</v>
      </c>
      <c r="HQ184" s="20"/>
      <c r="HR184" s="20" t="s">
        <v>1976</v>
      </c>
      <c r="HS184" s="20"/>
      <c r="HT184" s="20"/>
      <c r="HU184" s="20"/>
      <c r="HV184" s="20"/>
      <c r="HW184" s="20"/>
      <c r="HX184" s="20"/>
      <c r="HY184" s="20" t="s">
        <v>1977</v>
      </c>
      <c r="HZ184" s="20"/>
      <c r="IA184" s="20"/>
      <c r="IB184" s="20"/>
      <c r="IC184" s="20"/>
      <c r="ID184" s="20"/>
      <c r="IE184" s="20"/>
      <c r="IF184" s="20"/>
      <c r="IG184" t="s">
        <v>1035</v>
      </c>
      <c r="IH184" s="38" t="s">
        <v>1036</v>
      </c>
    </row>
    <row r="185" spans="1:242" ht="15" customHeight="1" x14ac:dyDescent="0.25">
      <c r="A185" t="s">
        <v>1037</v>
      </c>
      <c r="B185" t="s">
        <v>1038</v>
      </c>
      <c r="C185" s="37" t="s">
        <v>1039</v>
      </c>
      <c r="D185" s="38" t="s">
        <v>968</v>
      </c>
      <c r="E185" s="37" t="s">
        <v>951</v>
      </c>
      <c r="F185" s="37" t="s">
        <v>984</v>
      </c>
      <c r="G185" s="37" t="s">
        <v>1040</v>
      </c>
      <c r="H185" s="39" t="s">
        <v>1041</v>
      </c>
      <c r="I185" s="37" t="s">
        <v>927</v>
      </c>
      <c r="J185" s="40">
        <v>0.6</v>
      </c>
      <c r="K185" s="40">
        <v>0.8</v>
      </c>
      <c r="L185" s="37" t="s">
        <v>956</v>
      </c>
      <c r="M185" s="40">
        <v>0.36</v>
      </c>
      <c r="N185" s="40">
        <v>0.8</v>
      </c>
      <c r="O185" s="37" t="s">
        <v>956</v>
      </c>
      <c r="P185" s="37" t="s">
        <v>929</v>
      </c>
      <c r="Q185" s="42" t="s">
        <v>1042</v>
      </c>
      <c r="R185" s="37"/>
      <c r="S185" s="47" t="s">
        <v>931</v>
      </c>
      <c r="T185" s="41" t="s">
        <v>1043</v>
      </c>
      <c r="U185" s="43" t="s">
        <v>933</v>
      </c>
      <c r="V185" s="43" t="s">
        <v>934</v>
      </c>
      <c r="W185" s="43" t="s">
        <v>935</v>
      </c>
      <c r="X185" s="43"/>
      <c r="Y185" s="43" t="s">
        <v>936</v>
      </c>
      <c r="Z185" s="43" t="s">
        <v>937</v>
      </c>
      <c r="AA185" s="40">
        <v>0.4</v>
      </c>
      <c r="AB185" s="37"/>
      <c r="AC185" s="37"/>
      <c r="AD185" s="37"/>
      <c r="AE185" s="37"/>
      <c r="AF185" s="43" t="s">
        <v>96</v>
      </c>
      <c r="AG185" s="37" t="s">
        <v>938</v>
      </c>
      <c r="AH185" s="37">
        <f t="shared" si="431"/>
        <v>27</v>
      </c>
      <c r="AI185" s="43">
        <v>24</v>
      </c>
      <c r="AJ185" s="43">
        <v>1</v>
      </c>
      <c r="AK185" s="43">
        <v>1</v>
      </c>
      <c r="AL185" s="43">
        <v>1</v>
      </c>
      <c r="AM185" s="37">
        <v>24</v>
      </c>
      <c r="AN185" s="37" t="s">
        <v>1978</v>
      </c>
      <c r="AO185" s="37">
        <v>1</v>
      </c>
      <c r="AP185" s="37" t="s">
        <v>1979</v>
      </c>
      <c r="AQ185" s="37"/>
      <c r="AR185" s="37"/>
      <c r="AS185" s="37"/>
      <c r="AT185" s="37"/>
      <c r="AU185" s="44">
        <v>44658</v>
      </c>
      <c r="AV185" s="44">
        <v>44757</v>
      </c>
      <c r="AW185" s="44"/>
      <c r="AX185" s="44"/>
      <c r="AY185" s="37" t="s">
        <v>4</v>
      </c>
      <c r="AZ185" s="37" t="s">
        <v>4</v>
      </c>
      <c r="BA185" s="37"/>
      <c r="BB185" s="37"/>
      <c r="BC185" s="37" t="s">
        <v>4</v>
      </c>
      <c r="BD185" s="37" t="s">
        <v>4</v>
      </c>
      <c r="BE185" s="37"/>
      <c r="BF185" s="37"/>
      <c r="BG185" s="37" t="s">
        <v>1980</v>
      </c>
      <c r="BH185" s="37" t="s">
        <v>1981</v>
      </c>
      <c r="BI185" s="37"/>
      <c r="BJ185" s="37"/>
      <c r="BK185" s="45">
        <f t="shared" si="420"/>
        <v>1</v>
      </c>
      <c r="BL185" s="45">
        <f t="shared" si="421"/>
        <v>1</v>
      </c>
      <c r="BM185" s="45">
        <f t="shared" si="422"/>
        <v>0</v>
      </c>
      <c r="BN185" s="45">
        <f t="shared" si="423"/>
        <v>0</v>
      </c>
      <c r="BO185" s="45">
        <f t="shared" si="424"/>
        <v>0.92592592592592593</v>
      </c>
      <c r="BP185" s="42"/>
      <c r="BQ185" s="37"/>
      <c r="BR185" s="37"/>
      <c r="BS185" s="37"/>
      <c r="BT185" s="43"/>
      <c r="BU185" s="43"/>
      <c r="BV185" s="43"/>
      <c r="BW185" s="43"/>
      <c r="BX185" s="43"/>
      <c r="BY185" s="43"/>
      <c r="BZ185" s="40"/>
      <c r="CA185" s="37"/>
      <c r="CB185" s="37"/>
      <c r="CC185" s="37"/>
      <c r="CD185" s="37"/>
      <c r="CE185" s="43"/>
      <c r="CF185" s="37"/>
      <c r="CG185" s="37"/>
      <c r="CH185" s="37"/>
      <c r="CI185" s="37"/>
      <c r="CJ185" s="37"/>
      <c r="CK185" s="37"/>
      <c r="CL185" s="37"/>
      <c r="CM185" s="37"/>
      <c r="CN185" s="37"/>
      <c r="CO185" s="37"/>
      <c r="CP185" s="37"/>
      <c r="CQ185" s="37"/>
      <c r="CR185" s="37"/>
      <c r="CS185" s="37"/>
      <c r="CT185" s="44"/>
      <c r="CU185" s="44">
        <v>44757</v>
      </c>
      <c r="CV185" s="44"/>
      <c r="CW185" s="44"/>
      <c r="CX185" s="37"/>
      <c r="CY185" s="37"/>
      <c r="CZ185" s="37"/>
      <c r="DA185" s="37"/>
      <c r="DB185" s="37"/>
      <c r="DC185" s="37"/>
      <c r="DD185" s="37"/>
      <c r="DE185" s="37"/>
      <c r="DF185" s="37"/>
      <c r="DG185" s="37"/>
      <c r="DH185" s="37"/>
      <c r="DI185" s="37"/>
      <c r="DJ185" s="45" t="str">
        <f t="shared" si="302"/>
        <v/>
      </c>
      <c r="DK185" s="45" t="str">
        <f t="shared" si="303"/>
        <v/>
      </c>
      <c r="DL185" s="45" t="str">
        <f t="shared" si="304"/>
        <v/>
      </c>
      <c r="DM185" s="45" t="str">
        <f t="shared" si="305"/>
        <v/>
      </c>
      <c r="DN185" s="45" t="str">
        <f t="shared" si="306"/>
        <v/>
      </c>
      <c r="DO185" s="46"/>
      <c r="DP185" s="37"/>
      <c r="DQ185" s="43"/>
      <c r="DR185" s="37"/>
      <c r="DS185" s="43"/>
      <c r="DT185" s="43"/>
      <c r="DU185" s="43"/>
      <c r="DV185" s="43"/>
      <c r="DW185" s="43"/>
      <c r="DX185" s="43"/>
      <c r="DY185" s="40"/>
      <c r="DZ185" s="37"/>
      <c r="EA185" s="37"/>
      <c r="EB185" s="37"/>
      <c r="EC185" s="37"/>
      <c r="ED185" s="43"/>
      <c r="EE185" s="37"/>
      <c r="EF185" s="37"/>
      <c r="EG185" s="37"/>
      <c r="EH185" s="37"/>
      <c r="EI185" s="37"/>
      <c r="EJ185" s="37"/>
      <c r="EK185" s="37"/>
      <c r="EL185" s="37"/>
      <c r="EM185" s="37"/>
      <c r="EN185" s="37"/>
      <c r="EO185" s="37"/>
      <c r="EP185" s="37"/>
      <c r="EQ185" s="37"/>
      <c r="ER185" s="37"/>
      <c r="ES185" s="44">
        <v>44658</v>
      </c>
      <c r="ET185" s="44">
        <v>44757</v>
      </c>
      <c r="EU185" s="44"/>
      <c r="EV185" s="44"/>
      <c r="EW185" s="37"/>
      <c r="EX185" s="37"/>
      <c r="EY185" s="37"/>
      <c r="EZ185" s="37"/>
      <c r="FA185" s="37"/>
      <c r="FB185" s="37"/>
      <c r="FC185" s="37"/>
      <c r="FD185" s="37"/>
      <c r="FE185" s="37"/>
      <c r="FF185" s="37"/>
      <c r="FG185" s="37"/>
      <c r="FH185" s="37"/>
      <c r="FI185" s="45" t="str">
        <f t="shared" si="307"/>
        <v/>
      </c>
      <c r="FJ185" s="45" t="str">
        <f t="shared" si="308"/>
        <v/>
      </c>
      <c r="FK185" s="45" t="str">
        <f t="shared" si="309"/>
        <v/>
      </c>
      <c r="FL185" s="45" t="str">
        <f t="shared" si="310"/>
        <v/>
      </c>
      <c r="FM185" s="45" t="str">
        <f t="shared" si="311"/>
        <v/>
      </c>
      <c r="FN185" s="37"/>
      <c r="FO185" s="37"/>
      <c r="FP185" s="37"/>
      <c r="FQ185" s="37"/>
      <c r="FR185" s="37"/>
      <c r="FS185" s="37"/>
      <c r="FT185" s="37"/>
      <c r="FU185" s="37"/>
      <c r="FV185" s="37"/>
      <c r="FW185" s="37"/>
      <c r="FX185" s="37"/>
      <c r="FY185" s="37"/>
      <c r="FZ185" s="37"/>
      <c r="GA185" s="37"/>
      <c r="GB185" s="37"/>
      <c r="GC185" s="37"/>
      <c r="GD185" s="37"/>
      <c r="GE185" s="37"/>
      <c r="GF185" s="37"/>
      <c r="GG185" s="37"/>
      <c r="GH185" s="37"/>
      <c r="GI185" s="37"/>
      <c r="GJ185" s="37"/>
      <c r="GK185" s="37"/>
      <c r="GL185" s="37"/>
      <c r="GM185" s="37"/>
      <c r="GN185" s="37"/>
      <c r="GO185" s="37"/>
      <c r="GP185" s="37"/>
      <c r="GQ185" s="37"/>
      <c r="GR185" s="44">
        <v>44658</v>
      </c>
      <c r="GS185" s="44">
        <v>44757</v>
      </c>
      <c r="GT185" s="44"/>
      <c r="GU185" s="44"/>
      <c r="GV185" s="37"/>
      <c r="GW185" s="37"/>
      <c r="GX185" s="37"/>
      <c r="GY185" s="37"/>
      <c r="GZ185" s="37"/>
      <c r="HA185" s="37"/>
      <c r="HB185" s="37"/>
      <c r="HC185" s="37"/>
      <c r="HD185" s="37"/>
      <c r="HE185" s="37"/>
      <c r="HF185" s="37"/>
      <c r="HG185" s="37"/>
      <c r="HH185" s="45" t="str">
        <f t="shared" si="433"/>
        <v/>
      </c>
      <c r="HI185" s="45" t="str">
        <f t="shared" si="434"/>
        <v/>
      </c>
      <c r="HJ185" s="45" t="str">
        <f t="shared" si="435"/>
        <v/>
      </c>
      <c r="HK185" s="45" t="str">
        <f t="shared" si="436"/>
        <v/>
      </c>
      <c r="HL185" s="45" t="str">
        <f t="shared" si="437"/>
        <v/>
      </c>
      <c r="HM185" s="37"/>
      <c r="HN185" s="37"/>
      <c r="HO185" s="37">
        <f t="shared" si="313"/>
        <v>1</v>
      </c>
      <c r="HP185" s="37" t="str">
        <f>'[18]BD Plan'!$B$3</f>
        <v>Quindío</v>
      </c>
      <c r="HQ185" s="20" t="s">
        <v>1982</v>
      </c>
      <c r="HR185" s="20" t="s">
        <v>1983</v>
      </c>
      <c r="HS185" s="20"/>
      <c r="HT185" s="20"/>
      <c r="HU185" s="20" t="s">
        <v>1984</v>
      </c>
      <c r="HV185" s="20"/>
      <c r="HW185" s="20"/>
      <c r="HX185" s="20"/>
      <c r="HY185" s="20"/>
      <c r="HZ185" s="20"/>
      <c r="IA185" s="20"/>
      <c r="IB185" s="20"/>
      <c r="IC185" s="20"/>
      <c r="ID185" s="20"/>
      <c r="IE185" s="20"/>
      <c r="IF185" s="20"/>
      <c r="IG185" t="s">
        <v>1050</v>
      </c>
      <c r="IH185" s="38" t="s">
        <v>1051</v>
      </c>
    </row>
    <row r="186" spans="1:242" ht="15" customHeight="1" x14ac:dyDescent="0.25">
      <c r="A186" t="s">
        <v>1052</v>
      </c>
      <c r="B186" t="s">
        <v>1053</v>
      </c>
      <c r="C186" s="37" t="s">
        <v>1054</v>
      </c>
      <c r="D186" s="38" t="s">
        <v>950</v>
      </c>
      <c r="E186" s="37" t="s">
        <v>951</v>
      </c>
      <c r="F186" s="37" t="s">
        <v>924</v>
      </c>
      <c r="G186" s="37" t="s">
        <v>925</v>
      </c>
      <c r="H186" s="39" t="s">
        <v>1055</v>
      </c>
      <c r="I186" s="37" t="s">
        <v>1028</v>
      </c>
      <c r="J186" s="40">
        <v>0.8</v>
      </c>
      <c r="K186" s="40">
        <v>0.6</v>
      </c>
      <c r="L186" s="37" t="s">
        <v>956</v>
      </c>
      <c r="M186" s="40">
        <v>0.28999999999999998</v>
      </c>
      <c r="N186" s="40">
        <v>0.6</v>
      </c>
      <c r="O186" s="37" t="s">
        <v>928</v>
      </c>
      <c r="P186" s="37" t="s">
        <v>929</v>
      </c>
      <c r="Q186" s="42"/>
      <c r="R186" s="37"/>
      <c r="S186" s="41"/>
      <c r="T186" s="41"/>
      <c r="U186" s="43"/>
      <c r="V186" s="43"/>
      <c r="W186" s="43"/>
      <c r="X186" s="43"/>
      <c r="Y186" s="43"/>
      <c r="Z186" s="43"/>
      <c r="AA186" s="40"/>
      <c r="AB186" s="37"/>
      <c r="AC186" s="37"/>
      <c r="AD186" s="37"/>
      <c r="AE186" s="37"/>
      <c r="AF186" s="43"/>
      <c r="AG186" s="37"/>
      <c r="AH186" s="37"/>
      <c r="AI186" s="43"/>
      <c r="AJ186" s="43"/>
      <c r="AK186" s="43"/>
      <c r="AL186" s="43"/>
      <c r="AM186" s="37"/>
      <c r="AN186" s="37"/>
      <c r="AO186" s="37"/>
      <c r="AP186" s="37"/>
      <c r="AQ186" s="37"/>
      <c r="AR186" s="37"/>
      <c r="AS186" s="37"/>
      <c r="AT186" s="37"/>
      <c r="AU186" s="44"/>
      <c r="AV186" s="44">
        <v>44757</v>
      </c>
      <c r="AW186" s="44"/>
      <c r="AX186" s="44"/>
      <c r="AY186" s="37"/>
      <c r="AZ186" s="37"/>
      <c r="BA186" s="37"/>
      <c r="BB186" s="37"/>
      <c r="BC186" s="37"/>
      <c r="BD186" s="37"/>
      <c r="BE186" s="37"/>
      <c r="BF186" s="37"/>
      <c r="BG186" s="37"/>
      <c r="BH186" s="37"/>
      <c r="BI186" s="37"/>
      <c r="BJ186" s="37"/>
      <c r="BK186" s="45" t="str">
        <f t="shared" si="420"/>
        <v/>
      </c>
      <c r="BL186" s="45" t="str">
        <f t="shared" si="421"/>
        <v/>
      </c>
      <c r="BM186" s="45" t="str">
        <f t="shared" si="422"/>
        <v/>
      </c>
      <c r="BN186" s="45" t="str">
        <f t="shared" si="423"/>
        <v/>
      </c>
      <c r="BO186" s="45" t="str">
        <f t="shared" si="424"/>
        <v/>
      </c>
      <c r="BP186" s="42" t="s">
        <v>1056</v>
      </c>
      <c r="BQ186" s="37"/>
      <c r="BR186" s="47" t="s">
        <v>931</v>
      </c>
      <c r="BS186" s="37" t="s">
        <v>1057</v>
      </c>
      <c r="BT186" s="43" t="s">
        <v>933</v>
      </c>
      <c r="BU186" s="43" t="s">
        <v>934</v>
      </c>
      <c r="BV186" s="43" t="s">
        <v>935</v>
      </c>
      <c r="BW186" s="43"/>
      <c r="BX186" s="43" t="s">
        <v>936</v>
      </c>
      <c r="BY186" s="43" t="s">
        <v>937</v>
      </c>
      <c r="BZ186" s="40">
        <v>0.4</v>
      </c>
      <c r="CA186" s="37"/>
      <c r="CB186" s="37"/>
      <c r="CC186" s="37"/>
      <c r="CD186" s="37"/>
      <c r="CE186" s="43" t="s">
        <v>96</v>
      </c>
      <c r="CF186" s="37" t="s">
        <v>938</v>
      </c>
      <c r="CG186" s="37">
        <f t="shared" si="432"/>
        <v>9</v>
      </c>
      <c r="CH186" s="37"/>
      <c r="CI186" s="37">
        <v>3</v>
      </c>
      <c r="CJ186" s="37">
        <v>3</v>
      </c>
      <c r="CK186" s="37">
        <v>3</v>
      </c>
      <c r="CL186" s="37"/>
      <c r="CM186" s="37"/>
      <c r="CN186" s="37">
        <v>3</v>
      </c>
      <c r="CO186" s="37" t="s">
        <v>1985</v>
      </c>
      <c r="CP186" s="37"/>
      <c r="CQ186" s="37"/>
      <c r="CR186" s="37"/>
      <c r="CS186" s="37"/>
      <c r="CT186" s="44"/>
      <c r="CU186" s="44">
        <v>44757</v>
      </c>
      <c r="CV186" s="44"/>
      <c r="CW186" s="44"/>
      <c r="CX186" s="37"/>
      <c r="CY186" s="37" t="s">
        <v>4</v>
      </c>
      <c r="CZ186" s="37"/>
      <c r="DA186" s="37"/>
      <c r="DB186" s="37"/>
      <c r="DC186" s="37" t="s">
        <v>4</v>
      </c>
      <c r="DD186" s="37"/>
      <c r="DE186" s="37"/>
      <c r="DF186" s="37"/>
      <c r="DG186" s="37" t="s">
        <v>1986</v>
      </c>
      <c r="DH186" s="37"/>
      <c r="DI186" s="37"/>
      <c r="DJ186" s="45" t="str">
        <f t="shared" si="302"/>
        <v/>
      </c>
      <c r="DK186" s="45">
        <f t="shared" si="303"/>
        <v>1</v>
      </c>
      <c r="DL186" s="45">
        <f t="shared" si="304"/>
        <v>0</v>
      </c>
      <c r="DM186" s="45">
        <f t="shared" si="305"/>
        <v>0</v>
      </c>
      <c r="DN186" s="45">
        <f t="shared" si="306"/>
        <v>0.33333333333333331</v>
      </c>
      <c r="DO186" s="46"/>
      <c r="DP186" s="37"/>
      <c r="DQ186" s="43"/>
      <c r="DR186" s="37"/>
      <c r="DS186" s="43"/>
      <c r="DT186" s="43"/>
      <c r="DU186" s="43"/>
      <c r="DV186" s="43"/>
      <c r="DW186" s="43"/>
      <c r="DX186" s="43"/>
      <c r="DY186" s="40"/>
      <c r="DZ186" s="37"/>
      <c r="EA186" s="37"/>
      <c r="EB186" s="37"/>
      <c r="EC186" s="37"/>
      <c r="ED186" s="43"/>
      <c r="EE186" s="37"/>
      <c r="EF186" s="37"/>
      <c r="EG186" s="37"/>
      <c r="EH186" s="37"/>
      <c r="EI186" s="37"/>
      <c r="EJ186" s="37"/>
      <c r="EK186" s="37"/>
      <c r="EL186" s="37"/>
      <c r="EM186" s="37"/>
      <c r="EN186" s="37"/>
      <c r="EO186" s="37"/>
      <c r="EP186" s="37"/>
      <c r="EQ186" s="37"/>
      <c r="ER186" s="37"/>
      <c r="ES186" s="44"/>
      <c r="ET186" s="44">
        <v>44757</v>
      </c>
      <c r="EU186" s="44"/>
      <c r="EV186" s="44"/>
      <c r="EW186" s="37"/>
      <c r="EX186" s="37"/>
      <c r="EY186" s="37"/>
      <c r="EZ186" s="37"/>
      <c r="FA186" s="37"/>
      <c r="FB186" s="37"/>
      <c r="FC186" s="37"/>
      <c r="FD186" s="37"/>
      <c r="FE186" s="37"/>
      <c r="FF186" s="37"/>
      <c r="FG186" s="37"/>
      <c r="FH186" s="37"/>
      <c r="FI186" s="45" t="str">
        <f t="shared" si="307"/>
        <v/>
      </c>
      <c r="FJ186" s="45" t="str">
        <f t="shared" si="308"/>
        <v/>
      </c>
      <c r="FK186" s="45" t="str">
        <f t="shared" si="309"/>
        <v/>
      </c>
      <c r="FL186" s="45" t="str">
        <f t="shared" si="310"/>
        <v/>
      </c>
      <c r="FM186" s="45" t="str">
        <f t="shared" si="311"/>
        <v/>
      </c>
      <c r="FN186" s="37"/>
      <c r="FO186" s="37"/>
      <c r="FP186" s="37"/>
      <c r="FQ186" s="37"/>
      <c r="FR186" s="37"/>
      <c r="FS186" s="37"/>
      <c r="FT186" s="37"/>
      <c r="FU186" s="37"/>
      <c r="FV186" s="37"/>
      <c r="FW186" s="37"/>
      <c r="FX186" s="37"/>
      <c r="FY186" s="37"/>
      <c r="FZ186" s="37"/>
      <c r="GA186" s="37"/>
      <c r="GB186" s="37"/>
      <c r="GC186" s="37"/>
      <c r="GD186" s="37"/>
      <c r="GE186" s="37"/>
      <c r="GF186" s="37"/>
      <c r="GG186" s="37"/>
      <c r="GH186" s="37"/>
      <c r="GI186" s="37"/>
      <c r="GJ186" s="37"/>
      <c r="GK186" s="37"/>
      <c r="GL186" s="37"/>
      <c r="GM186" s="37"/>
      <c r="GN186" s="37"/>
      <c r="GO186" s="37"/>
      <c r="GP186" s="37"/>
      <c r="GQ186" s="37"/>
      <c r="GR186" s="44"/>
      <c r="GS186" s="44">
        <v>44757</v>
      </c>
      <c r="GT186" s="44"/>
      <c r="GU186" s="44"/>
      <c r="GV186" s="37"/>
      <c r="GW186" s="37"/>
      <c r="GX186" s="37"/>
      <c r="GY186" s="37"/>
      <c r="GZ186" s="37"/>
      <c r="HA186" s="37"/>
      <c r="HB186" s="37"/>
      <c r="HC186" s="37"/>
      <c r="HD186" s="37"/>
      <c r="HE186" s="37"/>
      <c r="HF186" s="37"/>
      <c r="HG186" s="37"/>
      <c r="HH186" s="45"/>
      <c r="HI186" s="45"/>
      <c r="HJ186" s="45"/>
      <c r="HK186" s="45"/>
      <c r="HL186" s="45"/>
      <c r="HM186" s="37"/>
      <c r="HN186" s="37"/>
      <c r="HO186" s="37">
        <f t="shared" si="313"/>
        <v>1</v>
      </c>
      <c r="HP186" s="37" t="str">
        <f>'[18]BD Plan'!$B$3</f>
        <v>Quindío</v>
      </c>
      <c r="HQ186" s="20"/>
      <c r="HR186" s="20"/>
      <c r="HS186" s="20"/>
      <c r="HT186" s="20"/>
      <c r="HU186" s="20"/>
      <c r="HV186" s="20" t="s">
        <v>1987</v>
      </c>
      <c r="HW186" s="20"/>
      <c r="HX186" s="20"/>
      <c r="HY186" s="20"/>
      <c r="HZ186" s="20"/>
      <c r="IA186" s="20"/>
      <c r="IB186" s="20"/>
      <c r="IC186" s="20"/>
      <c r="ID186" s="20"/>
      <c r="IE186" s="20"/>
      <c r="IF186" s="20"/>
      <c r="IG186" t="s">
        <v>1052</v>
      </c>
      <c r="IH186" s="38" t="s">
        <v>1053</v>
      </c>
    </row>
    <row r="187" spans="1:242" ht="15" customHeight="1" x14ac:dyDescent="0.25">
      <c r="A187" t="s">
        <v>1061</v>
      </c>
      <c r="B187" t="s">
        <v>1053</v>
      </c>
      <c r="C187" s="37" t="s">
        <v>1062</v>
      </c>
      <c r="D187" s="37" t="s">
        <v>997</v>
      </c>
      <c r="E187" s="37" t="s">
        <v>951</v>
      </c>
      <c r="F187" s="37" t="s">
        <v>924</v>
      </c>
      <c r="G187" s="37" t="s">
        <v>925</v>
      </c>
      <c r="H187" s="39" t="s">
        <v>1063</v>
      </c>
      <c r="I187" s="37" t="s">
        <v>955</v>
      </c>
      <c r="J187" s="40">
        <v>0.8</v>
      </c>
      <c r="K187" s="40">
        <v>0.6</v>
      </c>
      <c r="L187" s="37" t="s">
        <v>956</v>
      </c>
      <c r="M187" s="40">
        <v>0.28999999999999998</v>
      </c>
      <c r="N187" s="40">
        <v>0.6</v>
      </c>
      <c r="O187" s="37" t="s">
        <v>928</v>
      </c>
      <c r="P187" s="37" t="s">
        <v>929</v>
      </c>
      <c r="Q187" s="42" t="s">
        <v>1064</v>
      </c>
      <c r="R187" s="37"/>
      <c r="S187" s="47" t="s">
        <v>931</v>
      </c>
      <c r="T187" s="37" t="s">
        <v>1065</v>
      </c>
      <c r="U187" s="43" t="s">
        <v>933</v>
      </c>
      <c r="V187" s="43" t="s">
        <v>934</v>
      </c>
      <c r="W187" s="43" t="s">
        <v>935</v>
      </c>
      <c r="X187" s="43"/>
      <c r="Y187" s="43" t="s">
        <v>936</v>
      </c>
      <c r="Z187" s="43" t="s">
        <v>937</v>
      </c>
      <c r="AA187" s="40">
        <v>0.4</v>
      </c>
      <c r="AB187" s="37"/>
      <c r="AC187" s="37"/>
      <c r="AD187" s="37"/>
      <c r="AE187" s="37"/>
      <c r="AF187" s="43" t="s">
        <v>96</v>
      </c>
      <c r="AG187" s="37" t="s">
        <v>938</v>
      </c>
      <c r="AH187" s="37">
        <f t="shared" si="431"/>
        <v>5</v>
      </c>
      <c r="AI187" s="43">
        <v>5</v>
      </c>
      <c r="AJ187" s="43">
        <v>0</v>
      </c>
      <c r="AK187" s="43">
        <v>0</v>
      </c>
      <c r="AL187" s="43">
        <v>0</v>
      </c>
      <c r="AM187" s="37">
        <v>5</v>
      </c>
      <c r="AN187" s="37" t="s">
        <v>1988</v>
      </c>
      <c r="AO187" s="37">
        <v>0</v>
      </c>
      <c r="AP187" s="37" t="s">
        <v>1989</v>
      </c>
      <c r="AQ187" s="37"/>
      <c r="AR187" s="37"/>
      <c r="AS187" s="37"/>
      <c r="AT187" s="37"/>
      <c r="AU187" s="44">
        <v>44658</v>
      </c>
      <c r="AV187" s="44">
        <v>44757</v>
      </c>
      <c r="AW187" s="44"/>
      <c r="AX187" s="44"/>
      <c r="AY187" s="37" t="s">
        <v>4</v>
      </c>
      <c r="AZ187" s="37" t="s">
        <v>6</v>
      </c>
      <c r="BA187" s="37"/>
      <c r="BB187" s="37"/>
      <c r="BC187" s="37" t="s">
        <v>5</v>
      </c>
      <c r="BD187" s="37" t="s">
        <v>5</v>
      </c>
      <c r="BE187" s="37"/>
      <c r="BF187" s="37"/>
      <c r="BG187" s="41" t="s">
        <v>1990</v>
      </c>
      <c r="BH187" s="37" t="s">
        <v>1991</v>
      </c>
      <c r="BI187" s="37"/>
      <c r="BJ187" s="37"/>
      <c r="BK187" s="45">
        <f t="shared" si="420"/>
        <v>1</v>
      </c>
      <c r="BL187" s="45" t="str">
        <f t="shared" si="421"/>
        <v/>
      </c>
      <c r="BM187" s="45" t="str">
        <f t="shared" si="422"/>
        <v/>
      </c>
      <c r="BN187" s="45" t="str">
        <f t="shared" si="423"/>
        <v/>
      </c>
      <c r="BO187" s="45">
        <f t="shared" si="424"/>
        <v>1</v>
      </c>
      <c r="BP187" s="42"/>
      <c r="BQ187" s="37"/>
      <c r="BR187" s="43"/>
      <c r="BS187" s="37"/>
      <c r="BT187" s="43"/>
      <c r="BU187" s="43"/>
      <c r="BV187" s="43"/>
      <c r="BW187" s="43"/>
      <c r="BX187" s="43"/>
      <c r="BY187" s="43"/>
      <c r="BZ187" s="40"/>
      <c r="CA187" s="37"/>
      <c r="CB187" s="37"/>
      <c r="CC187" s="37"/>
      <c r="CD187" s="37"/>
      <c r="CE187" s="43"/>
      <c r="CF187" s="37"/>
      <c r="CG187" s="37"/>
      <c r="CH187" s="37"/>
      <c r="CI187" s="37"/>
      <c r="CJ187" s="37"/>
      <c r="CK187" s="37"/>
      <c r="CL187" s="37"/>
      <c r="CM187" s="37"/>
      <c r="CN187" s="37"/>
      <c r="CO187" s="37"/>
      <c r="CP187" s="37"/>
      <c r="CQ187" s="37"/>
      <c r="CR187" s="37"/>
      <c r="CS187" s="37"/>
      <c r="CT187" s="44">
        <v>44658</v>
      </c>
      <c r="CU187" s="44">
        <v>44757</v>
      </c>
      <c r="CV187" s="44"/>
      <c r="CW187" s="44"/>
      <c r="CX187" s="37"/>
      <c r="CY187" s="37"/>
      <c r="CZ187" s="37"/>
      <c r="DA187" s="37"/>
      <c r="DB187" s="37"/>
      <c r="DC187" s="37"/>
      <c r="DD187" s="37"/>
      <c r="DE187" s="37"/>
      <c r="DF187" s="37"/>
      <c r="DG187" s="37"/>
      <c r="DH187" s="37"/>
      <c r="DI187" s="37"/>
      <c r="DJ187" s="45" t="str">
        <f t="shared" si="302"/>
        <v/>
      </c>
      <c r="DK187" s="45" t="str">
        <f t="shared" si="303"/>
        <v/>
      </c>
      <c r="DL187" s="45" t="str">
        <f t="shared" si="304"/>
        <v/>
      </c>
      <c r="DM187" s="45" t="str">
        <f t="shared" si="305"/>
        <v/>
      </c>
      <c r="DN187" s="45" t="str">
        <f t="shared" si="306"/>
        <v/>
      </c>
      <c r="DO187" s="46"/>
      <c r="DP187" s="37"/>
      <c r="DQ187" s="43"/>
      <c r="DR187" s="37"/>
      <c r="DS187" s="43"/>
      <c r="DT187" s="43"/>
      <c r="DU187" s="43"/>
      <c r="DV187" s="43"/>
      <c r="DW187" s="43"/>
      <c r="DX187" s="43"/>
      <c r="DY187" s="40"/>
      <c r="DZ187" s="37"/>
      <c r="EA187" s="37"/>
      <c r="EB187" s="37"/>
      <c r="EC187" s="37"/>
      <c r="ED187" s="43"/>
      <c r="EE187" s="37"/>
      <c r="EF187" s="37"/>
      <c r="EG187" s="37"/>
      <c r="EH187" s="37"/>
      <c r="EI187" s="37"/>
      <c r="EJ187" s="37"/>
      <c r="EK187" s="37"/>
      <c r="EL187" s="37"/>
      <c r="EM187" s="37"/>
      <c r="EN187" s="37"/>
      <c r="EO187" s="37"/>
      <c r="EP187" s="37"/>
      <c r="EQ187" s="37"/>
      <c r="ER187" s="37"/>
      <c r="ES187" s="44">
        <v>44658</v>
      </c>
      <c r="ET187" s="44">
        <v>44757</v>
      </c>
      <c r="EU187" s="44"/>
      <c r="EV187" s="44"/>
      <c r="EW187" s="37"/>
      <c r="EX187" s="37"/>
      <c r="EY187" s="37"/>
      <c r="EZ187" s="37"/>
      <c r="FA187" s="37"/>
      <c r="FB187" s="37"/>
      <c r="FC187" s="37"/>
      <c r="FD187" s="37"/>
      <c r="FE187" s="37"/>
      <c r="FF187" s="37"/>
      <c r="FG187" s="37"/>
      <c r="FH187" s="37"/>
      <c r="FI187" s="45" t="str">
        <f t="shared" si="307"/>
        <v/>
      </c>
      <c r="FJ187" s="45" t="str">
        <f t="shared" si="308"/>
        <v/>
      </c>
      <c r="FK187" s="45" t="str">
        <f t="shared" si="309"/>
        <v/>
      </c>
      <c r="FL187" s="45" t="str">
        <f t="shared" si="310"/>
        <v/>
      </c>
      <c r="FM187" s="45" t="str">
        <f t="shared" si="311"/>
        <v/>
      </c>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44">
        <v>44658</v>
      </c>
      <c r="GS187" s="44">
        <v>44757</v>
      </c>
      <c r="GT187" s="44"/>
      <c r="GU187" s="44"/>
      <c r="GV187" s="37"/>
      <c r="GW187" s="37"/>
      <c r="GX187" s="37"/>
      <c r="GY187" s="37"/>
      <c r="GZ187" s="37"/>
      <c r="HA187" s="37"/>
      <c r="HB187" s="37"/>
      <c r="HC187" s="37"/>
      <c r="HD187" s="37"/>
      <c r="HE187" s="37"/>
      <c r="HF187" s="37"/>
      <c r="HG187" s="37"/>
      <c r="HH187" s="45" t="str">
        <f t="shared" ref="HH187:HH188" si="438">IFERROR(IF(GF187=0,"",IF((GJ187/GF187)&gt;1,1,(GJ187/GF187))),"")</f>
        <v/>
      </c>
      <c r="HI187" s="45" t="str">
        <f t="shared" ref="HI187:HI188" si="439">IFERROR(IF(GG187=0,"",IF((GL187/GG187)&gt;1,1,(GL187/GG187))),"")</f>
        <v/>
      </c>
      <c r="HJ187" s="45" t="str">
        <f t="shared" ref="HJ187:HJ188" si="440">IFERROR(IF(GH187=0,"",IF((GN187/GH187)&gt;1,1,(GN187/GH187))),"")</f>
        <v/>
      </c>
      <c r="HK187" s="45" t="str">
        <f t="shared" ref="HK187:HK188" si="441">IFERROR(IF(GI187=0,"",IF((GP187/GI187)&gt;1,1,(GP187/GI187))),"")</f>
        <v/>
      </c>
      <c r="HL187" s="45" t="str">
        <f t="shared" ref="HL187:HL188" si="442">IFERROR(IF((GJ187+GL187+GN187+GP187)/GE187&gt;1,1,(GJ187+GL187+GN187+GP187)/GE187),"")</f>
        <v/>
      </c>
      <c r="HM187" s="37"/>
      <c r="HN187" s="37"/>
      <c r="HO187" s="37">
        <f t="shared" si="313"/>
        <v>1</v>
      </c>
      <c r="HP187" s="37" t="str">
        <f>'[18]BD Plan'!$B$3</f>
        <v>Quindío</v>
      </c>
      <c r="HQ187" s="20" t="s">
        <v>1992</v>
      </c>
      <c r="HR187" s="20" t="s">
        <v>1993</v>
      </c>
      <c r="HS187" s="20"/>
      <c r="HT187" s="20"/>
      <c r="HU187" s="20"/>
      <c r="HV187" s="20"/>
      <c r="HW187" s="20"/>
      <c r="HX187" s="20"/>
      <c r="HY187" s="20"/>
      <c r="HZ187" s="20"/>
      <c r="IA187" s="20"/>
      <c r="IB187" s="20"/>
      <c r="IC187" s="20"/>
      <c r="ID187" s="20"/>
      <c r="IE187" s="20"/>
      <c r="IF187" s="20"/>
      <c r="IG187" t="s">
        <v>1061</v>
      </c>
      <c r="IH187" s="38" t="s">
        <v>1053</v>
      </c>
    </row>
    <row r="188" spans="1:242" ht="15" customHeight="1" x14ac:dyDescent="0.25">
      <c r="A188" t="s">
        <v>1071</v>
      </c>
      <c r="B188" t="s">
        <v>1072</v>
      </c>
      <c r="C188" s="37" t="s">
        <v>1073</v>
      </c>
      <c r="D188" s="37" t="s">
        <v>950</v>
      </c>
      <c r="E188" s="37" t="s">
        <v>951</v>
      </c>
      <c r="F188" s="37" t="s">
        <v>924</v>
      </c>
      <c r="G188" s="37" t="s">
        <v>925</v>
      </c>
      <c r="H188" s="39" t="s">
        <v>1074</v>
      </c>
      <c r="I188" s="37" t="s">
        <v>927</v>
      </c>
      <c r="J188" s="40">
        <v>0.2</v>
      </c>
      <c r="K188" s="40">
        <v>0.4</v>
      </c>
      <c r="L188" s="37" t="s">
        <v>1011</v>
      </c>
      <c r="M188" s="40">
        <v>0.04</v>
      </c>
      <c r="N188" s="40">
        <v>0.4</v>
      </c>
      <c r="O188" s="37" t="s">
        <v>1011</v>
      </c>
      <c r="P188" s="37" t="s">
        <v>929</v>
      </c>
      <c r="Q188" s="42"/>
      <c r="R188" s="37"/>
      <c r="S188" s="43"/>
      <c r="T188" s="37"/>
      <c r="U188" s="43"/>
      <c r="V188" s="43"/>
      <c r="W188" s="43"/>
      <c r="X188" s="43"/>
      <c r="Y188" s="43"/>
      <c r="Z188" s="43"/>
      <c r="AA188" s="40"/>
      <c r="AB188" s="37"/>
      <c r="AC188" s="37"/>
      <c r="AD188" s="37"/>
      <c r="AE188" s="37"/>
      <c r="AF188" s="43"/>
      <c r="AG188" s="37"/>
      <c r="AH188" s="37"/>
      <c r="AI188" s="43"/>
      <c r="AJ188" s="43"/>
      <c r="AK188" s="43"/>
      <c r="AL188" s="43"/>
      <c r="AM188" s="37"/>
      <c r="AN188" s="37"/>
      <c r="AO188" s="37"/>
      <c r="AP188" s="37"/>
      <c r="AQ188" s="37"/>
      <c r="AR188" s="37"/>
      <c r="AS188" s="37"/>
      <c r="AT188" s="37"/>
      <c r="AU188" s="44">
        <v>44669</v>
      </c>
      <c r="AV188" s="44">
        <v>44757</v>
      </c>
      <c r="AW188" s="44"/>
      <c r="AX188" s="44"/>
      <c r="AY188" s="37"/>
      <c r="AZ188" s="37"/>
      <c r="BA188" s="37"/>
      <c r="BB188" s="37"/>
      <c r="BC188" s="37"/>
      <c r="BD188" s="37"/>
      <c r="BE188" s="37"/>
      <c r="BF188" s="37"/>
      <c r="BG188" s="37"/>
      <c r="BH188" s="37"/>
      <c r="BI188" s="37"/>
      <c r="BJ188" s="37"/>
      <c r="BK188" s="45" t="str">
        <f t="shared" si="420"/>
        <v/>
      </c>
      <c r="BL188" s="45" t="str">
        <f t="shared" si="421"/>
        <v/>
      </c>
      <c r="BM188" s="45" t="str">
        <f t="shared" si="422"/>
        <v/>
      </c>
      <c r="BN188" s="45" t="str">
        <f t="shared" si="423"/>
        <v/>
      </c>
      <c r="BO188" s="45" t="str">
        <f t="shared" si="424"/>
        <v/>
      </c>
      <c r="BP188" s="42" t="s">
        <v>1075</v>
      </c>
      <c r="BQ188" s="37"/>
      <c r="BR188" s="47" t="s">
        <v>931</v>
      </c>
      <c r="BS188" s="37" t="s">
        <v>1076</v>
      </c>
      <c r="BT188" s="43" t="s">
        <v>933</v>
      </c>
      <c r="BU188" s="43" t="s">
        <v>934</v>
      </c>
      <c r="BV188" s="43" t="s">
        <v>935</v>
      </c>
      <c r="BW188" s="43"/>
      <c r="BX188" s="43" t="s">
        <v>936</v>
      </c>
      <c r="BY188" s="43" t="s">
        <v>937</v>
      </c>
      <c r="BZ188" s="40">
        <v>0.4</v>
      </c>
      <c r="CA188" s="37"/>
      <c r="CB188" s="37"/>
      <c r="CC188" s="37"/>
      <c r="CD188" s="37"/>
      <c r="CE188" s="43" t="s">
        <v>96</v>
      </c>
      <c r="CF188" s="37" t="s">
        <v>938</v>
      </c>
      <c r="CG188" s="37">
        <f t="shared" ref="CG188" si="443">SUM(CH188:CK188)</f>
        <v>5</v>
      </c>
      <c r="CH188" s="37">
        <v>3</v>
      </c>
      <c r="CI188" s="37">
        <v>1</v>
      </c>
      <c r="CJ188" s="37">
        <v>0</v>
      </c>
      <c r="CK188" s="37">
        <v>1</v>
      </c>
      <c r="CL188" s="37">
        <v>3</v>
      </c>
      <c r="CM188" s="37" t="s">
        <v>1994</v>
      </c>
      <c r="CN188" s="37">
        <v>1</v>
      </c>
      <c r="CO188" s="37" t="s">
        <v>1995</v>
      </c>
      <c r="CP188" s="37"/>
      <c r="CQ188" s="37"/>
      <c r="CR188" s="37"/>
      <c r="CS188" s="37"/>
      <c r="CT188" s="44">
        <v>44669</v>
      </c>
      <c r="CU188" s="44">
        <v>44757</v>
      </c>
      <c r="CV188" s="44"/>
      <c r="CW188" s="44"/>
      <c r="CX188" s="37" t="s">
        <v>5</v>
      </c>
      <c r="CY188" s="37" t="s">
        <v>4</v>
      </c>
      <c r="CZ188" s="37"/>
      <c r="DA188" s="37"/>
      <c r="DB188" s="37" t="s">
        <v>4</v>
      </c>
      <c r="DC188" s="37" t="s">
        <v>4</v>
      </c>
      <c r="DD188" s="37"/>
      <c r="DE188" s="37"/>
      <c r="DF188" s="37" t="s">
        <v>1996</v>
      </c>
      <c r="DG188" s="37" t="s">
        <v>1997</v>
      </c>
      <c r="DH188" s="37"/>
      <c r="DI188" s="37"/>
      <c r="DJ188" s="45">
        <f t="shared" si="302"/>
        <v>1</v>
      </c>
      <c r="DK188" s="45">
        <f t="shared" si="303"/>
        <v>1</v>
      </c>
      <c r="DL188" s="45" t="str">
        <f t="shared" si="304"/>
        <v/>
      </c>
      <c r="DM188" s="45">
        <f t="shared" si="305"/>
        <v>0</v>
      </c>
      <c r="DN188" s="45">
        <f t="shared" si="306"/>
        <v>0.8</v>
      </c>
      <c r="DO188" s="42" t="s">
        <v>1081</v>
      </c>
      <c r="DP188" s="37"/>
      <c r="DQ188" s="47" t="s">
        <v>931</v>
      </c>
      <c r="DR188" s="37" t="s">
        <v>1082</v>
      </c>
      <c r="DS188" s="43" t="s">
        <v>933</v>
      </c>
      <c r="DT188" s="43" t="s">
        <v>934</v>
      </c>
      <c r="DU188" s="43" t="s">
        <v>935</v>
      </c>
      <c r="DV188" s="43"/>
      <c r="DW188" s="43" t="s">
        <v>936</v>
      </c>
      <c r="DX188" s="43" t="s">
        <v>937</v>
      </c>
      <c r="DY188" s="40">
        <v>0.4</v>
      </c>
      <c r="DZ188" s="37"/>
      <c r="EA188" s="37"/>
      <c r="EB188" s="37"/>
      <c r="EC188" s="37"/>
      <c r="ED188" s="43" t="s">
        <v>96</v>
      </c>
      <c r="EE188" s="37" t="s">
        <v>938</v>
      </c>
      <c r="EF188" s="37">
        <f>SUM(EG188:EJ188)</f>
        <v>1</v>
      </c>
      <c r="EG188" s="37">
        <v>0</v>
      </c>
      <c r="EH188" s="37">
        <v>1</v>
      </c>
      <c r="EI188" s="37">
        <v>0</v>
      </c>
      <c r="EJ188" s="37">
        <v>0</v>
      </c>
      <c r="EK188" s="37"/>
      <c r="EL188" s="37"/>
      <c r="EM188" s="37">
        <v>1</v>
      </c>
      <c r="EN188" s="37" t="s">
        <v>1998</v>
      </c>
      <c r="EO188" s="37"/>
      <c r="EP188" s="37"/>
      <c r="EQ188" s="37"/>
      <c r="ER188" s="37"/>
      <c r="ES188" s="44">
        <v>44669</v>
      </c>
      <c r="ET188" s="44">
        <v>44757</v>
      </c>
      <c r="EU188" s="44"/>
      <c r="EV188" s="44"/>
      <c r="EW188" s="37"/>
      <c r="EX188" s="37" t="s">
        <v>4</v>
      </c>
      <c r="EY188" s="37"/>
      <c r="EZ188" s="37"/>
      <c r="FA188" s="37"/>
      <c r="FB188" s="37" t="s">
        <v>4</v>
      </c>
      <c r="FC188" s="37"/>
      <c r="FD188" s="37"/>
      <c r="FE188" s="37"/>
      <c r="FF188" s="37" t="s">
        <v>1999</v>
      </c>
      <c r="FG188" s="37"/>
      <c r="FH188" s="37"/>
      <c r="FI188" s="45" t="str">
        <f t="shared" si="307"/>
        <v/>
      </c>
      <c r="FJ188" s="45">
        <f t="shared" si="308"/>
        <v>1</v>
      </c>
      <c r="FK188" s="45" t="str">
        <f t="shared" si="309"/>
        <v/>
      </c>
      <c r="FL188" s="45" t="str">
        <f t="shared" si="310"/>
        <v/>
      </c>
      <c r="FM188" s="45">
        <f t="shared" si="311"/>
        <v>1</v>
      </c>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44">
        <v>44669</v>
      </c>
      <c r="GS188" s="44">
        <v>44757</v>
      </c>
      <c r="GT188" s="44"/>
      <c r="GU188" s="44"/>
      <c r="GV188" s="37"/>
      <c r="GW188" s="37"/>
      <c r="GX188" s="37"/>
      <c r="GY188" s="37"/>
      <c r="GZ188" s="37"/>
      <c r="HA188" s="37"/>
      <c r="HB188" s="37"/>
      <c r="HC188" s="37"/>
      <c r="HD188" s="37"/>
      <c r="HE188" s="37"/>
      <c r="HF188" s="37"/>
      <c r="HG188" s="37"/>
      <c r="HH188" s="45" t="str">
        <f t="shared" si="438"/>
        <v/>
      </c>
      <c r="HI188" s="45" t="str">
        <f t="shared" si="439"/>
        <v/>
      </c>
      <c r="HJ188" s="45" t="str">
        <f t="shared" si="440"/>
        <v/>
      </c>
      <c r="HK188" s="45" t="str">
        <f t="shared" si="441"/>
        <v/>
      </c>
      <c r="HL188" s="45" t="str">
        <f t="shared" si="442"/>
        <v/>
      </c>
      <c r="HM188" s="37"/>
      <c r="HN188" s="37"/>
      <c r="HO188" s="37">
        <f t="shared" si="313"/>
        <v>2</v>
      </c>
      <c r="HP188" s="37" t="str">
        <f>'[18]BD Plan'!$B$3</f>
        <v>Quindío</v>
      </c>
      <c r="HQ188" s="20"/>
      <c r="HR188" s="20"/>
      <c r="HS188" s="20"/>
      <c r="HT188" s="20"/>
      <c r="HU188" s="20" t="s">
        <v>2000</v>
      </c>
      <c r="HV188" s="20" t="s">
        <v>2001</v>
      </c>
      <c r="HW188" s="20"/>
      <c r="HX188" s="20"/>
      <c r="HY188" s="20"/>
      <c r="HZ188" s="20" t="s">
        <v>2002</v>
      </c>
      <c r="IA188" s="20"/>
      <c r="IB188" s="20"/>
      <c r="IC188" s="20"/>
      <c r="ID188" s="20"/>
      <c r="IE188" s="20"/>
      <c r="IF188" s="20"/>
      <c r="IG188" t="s">
        <v>1088</v>
      </c>
      <c r="IH188" s="38" t="s">
        <v>1089</v>
      </c>
    </row>
    <row r="189" spans="1:242" ht="15" customHeight="1" x14ac:dyDescent="0.25">
      <c r="A189" s="37" t="s">
        <v>919</v>
      </c>
      <c r="B189" s="37" t="s">
        <v>920</v>
      </c>
      <c r="C189" s="37" t="s">
        <v>921</v>
      </c>
      <c r="D189" s="37" t="s">
        <v>922</v>
      </c>
      <c r="E189" s="37" t="s">
        <v>923</v>
      </c>
      <c r="F189" s="37" t="s">
        <v>924</v>
      </c>
      <c r="G189" s="37" t="s">
        <v>925</v>
      </c>
      <c r="H189" s="39" t="s">
        <v>926</v>
      </c>
      <c r="I189" s="37" t="s">
        <v>927</v>
      </c>
      <c r="J189" s="40">
        <v>0.4</v>
      </c>
      <c r="K189" s="40">
        <v>0.6</v>
      </c>
      <c r="L189" s="37" t="s">
        <v>928</v>
      </c>
      <c r="M189" s="40">
        <v>0.09</v>
      </c>
      <c r="N189" s="40">
        <v>0.6</v>
      </c>
      <c r="O189" s="37" t="s">
        <v>928</v>
      </c>
      <c r="P189" s="37" t="s">
        <v>929</v>
      </c>
      <c r="Q189" s="42"/>
      <c r="R189" s="37"/>
      <c r="S189" s="41"/>
      <c r="T189" s="37"/>
      <c r="U189" s="43"/>
      <c r="V189" s="43"/>
      <c r="W189" s="43"/>
      <c r="X189" s="43"/>
      <c r="Y189" s="43"/>
      <c r="Z189" s="43"/>
      <c r="AA189" s="40"/>
      <c r="AB189" s="37"/>
      <c r="AC189" s="37"/>
      <c r="AD189" s="37"/>
      <c r="AE189" s="37"/>
      <c r="AF189" s="43"/>
      <c r="AG189" s="37"/>
      <c r="AH189" s="37"/>
      <c r="AI189" s="37"/>
      <c r="AJ189" s="37"/>
      <c r="AK189" s="37"/>
      <c r="AL189" s="37"/>
      <c r="AM189" s="37"/>
      <c r="AN189" s="37"/>
      <c r="AO189" s="37"/>
      <c r="AP189" s="37"/>
      <c r="AQ189" s="37"/>
      <c r="AR189" s="37"/>
      <c r="AS189" s="37"/>
      <c r="AT189" s="37"/>
      <c r="AU189" s="44">
        <v>44662</v>
      </c>
      <c r="AV189" s="44">
        <v>44762</v>
      </c>
      <c r="AW189" s="44"/>
      <c r="AX189" s="44"/>
      <c r="AY189" s="37"/>
      <c r="AZ189" s="37"/>
      <c r="BA189" s="37"/>
      <c r="BB189" s="37"/>
      <c r="BC189" s="37"/>
      <c r="BD189" s="37"/>
      <c r="BE189" s="37"/>
      <c r="BF189" s="37"/>
      <c r="BG189" s="37"/>
      <c r="BH189" s="37"/>
      <c r="BI189" s="37"/>
      <c r="BJ189" s="37"/>
      <c r="BK189" s="45" t="str">
        <f>IFERROR(IF(AI189=0,"",IF((AM189/AI189)&gt;1,1,(AM189/AI189))),"")</f>
        <v/>
      </c>
      <c r="BL189" s="45" t="str">
        <f>IFERROR(IF(AJ189=0,"",IF((AO189/AJ189)&gt;1,1,(AO189/AJ189))),"")</f>
        <v/>
      </c>
      <c r="BM189" s="45" t="str">
        <f>IFERROR(IF(AK189=0,"",IF((AQ189/AK189)&gt;1,1,(AQ189/AK189))),"")</f>
        <v/>
      </c>
      <c r="BN189" s="45" t="str">
        <f>IFERROR(IF(AL189=0,"",IF((AS189/AL189)&gt;1,1,(AS189/AL189))),"")</f>
        <v/>
      </c>
      <c r="BO189" s="45" t="str">
        <f>IFERROR(IF((AM189+AO189+AQ189+AS189)/AH189&gt;1,1,(AM189+AO189+AQ189+AS189)/AH189),"")</f>
        <v/>
      </c>
      <c r="BP189" s="42"/>
      <c r="BQ189" s="37"/>
      <c r="BR189" s="37"/>
      <c r="BS189" s="37"/>
      <c r="BT189" s="43"/>
      <c r="BU189" s="43"/>
      <c r="BV189" s="43"/>
      <c r="BW189" s="43"/>
      <c r="BX189" s="43"/>
      <c r="BY189" s="43"/>
      <c r="BZ189" s="40"/>
      <c r="CA189" s="37"/>
      <c r="CB189" s="37"/>
      <c r="CC189" s="37"/>
      <c r="CD189" s="37"/>
      <c r="CE189" s="43"/>
      <c r="CF189" s="37"/>
      <c r="CG189" s="37"/>
      <c r="CH189" s="37"/>
      <c r="CI189" s="37"/>
      <c r="CJ189" s="37"/>
      <c r="CK189" s="37"/>
      <c r="CL189" s="37"/>
      <c r="CM189" s="37"/>
      <c r="CN189" s="37"/>
      <c r="CO189" s="37"/>
      <c r="CP189" s="37"/>
      <c r="CQ189" s="37"/>
      <c r="CR189" s="37"/>
      <c r="CS189" s="37"/>
      <c r="CT189" s="44">
        <v>44662</v>
      </c>
      <c r="CU189" s="44">
        <v>44762</v>
      </c>
      <c r="CV189" s="44"/>
      <c r="CW189" s="44"/>
      <c r="CX189" s="37"/>
      <c r="CY189" s="37"/>
      <c r="CZ189" s="37"/>
      <c r="DA189" s="37"/>
      <c r="DB189" s="37"/>
      <c r="DC189" s="37"/>
      <c r="DD189" s="37"/>
      <c r="DE189" s="37"/>
      <c r="DF189" s="37"/>
      <c r="DG189" s="37"/>
      <c r="DH189" s="37"/>
      <c r="DI189" s="37"/>
      <c r="DJ189" s="45" t="str">
        <f t="shared" si="302"/>
        <v/>
      </c>
      <c r="DK189" s="45" t="str">
        <f t="shared" si="303"/>
        <v/>
      </c>
      <c r="DL189" s="45" t="str">
        <f t="shared" si="304"/>
        <v/>
      </c>
      <c r="DM189" s="45" t="str">
        <f t="shared" si="305"/>
        <v/>
      </c>
      <c r="DN189" s="45" t="str">
        <f t="shared" si="306"/>
        <v/>
      </c>
      <c r="DO189" s="42" t="s">
        <v>930</v>
      </c>
      <c r="DP189" s="37"/>
      <c r="DQ189" s="47" t="s">
        <v>931</v>
      </c>
      <c r="DR189" s="37" t="s">
        <v>932</v>
      </c>
      <c r="DS189" s="43" t="s">
        <v>933</v>
      </c>
      <c r="DT189" s="43" t="s">
        <v>934</v>
      </c>
      <c r="DU189" s="43" t="s">
        <v>935</v>
      </c>
      <c r="DV189" s="43"/>
      <c r="DW189" s="43" t="s">
        <v>936</v>
      </c>
      <c r="DX189" s="43" t="s">
        <v>937</v>
      </c>
      <c r="DY189" s="40">
        <v>0.4</v>
      </c>
      <c r="DZ189" s="37"/>
      <c r="EA189" s="37"/>
      <c r="EB189" s="37"/>
      <c r="EC189" s="37"/>
      <c r="ED189" s="43" t="s">
        <v>96</v>
      </c>
      <c r="EE189" s="37" t="s">
        <v>938</v>
      </c>
      <c r="EF189" s="37">
        <f>SUM(EG189:EJ189)</f>
        <v>4</v>
      </c>
      <c r="EG189" s="37">
        <v>1</v>
      </c>
      <c r="EH189" s="37">
        <v>1</v>
      </c>
      <c r="EI189" s="37">
        <v>1</v>
      </c>
      <c r="EJ189" s="37">
        <v>1</v>
      </c>
      <c r="EK189" s="37">
        <v>1</v>
      </c>
      <c r="EL189" s="37" t="s">
        <v>2003</v>
      </c>
      <c r="EM189" s="37">
        <v>1</v>
      </c>
      <c r="EN189" s="37" t="s">
        <v>2004</v>
      </c>
      <c r="EO189" s="37"/>
      <c r="EP189" s="37"/>
      <c r="EQ189" s="37"/>
      <c r="ER189" s="37"/>
      <c r="ES189" s="44">
        <v>44662</v>
      </c>
      <c r="ET189" s="44">
        <v>44762</v>
      </c>
      <c r="EU189" s="44"/>
      <c r="EV189" s="44"/>
      <c r="EW189" s="37" t="s">
        <v>4</v>
      </c>
      <c r="EX189" s="37" t="s">
        <v>4</v>
      </c>
      <c r="EY189" s="37"/>
      <c r="EZ189" s="37"/>
      <c r="FA189" s="37" t="s">
        <v>4</v>
      </c>
      <c r="FB189" s="37" t="s">
        <v>4</v>
      </c>
      <c r="FC189" s="37"/>
      <c r="FD189" s="37"/>
      <c r="FE189" s="37" t="s">
        <v>2005</v>
      </c>
      <c r="FF189" s="37" t="s">
        <v>2006</v>
      </c>
      <c r="FG189" s="37"/>
      <c r="FH189" s="37"/>
      <c r="FI189" s="45">
        <f t="shared" si="307"/>
        <v>1</v>
      </c>
      <c r="FJ189" s="45">
        <f t="shared" si="308"/>
        <v>1</v>
      </c>
      <c r="FK189" s="45">
        <f t="shared" si="309"/>
        <v>0</v>
      </c>
      <c r="FL189" s="45">
        <f t="shared" si="310"/>
        <v>0</v>
      </c>
      <c r="FM189" s="45">
        <f t="shared" si="311"/>
        <v>0.5</v>
      </c>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44">
        <v>44662</v>
      </c>
      <c r="GS189" s="44">
        <v>44762</v>
      </c>
      <c r="GT189" s="44"/>
      <c r="GU189" s="44"/>
      <c r="GV189" s="37"/>
      <c r="GW189" s="37"/>
      <c r="GX189" s="37"/>
      <c r="GY189" s="37"/>
      <c r="GZ189" s="37"/>
      <c r="HA189" s="37"/>
      <c r="HB189" s="37"/>
      <c r="HC189" s="37"/>
      <c r="HD189" s="37"/>
      <c r="HE189" s="37"/>
      <c r="HF189" s="37"/>
      <c r="HG189" s="37"/>
      <c r="HH189" s="45" t="str">
        <f>IFERROR(IF(GF189=0,"",IF((GJ189/GF189)&gt;1,1,(GJ189/GF189))),"")</f>
        <v/>
      </c>
      <c r="HI189" s="45" t="str">
        <f>IFERROR(IF(GG189=0,"",IF((GL189/GG189)&gt;1,1,(GL189/GG189))),"")</f>
        <v/>
      </c>
      <c r="HJ189" s="45" t="str">
        <f>IFERROR(IF(GH189=0,"",IF((GN189/GH189)&gt;1,1,(GN189/GH189))),"")</f>
        <v/>
      </c>
      <c r="HK189" s="45" t="str">
        <f>IFERROR(IF(GI189=0,"",IF((GP189/GI189)&gt;1,1,(GP189/GI189))),"")</f>
        <v/>
      </c>
      <c r="HL189" s="45" t="str">
        <f>IFERROR(IF((GJ189+GL189+GN189+GP189)/GE189&gt;1,1,(GJ189+GL189+GN189+GP189)/GE189),"")</f>
        <v/>
      </c>
      <c r="HM189" s="37"/>
      <c r="HN189" s="37"/>
      <c r="HO189" s="37">
        <f t="shared" si="313"/>
        <v>1</v>
      </c>
      <c r="HP189" s="37" t="str">
        <f>'[19]BD Plan'!$B$3</f>
        <v>Risaralda</v>
      </c>
      <c r="HQ189" s="41"/>
      <c r="HR189" s="41"/>
      <c r="HS189" s="41"/>
      <c r="HT189" s="41"/>
      <c r="HU189" s="41"/>
      <c r="HV189" s="41"/>
      <c r="HW189" s="41"/>
      <c r="HX189" s="41"/>
      <c r="HY189" s="41" t="s">
        <v>2007</v>
      </c>
      <c r="HZ189" s="41" t="s">
        <v>417</v>
      </c>
      <c r="IA189" s="41"/>
      <c r="IB189" s="41"/>
      <c r="IC189" s="41"/>
      <c r="ID189" s="41"/>
      <c r="IE189" s="41"/>
      <c r="IF189" s="41"/>
      <c r="IG189" s="37" t="s">
        <v>945</v>
      </c>
      <c r="IH189" s="46" t="s">
        <v>946</v>
      </c>
    </row>
    <row r="190" spans="1:242" ht="15" customHeight="1" x14ac:dyDescent="0.25">
      <c r="A190" t="s">
        <v>947</v>
      </c>
      <c r="B190" t="s">
        <v>948</v>
      </c>
      <c r="C190" s="37" t="s">
        <v>949</v>
      </c>
      <c r="D190" s="37" t="s">
        <v>950</v>
      </c>
      <c r="E190" s="37" t="s">
        <v>951</v>
      </c>
      <c r="F190" s="37" t="s">
        <v>952</v>
      </c>
      <c r="G190" s="37" t="s">
        <v>953</v>
      </c>
      <c r="H190" s="39" t="s">
        <v>954</v>
      </c>
      <c r="I190" s="37" t="s">
        <v>955</v>
      </c>
      <c r="J190" s="40">
        <v>1</v>
      </c>
      <c r="K190" s="40">
        <v>0.8</v>
      </c>
      <c r="L190" s="37" t="s">
        <v>956</v>
      </c>
      <c r="M190" s="40">
        <v>0.36</v>
      </c>
      <c r="N190" s="40">
        <v>0.8</v>
      </c>
      <c r="O190" s="37" t="s">
        <v>956</v>
      </c>
      <c r="P190" s="37" t="s">
        <v>929</v>
      </c>
      <c r="Q190" s="42"/>
      <c r="R190" s="37"/>
      <c r="S190" s="41"/>
      <c r="T190" s="37"/>
      <c r="U190" s="43"/>
      <c r="V190" s="43"/>
      <c r="W190" s="43"/>
      <c r="X190" s="43"/>
      <c r="Y190" s="43"/>
      <c r="Z190" s="43"/>
      <c r="AA190" s="40"/>
      <c r="AB190" s="37"/>
      <c r="AC190" s="37"/>
      <c r="AD190" s="37"/>
      <c r="AE190" s="37"/>
      <c r="AF190" s="43"/>
      <c r="AG190" s="37"/>
      <c r="AH190" s="37"/>
      <c r="AI190" s="43"/>
      <c r="AJ190" s="43"/>
      <c r="AK190" s="43"/>
      <c r="AL190" s="43"/>
      <c r="AM190" s="37"/>
      <c r="AN190" s="37"/>
      <c r="AO190" s="37"/>
      <c r="AP190" s="37"/>
      <c r="AQ190" s="37"/>
      <c r="AR190" s="37"/>
      <c r="AS190" s="37"/>
      <c r="AT190" s="37"/>
      <c r="AU190" s="44"/>
      <c r="AV190" s="44">
        <v>44762</v>
      </c>
      <c r="AW190" s="44"/>
      <c r="AX190" s="44"/>
      <c r="AY190" s="37"/>
      <c r="AZ190" s="37"/>
      <c r="BA190" s="37"/>
      <c r="BB190" s="37"/>
      <c r="BC190" s="37"/>
      <c r="BD190" s="37"/>
      <c r="BE190" s="37"/>
      <c r="BF190" s="37"/>
      <c r="BG190" s="37"/>
      <c r="BH190" s="37"/>
      <c r="BI190" s="37"/>
      <c r="BJ190" s="37"/>
      <c r="BK190" s="45" t="str">
        <f t="shared" ref="BK190:BK199" si="444">IFERROR(IF(AI190=0,"",IF((AM190/AI190)&gt;1,1,(AM190/AI190))),"")</f>
        <v/>
      </c>
      <c r="BL190" s="45" t="str">
        <f t="shared" ref="BL190:BL199" si="445">IFERROR(IF(AJ190=0,"",IF((AO190/AJ190)&gt;1,1,(AO190/AJ190))),"")</f>
        <v/>
      </c>
      <c r="BM190" s="45" t="str">
        <f t="shared" ref="BM190:BM199" si="446">IFERROR(IF(AK190=0,"",IF((AQ190/AK190)&gt;1,1,(AQ190/AK190))),"")</f>
        <v/>
      </c>
      <c r="BN190" s="45" t="str">
        <f t="shared" ref="BN190:BN199" si="447">IFERROR(IF(AL190=0,"",IF((AS190/AL190)&gt;1,1,(AS190/AL190))),"")</f>
        <v/>
      </c>
      <c r="BO190" s="45" t="str">
        <f t="shared" ref="BO190:BO199" si="448">IFERROR(IF((AM190+AO190+AQ190+AS190)/AH190&gt;1,1,(AM190+AO190+AQ190+AS190)/AH190),"")</f>
        <v/>
      </c>
      <c r="BP190" s="46" t="s">
        <v>957</v>
      </c>
      <c r="BQ190" s="37"/>
      <c r="BR190" s="47" t="s">
        <v>931</v>
      </c>
      <c r="BS190" s="37" t="s">
        <v>958</v>
      </c>
      <c r="BT190" s="43" t="s">
        <v>933</v>
      </c>
      <c r="BU190" s="43" t="s">
        <v>934</v>
      </c>
      <c r="BV190" s="43" t="s">
        <v>935</v>
      </c>
      <c r="BW190" s="43"/>
      <c r="BX190" s="43" t="s">
        <v>936</v>
      </c>
      <c r="BY190" s="43" t="s">
        <v>937</v>
      </c>
      <c r="BZ190" s="40">
        <v>0.4</v>
      </c>
      <c r="CA190" s="37"/>
      <c r="CB190" s="37"/>
      <c r="CC190" s="37"/>
      <c r="CD190" s="37"/>
      <c r="CE190" s="43" t="s">
        <v>96</v>
      </c>
      <c r="CF190" s="37" t="s">
        <v>938</v>
      </c>
      <c r="CG190" s="37">
        <f t="shared" ref="CG190" si="449">SUM(CH190:CK190)</f>
        <v>50</v>
      </c>
      <c r="CH190" s="37">
        <v>0</v>
      </c>
      <c r="CI190" s="37">
        <v>44</v>
      </c>
      <c r="CJ190" s="37">
        <v>3</v>
      </c>
      <c r="CK190" s="37">
        <v>3</v>
      </c>
      <c r="CL190" s="37"/>
      <c r="CM190" s="37"/>
      <c r="CN190" s="37">
        <v>37</v>
      </c>
      <c r="CO190" s="37" t="s">
        <v>2008</v>
      </c>
      <c r="CP190" s="37"/>
      <c r="CQ190" s="37"/>
      <c r="CR190" s="37"/>
      <c r="CS190" s="37"/>
      <c r="CT190" s="44">
        <v>44662</v>
      </c>
      <c r="CU190" s="44">
        <v>44762</v>
      </c>
      <c r="CV190" s="44"/>
      <c r="CW190" s="44"/>
      <c r="CX190" s="37"/>
      <c r="CY190" s="37" t="s">
        <v>4</v>
      </c>
      <c r="CZ190" s="37"/>
      <c r="DA190" s="37"/>
      <c r="DB190" s="37"/>
      <c r="DC190" s="37" t="s">
        <v>4</v>
      </c>
      <c r="DD190" s="37"/>
      <c r="DE190" s="37"/>
      <c r="DF190" s="37"/>
      <c r="DG190" s="37" t="s">
        <v>2009</v>
      </c>
      <c r="DH190" s="37"/>
      <c r="DI190" s="37"/>
      <c r="DJ190" s="45" t="str">
        <f t="shared" si="302"/>
        <v/>
      </c>
      <c r="DK190" s="45">
        <f t="shared" si="303"/>
        <v>0.84090909090909094</v>
      </c>
      <c r="DL190" s="45">
        <f t="shared" si="304"/>
        <v>0</v>
      </c>
      <c r="DM190" s="45">
        <f t="shared" si="305"/>
        <v>0</v>
      </c>
      <c r="DN190" s="45">
        <f t="shared" si="306"/>
        <v>0.74</v>
      </c>
      <c r="DO190" s="46"/>
      <c r="DP190" s="37"/>
      <c r="DQ190" s="43"/>
      <c r="DR190" s="37"/>
      <c r="DS190" s="43"/>
      <c r="DT190" s="43"/>
      <c r="DU190" s="43"/>
      <c r="DV190" s="43"/>
      <c r="DW190" s="43"/>
      <c r="DX190" s="43"/>
      <c r="DY190" s="40"/>
      <c r="DZ190" s="37"/>
      <c r="EA190" s="37"/>
      <c r="EB190" s="37"/>
      <c r="EC190" s="37"/>
      <c r="ED190" s="43"/>
      <c r="EE190" s="37"/>
      <c r="EF190" s="37"/>
      <c r="EG190" s="37"/>
      <c r="EH190" s="37"/>
      <c r="EI190" s="37"/>
      <c r="EJ190" s="37"/>
      <c r="EK190" s="37"/>
      <c r="EL190" s="37"/>
      <c r="EM190" s="37"/>
      <c r="EN190" s="37"/>
      <c r="EO190" s="37"/>
      <c r="EP190" s="37"/>
      <c r="EQ190" s="37"/>
      <c r="ER190" s="37"/>
      <c r="ES190" s="44">
        <v>44662</v>
      </c>
      <c r="ET190" s="44">
        <v>44762</v>
      </c>
      <c r="EU190" s="44"/>
      <c r="EV190" s="44"/>
      <c r="EW190" s="37"/>
      <c r="EX190" s="37"/>
      <c r="EY190" s="37"/>
      <c r="EZ190" s="37"/>
      <c r="FA190" s="37"/>
      <c r="FB190" s="37"/>
      <c r="FC190" s="37"/>
      <c r="FD190" s="37"/>
      <c r="FE190" s="37"/>
      <c r="FF190" s="37"/>
      <c r="FG190" s="37"/>
      <c r="FH190" s="37"/>
      <c r="FI190" s="45" t="str">
        <f t="shared" si="307"/>
        <v/>
      </c>
      <c r="FJ190" s="45" t="str">
        <f t="shared" si="308"/>
        <v/>
      </c>
      <c r="FK190" s="45" t="str">
        <f t="shared" si="309"/>
        <v/>
      </c>
      <c r="FL190" s="45" t="str">
        <f t="shared" si="310"/>
        <v/>
      </c>
      <c r="FM190" s="45" t="str">
        <f t="shared" si="311"/>
        <v/>
      </c>
      <c r="FN190" s="37"/>
      <c r="FO190" s="37"/>
      <c r="FP190" s="37"/>
      <c r="FQ190" s="37"/>
      <c r="FR190" s="37"/>
      <c r="FS190" s="37"/>
      <c r="FT190" s="37"/>
      <c r="FU190" s="37"/>
      <c r="FV190" s="37"/>
      <c r="FW190" s="37"/>
      <c r="FX190" s="37"/>
      <c r="FY190" s="37"/>
      <c r="FZ190" s="37"/>
      <c r="GA190" s="37"/>
      <c r="GB190" s="37"/>
      <c r="GC190" s="37"/>
      <c r="GD190" s="37"/>
      <c r="GE190" s="37"/>
      <c r="GF190" s="37"/>
      <c r="GG190" s="37"/>
      <c r="GH190" s="37"/>
      <c r="GI190" s="37"/>
      <c r="GJ190" s="37"/>
      <c r="GK190" s="37"/>
      <c r="GL190" s="37"/>
      <c r="GM190" s="37"/>
      <c r="GN190" s="37"/>
      <c r="GO190" s="37"/>
      <c r="GP190" s="37"/>
      <c r="GQ190" s="37"/>
      <c r="GR190" s="44">
        <v>44662</v>
      </c>
      <c r="GS190" s="44">
        <v>44762</v>
      </c>
      <c r="GT190" s="44"/>
      <c r="GU190" s="44"/>
      <c r="GV190" s="37"/>
      <c r="GW190" s="37"/>
      <c r="GX190" s="37"/>
      <c r="GY190" s="37"/>
      <c r="GZ190" s="37"/>
      <c r="HA190" s="37"/>
      <c r="HB190" s="37"/>
      <c r="HC190" s="37"/>
      <c r="HD190" s="37"/>
      <c r="HE190" s="37"/>
      <c r="HF190" s="37"/>
      <c r="HG190" s="37"/>
      <c r="HH190" s="45" t="str">
        <f t="shared" ref="HH190:HH193" si="450">IFERROR(IF(GF190=0,"",IF((GJ190/GF190)&gt;1,1,(GJ190/GF190))),"")</f>
        <v/>
      </c>
      <c r="HI190" s="45" t="str">
        <f t="shared" ref="HI190:HI193" si="451">IFERROR(IF(GG190=0,"",IF((GL190/GG190)&gt;1,1,(GL190/GG190))),"")</f>
        <v/>
      </c>
      <c r="HJ190" s="45" t="str">
        <f t="shared" ref="HJ190:HJ193" si="452">IFERROR(IF(GH190=0,"",IF((GN190/GH190)&gt;1,1,(GN190/GH190))),"")</f>
        <v/>
      </c>
      <c r="HK190" s="45" t="str">
        <f t="shared" ref="HK190:HK193" si="453">IFERROR(IF(GI190=0,"",IF((GP190/GI190)&gt;1,1,(GP190/GI190))),"")</f>
        <v/>
      </c>
      <c r="HL190" s="45" t="str">
        <f t="shared" ref="HL190:HL193" si="454">IFERROR(IF((GJ190+GL190+GN190+GP190)/GE190&gt;1,1,(GJ190+GL190+GN190+GP190)/GE190),"")</f>
        <v/>
      </c>
      <c r="HM190" s="37"/>
      <c r="HN190" s="37"/>
      <c r="HO190" s="37">
        <f t="shared" si="313"/>
        <v>1</v>
      </c>
      <c r="HP190" s="37" t="str">
        <f>'[19]BD Plan'!$B$3</f>
        <v>Risaralda</v>
      </c>
      <c r="HQ190" s="41" t="s">
        <v>2010</v>
      </c>
      <c r="HR190" s="41"/>
      <c r="HS190" s="41"/>
      <c r="HT190" s="41"/>
      <c r="HU190" s="41"/>
      <c r="HV190" s="41" t="s">
        <v>417</v>
      </c>
      <c r="HW190" s="41"/>
      <c r="HX190" s="41"/>
      <c r="HY190" s="41"/>
      <c r="HZ190" s="41"/>
      <c r="IA190" s="41"/>
      <c r="IB190" s="41"/>
      <c r="IC190" s="41"/>
      <c r="ID190" s="41"/>
      <c r="IE190" s="41"/>
      <c r="IF190" s="41"/>
      <c r="IG190" t="s">
        <v>963</v>
      </c>
      <c r="IH190" s="38" t="s">
        <v>964</v>
      </c>
    </row>
    <row r="191" spans="1:242" ht="15" customHeight="1" x14ac:dyDescent="0.25">
      <c r="A191" t="s">
        <v>965</v>
      </c>
      <c r="B191" t="s">
        <v>966</v>
      </c>
      <c r="C191" s="37" t="s">
        <v>967</v>
      </c>
      <c r="D191" s="37" t="s">
        <v>968</v>
      </c>
      <c r="E191" s="37" t="s">
        <v>951</v>
      </c>
      <c r="F191" s="37" t="s">
        <v>969</v>
      </c>
      <c r="G191" s="37" t="s">
        <v>925</v>
      </c>
      <c r="H191" s="39" t="s">
        <v>970</v>
      </c>
      <c r="I191" s="37" t="s">
        <v>955</v>
      </c>
      <c r="J191" s="40">
        <v>1</v>
      </c>
      <c r="K191" s="40">
        <v>0.6</v>
      </c>
      <c r="L191" s="37" t="s">
        <v>956</v>
      </c>
      <c r="M191" s="40">
        <v>0.6</v>
      </c>
      <c r="N191" s="40">
        <v>0.6</v>
      </c>
      <c r="O191" s="37" t="s">
        <v>928</v>
      </c>
      <c r="P191" s="37" t="s">
        <v>929</v>
      </c>
      <c r="Q191" s="42" t="s">
        <v>971</v>
      </c>
      <c r="R191" s="37"/>
      <c r="S191" s="47" t="s">
        <v>931</v>
      </c>
      <c r="T191" s="37" t="s">
        <v>972</v>
      </c>
      <c r="U191" s="43" t="s">
        <v>933</v>
      </c>
      <c r="V191" s="43" t="s">
        <v>934</v>
      </c>
      <c r="W191" s="43" t="s">
        <v>935</v>
      </c>
      <c r="X191" s="43"/>
      <c r="Y191" s="43" t="s">
        <v>973</v>
      </c>
      <c r="Z191" s="43" t="s">
        <v>937</v>
      </c>
      <c r="AA191" s="40">
        <v>0.4</v>
      </c>
      <c r="AB191" s="37"/>
      <c r="AC191" s="37"/>
      <c r="AD191" s="37"/>
      <c r="AE191" s="37"/>
      <c r="AF191" s="43" t="s">
        <v>96</v>
      </c>
      <c r="AG191" s="37" t="s">
        <v>938</v>
      </c>
      <c r="AH191" s="37">
        <f t="shared" ref="AH191:AH195" si="455">SUM(AI191:AL191)</f>
        <v>10</v>
      </c>
      <c r="AI191" s="43">
        <v>1</v>
      </c>
      <c r="AJ191" s="43">
        <v>3</v>
      </c>
      <c r="AK191" s="43">
        <v>3</v>
      </c>
      <c r="AL191" s="43">
        <v>3</v>
      </c>
      <c r="AM191" s="37">
        <v>1</v>
      </c>
      <c r="AN191" s="37" t="s">
        <v>2011</v>
      </c>
      <c r="AO191" s="37">
        <v>3</v>
      </c>
      <c r="AP191" s="37" t="s">
        <v>2011</v>
      </c>
      <c r="AQ191" s="37"/>
      <c r="AR191" s="37"/>
      <c r="AS191" s="37"/>
      <c r="AT191" s="37"/>
      <c r="AU191" s="44">
        <v>44662</v>
      </c>
      <c r="AV191" s="44">
        <v>44762</v>
      </c>
      <c r="AW191" s="44"/>
      <c r="AX191" s="44"/>
      <c r="AY191" s="37" t="s">
        <v>4</v>
      </c>
      <c r="AZ191" s="37" t="s">
        <v>4</v>
      </c>
      <c r="BA191" s="37"/>
      <c r="BB191" s="37"/>
      <c r="BC191" s="37" t="s">
        <v>5</v>
      </c>
      <c r="BD191" s="37" t="s">
        <v>5</v>
      </c>
      <c r="BE191" s="37"/>
      <c r="BF191" s="37"/>
      <c r="BG191" s="37" t="s">
        <v>2012</v>
      </c>
      <c r="BH191" s="37" t="s">
        <v>2013</v>
      </c>
      <c r="BI191" s="37"/>
      <c r="BJ191" s="37"/>
      <c r="BK191" s="45">
        <f t="shared" si="444"/>
        <v>1</v>
      </c>
      <c r="BL191" s="45">
        <f t="shared" si="445"/>
        <v>1</v>
      </c>
      <c r="BM191" s="45">
        <f t="shared" si="446"/>
        <v>0</v>
      </c>
      <c r="BN191" s="45">
        <f t="shared" si="447"/>
        <v>0</v>
      </c>
      <c r="BO191" s="45">
        <f t="shared" si="448"/>
        <v>0.4</v>
      </c>
      <c r="BP191" s="46"/>
      <c r="BQ191" s="37"/>
      <c r="BR191" s="37"/>
      <c r="BS191" s="37"/>
      <c r="BT191" s="43"/>
      <c r="BU191" s="43"/>
      <c r="BV191" s="43"/>
      <c r="BW191" s="43"/>
      <c r="BX191" s="43"/>
      <c r="BY191" s="43"/>
      <c r="BZ191" s="40"/>
      <c r="CA191" s="37"/>
      <c r="CB191" s="37"/>
      <c r="CC191" s="37"/>
      <c r="CD191" s="37"/>
      <c r="CE191" s="43"/>
      <c r="CF191" s="37"/>
      <c r="CG191" s="37"/>
      <c r="CH191" s="37"/>
      <c r="CI191" s="37"/>
      <c r="CJ191" s="37"/>
      <c r="CK191" s="37"/>
      <c r="CL191" s="37"/>
      <c r="CM191" s="37"/>
      <c r="CN191" s="37"/>
      <c r="CO191" s="37"/>
      <c r="CP191" s="37"/>
      <c r="CQ191" s="37"/>
      <c r="CR191" s="37"/>
      <c r="CS191" s="37"/>
      <c r="CT191" s="44">
        <v>44662</v>
      </c>
      <c r="CU191" s="44">
        <v>44762</v>
      </c>
      <c r="CV191" s="44"/>
      <c r="CW191" s="44"/>
      <c r="CX191" s="37"/>
      <c r="CY191" s="37"/>
      <c r="CZ191" s="37"/>
      <c r="DA191" s="37"/>
      <c r="DB191" s="37"/>
      <c r="DC191" s="37"/>
      <c r="DD191" s="37"/>
      <c r="DE191" s="37"/>
      <c r="DF191" s="37"/>
      <c r="DG191" s="37"/>
      <c r="DH191" s="37"/>
      <c r="DI191" s="37"/>
      <c r="DJ191" s="45" t="str">
        <f t="shared" si="302"/>
        <v/>
      </c>
      <c r="DK191" s="45" t="str">
        <f t="shared" si="303"/>
        <v/>
      </c>
      <c r="DL191" s="45" t="str">
        <f t="shared" si="304"/>
        <v/>
      </c>
      <c r="DM191" s="45" t="str">
        <f t="shared" si="305"/>
        <v/>
      </c>
      <c r="DN191" s="45" t="str">
        <f t="shared" si="306"/>
        <v/>
      </c>
      <c r="DO191" s="46"/>
      <c r="DP191" s="37"/>
      <c r="DQ191" s="43"/>
      <c r="DR191" s="37"/>
      <c r="DS191" s="43"/>
      <c r="DT191" s="43"/>
      <c r="DU191" s="43"/>
      <c r="DV191" s="43"/>
      <c r="DW191" s="43"/>
      <c r="DX191" s="43"/>
      <c r="DY191" s="40"/>
      <c r="DZ191" s="37"/>
      <c r="EA191" s="37"/>
      <c r="EB191" s="37"/>
      <c r="EC191" s="37"/>
      <c r="ED191" s="43"/>
      <c r="EE191" s="37"/>
      <c r="EF191" s="37"/>
      <c r="EG191" s="37"/>
      <c r="EH191" s="37"/>
      <c r="EI191" s="37"/>
      <c r="EJ191" s="37"/>
      <c r="EK191" s="37"/>
      <c r="EL191" s="37"/>
      <c r="EM191" s="37"/>
      <c r="EN191" s="37"/>
      <c r="EO191" s="37"/>
      <c r="EP191" s="37"/>
      <c r="EQ191" s="37"/>
      <c r="ER191" s="37"/>
      <c r="ES191" s="44">
        <v>44662</v>
      </c>
      <c r="ET191" s="44">
        <v>44762</v>
      </c>
      <c r="EU191" s="44"/>
      <c r="EV191" s="44"/>
      <c r="EW191" s="37"/>
      <c r="EX191" s="37"/>
      <c r="EY191" s="37"/>
      <c r="EZ191" s="37"/>
      <c r="FA191" s="37"/>
      <c r="FB191" s="37"/>
      <c r="FC191" s="37"/>
      <c r="FD191" s="37"/>
      <c r="FE191" s="37"/>
      <c r="FF191" s="37"/>
      <c r="FG191" s="37"/>
      <c r="FH191" s="37"/>
      <c r="FI191" s="45" t="str">
        <f t="shared" si="307"/>
        <v/>
      </c>
      <c r="FJ191" s="45" t="str">
        <f t="shared" si="308"/>
        <v/>
      </c>
      <c r="FK191" s="45" t="str">
        <f t="shared" si="309"/>
        <v/>
      </c>
      <c r="FL191" s="45" t="str">
        <f t="shared" si="310"/>
        <v/>
      </c>
      <c r="FM191" s="45" t="str">
        <f t="shared" si="311"/>
        <v/>
      </c>
      <c r="FN191" s="37"/>
      <c r="FO191" s="37"/>
      <c r="FP191" s="37"/>
      <c r="FQ191" s="37"/>
      <c r="FR191" s="37"/>
      <c r="FS191" s="37"/>
      <c r="FT191" s="37"/>
      <c r="FU191" s="37"/>
      <c r="FV191" s="37"/>
      <c r="FW191" s="37"/>
      <c r="FX191" s="37"/>
      <c r="FY191" s="37"/>
      <c r="FZ191" s="37"/>
      <c r="GA191" s="37"/>
      <c r="GB191" s="37"/>
      <c r="GC191" s="37"/>
      <c r="GD191" s="37"/>
      <c r="GE191" s="37"/>
      <c r="GF191" s="37"/>
      <c r="GG191" s="37"/>
      <c r="GH191" s="37"/>
      <c r="GI191" s="37"/>
      <c r="GJ191" s="37"/>
      <c r="GK191" s="37"/>
      <c r="GL191" s="37"/>
      <c r="GM191" s="37"/>
      <c r="GN191" s="37"/>
      <c r="GO191" s="37"/>
      <c r="GP191" s="37"/>
      <c r="GQ191" s="37"/>
      <c r="GR191" s="44">
        <v>44662</v>
      </c>
      <c r="GS191" s="44">
        <v>44762</v>
      </c>
      <c r="GT191" s="44"/>
      <c r="GU191" s="44"/>
      <c r="GV191" s="37"/>
      <c r="GW191" s="37"/>
      <c r="GX191" s="37"/>
      <c r="GY191" s="37"/>
      <c r="GZ191" s="37"/>
      <c r="HA191" s="37"/>
      <c r="HB191" s="37"/>
      <c r="HC191" s="37"/>
      <c r="HD191" s="37"/>
      <c r="HE191" s="37"/>
      <c r="HF191" s="37"/>
      <c r="HG191" s="37"/>
      <c r="HH191" s="45" t="str">
        <f t="shared" si="450"/>
        <v/>
      </c>
      <c r="HI191" s="45" t="str">
        <f t="shared" si="451"/>
        <v/>
      </c>
      <c r="HJ191" s="45" t="str">
        <f t="shared" si="452"/>
        <v/>
      </c>
      <c r="HK191" s="45" t="str">
        <f t="shared" si="453"/>
        <v/>
      </c>
      <c r="HL191" s="45" t="str">
        <f t="shared" si="454"/>
        <v/>
      </c>
      <c r="HM191" s="37"/>
      <c r="HN191" s="37"/>
      <c r="HO191" s="37">
        <f t="shared" si="313"/>
        <v>1</v>
      </c>
      <c r="HP191" s="37" t="str">
        <f>'[19]BD Plan'!$B$3</f>
        <v>Risaralda</v>
      </c>
      <c r="HQ191" s="41" t="s">
        <v>2014</v>
      </c>
      <c r="HR191" s="41" t="s">
        <v>1208</v>
      </c>
      <c r="HS191" s="41"/>
      <c r="HT191" s="41"/>
      <c r="HU191" s="41"/>
      <c r="HV191" s="41"/>
      <c r="HW191" s="41"/>
      <c r="HX191" s="41"/>
      <c r="HY191" s="41"/>
      <c r="HZ191" s="41"/>
      <c r="IA191" s="41"/>
      <c r="IB191" s="41"/>
      <c r="IC191" s="41"/>
      <c r="ID191" s="41"/>
      <c r="IE191" s="41"/>
      <c r="IF191" s="41"/>
      <c r="IG191" t="s">
        <v>980</v>
      </c>
      <c r="IH191" s="38" t="s">
        <v>981</v>
      </c>
    </row>
    <row r="192" spans="1:242" ht="15" customHeight="1" x14ac:dyDescent="0.25">
      <c r="A192" t="s">
        <v>982</v>
      </c>
      <c r="B192" t="s">
        <v>966</v>
      </c>
      <c r="C192" s="37" t="s">
        <v>983</v>
      </c>
      <c r="D192" s="37" t="s">
        <v>950</v>
      </c>
      <c r="E192" s="37" t="s">
        <v>951</v>
      </c>
      <c r="F192" s="37" t="s">
        <v>984</v>
      </c>
      <c r="G192" s="37" t="s">
        <v>925</v>
      </c>
      <c r="H192" s="39" t="s">
        <v>985</v>
      </c>
      <c r="I192" s="37" t="s">
        <v>955</v>
      </c>
      <c r="J192" s="40">
        <v>0.8</v>
      </c>
      <c r="K192" s="40">
        <v>0.6</v>
      </c>
      <c r="L192" s="37" t="s">
        <v>956</v>
      </c>
      <c r="M192" s="40">
        <v>0.48</v>
      </c>
      <c r="N192" s="40">
        <v>0.6</v>
      </c>
      <c r="O192" s="37" t="s">
        <v>928</v>
      </c>
      <c r="P192" s="37" t="s">
        <v>929</v>
      </c>
      <c r="Q192" s="42" t="s">
        <v>986</v>
      </c>
      <c r="R192" s="37"/>
      <c r="S192" s="47" t="s">
        <v>931</v>
      </c>
      <c r="T192" s="41" t="s">
        <v>987</v>
      </c>
      <c r="U192" s="43" t="s">
        <v>933</v>
      </c>
      <c r="V192" s="43" t="s">
        <v>934</v>
      </c>
      <c r="W192" s="43" t="s">
        <v>935</v>
      </c>
      <c r="X192" s="43"/>
      <c r="Y192" s="43" t="s">
        <v>973</v>
      </c>
      <c r="Z192" s="43" t="s">
        <v>937</v>
      </c>
      <c r="AA192" s="40">
        <v>0.4</v>
      </c>
      <c r="AB192" s="37"/>
      <c r="AC192" s="37"/>
      <c r="AD192" s="37"/>
      <c r="AE192" s="37"/>
      <c r="AF192" s="43" t="s">
        <v>96</v>
      </c>
      <c r="AG192" s="37" t="s">
        <v>938</v>
      </c>
      <c r="AH192" s="37">
        <f t="shared" si="455"/>
        <v>36</v>
      </c>
      <c r="AI192" s="43">
        <v>0</v>
      </c>
      <c r="AJ192" s="43">
        <v>12</v>
      </c>
      <c r="AK192" s="43">
        <v>12</v>
      </c>
      <c r="AL192" s="43">
        <v>12</v>
      </c>
      <c r="AM192" s="37">
        <v>0</v>
      </c>
      <c r="AN192" s="37" t="s">
        <v>2015</v>
      </c>
      <c r="AO192" s="37">
        <v>16</v>
      </c>
      <c r="AP192" s="37" t="s">
        <v>2016</v>
      </c>
      <c r="AQ192" s="37"/>
      <c r="AR192" s="37"/>
      <c r="AS192" s="37"/>
      <c r="AT192" s="37"/>
      <c r="AU192" s="44">
        <v>44662</v>
      </c>
      <c r="AV192" s="44">
        <v>44762</v>
      </c>
      <c r="AW192" s="44"/>
      <c r="AX192" s="44"/>
      <c r="AY192" s="37" t="s">
        <v>6</v>
      </c>
      <c r="AZ192" s="37" t="s">
        <v>4</v>
      </c>
      <c r="BA192" s="37"/>
      <c r="BB192" s="37"/>
      <c r="BC192" s="37" t="s">
        <v>6</v>
      </c>
      <c r="BD192" s="37" t="s">
        <v>5</v>
      </c>
      <c r="BE192" s="37"/>
      <c r="BF192" s="37"/>
      <c r="BG192" s="37" t="s">
        <v>2017</v>
      </c>
      <c r="BH192" s="37" t="s">
        <v>2018</v>
      </c>
      <c r="BI192" s="37"/>
      <c r="BJ192" s="37"/>
      <c r="BK192" s="45" t="str">
        <f t="shared" si="444"/>
        <v/>
      </c>
      <c r="BL192" s="45">
        <f t="shared" si="445"/>
        <v>1</v>
      </c>
      <c r="BM192" s="45">
        <f t="shared" si="446"/>
        <v>0</v>
      </c>
      <c r="BN192" s="45">
        <f t="shared" si="447"/>
        <v>0</v>
      </c>
      <c r="BO192" s="45">
        <f t="shared" si="448"/>
        <v>0.44444444444444442</v>
      </c>
      <c r="BP192" s="46"/>
      <c r="BQ192" s="37"/>
      <c r="BS192" s="37"/>
      <c r="BT192" s="43"/>
      <c r="BU192" s="43"/>
      <c r="BV192" s="43"/>
      <c r="BW192" s="43"/>
      <c r="BX192" s="43"/>
      <c r="BY192" s="43"/>
      <c r="BZ192" s="40"/>
      <c r="CA192" s="37"/>
      <c r="CB192" s="37"/>
      <c r="CC192" s="37"/>
      <c r="CD192" s="37"/>
      <c r="CE192" s="43"/>
      <c r="CF192" s="37"/>
      <c r="CG192" s="37"/>
      <c r="CH192" s="37"/>
      <c r="CI192" s="37"/>
      <c r="CJ192" s="37"/>
      <c r="CK192" s="37"/>
      <c r="CL192" s="37"/>
      <c r="CM192" s="37"/>
      <c r="CN192" s="37"/>
      <c r="CO192" s="37"/>
      <c r="CP192" s="37"/>
      <c r="CQ192" s="37"/>
      <c r="CR192" s="37"/>
      <c r="CS192" s="37"/>
      <c r="CT192" s="44">
        <v>44662</v>
      </c>
      <c r="CU192" s="44">
        <v>44762</v>
      </c>
      <c r="CV192" s="44"/>
      <c r="CW192" s="44"/>
      <c r="CX192" s="37"/>
      <c r="CY192" s="37"/>
      <c r="CZ192" s="37"/>
      <c r="DA192" s="37"/>
      <c r="DB192" s="37"/>
      <c r="DC192" s="37"/>
      <c r="DD192" s="37"/>
      <c r="DE192" s="37"/>
      <c r="DF192" s="37"/>
      <c r="DG192" s="37"/>
      <c r="DH192" s="37"/>
      <c r="DI192" s="37"/>
      <c r="DJ192" s="45" t="str">
        <f t="shared" si="302"/>
        <v/>
      </c>
      <c r="DK192" s="45" t="str">
        <f t="shared" si="303"/>
        <v/>
      </c>
      <c r="DL192" s="45" t="str">
        <f t="shared" si="304"/>
        <v/>
      </c>
      <c r="DM192" s="45" t="str">
        <f t="shared" si="305"/>
        <v/>
      </c>
      <c r="DN192" s="45" t="str">
        <f t="shared" si="306"/>
        <v/>
      </c>
      <c r="DO192" s="46"/>
      <c r="DP192" s="37"/>
      <c r="DQ192" s="43"/>
      <c r="DR192" s="37"/>
      <c r="DS192" s="43"/>
      <c r="DT192" s="43"/>
      <c r="DU192" s="43"/>
      <c r="DV192" s="43"/>
      <c r="DW192" s="43"/>
      <c r="DX192" s="43"/>
      <c r="DY192" s="40"/>
      <c r="DZ192" s="37"/>
      <c r="EA192" s="37"/>
      <c r="EB192" s="37"/>
      <c r="EC192" s="37"/>
      <c r="ED192" s="43"/>
      <c r="EE192" s="37"/>
      <c r="EF192" s="37"/>
      <c r="EG192" s="37"/>
      <c r="EH192" s="37"/>
      <c r="EI192" s="37"/>
      <c r="EJ192" s="37"/>
      <c r="EK192" s="37"/>
      <c r="EL192" s="37"/>
      <c r="EM192" s="37"/>
      <c r="EN192" s="37"/>
      <c r="EO192" s="37"/>
      <c r="EP192" s="37"/>
      <c r="EQ192" s="37"/>
      <c r="ER192" s="37"/>
      <c r="ES192" s="44">
        <v>44662</v>
      </c>
      <c r="ET192" s="44">
        <v>44762</v>
      </c>
      <c r="EU192" s="44"/>
      <c r="EV192" s="44"/>
      <c r="EW192" s="37"/>
      <c r="EX192" s="37"/>
      <c r="EY192" s="37"/>
      <c r="EZ192" s="37"/>
      <c r="FA192" s="37"/>
      <c r="FB192" s="37"/>
      <c r="FC192" s="37"/>
      <c r="FD192" s="37"/>
      <c r="FE192" s="37"/>
      <c r="FF192" s="37"/>
      <c r="FG192" s="37"/>
      <c r="FH192" s="37"/>
      <c r="FI192" s="45" t="str">
        <f t="shared" si="307"/>
        <v/>
      </c>
      <c r="FJ192" s="45" t="str">
        <f t="shared" si="308"/>
        <v/>
      </c>
      <c r="FK192" s="45" t="str">
        <f t="shared" si="309"/>
        <v/>
      </c>
      <c r="FL192" s="45" t="str">
        <f t="shared" si="310"/>
        <v/>
      </c>
      <c r="FM192" s="45" t="str">
        <f t="shared" si="311"/>
        <v/>
      </c>
      <c r="FN192" s="37"/>
      <c r="FO192" s="37"/>
      <c r="FP192" s="37"/>
      <c r="FQ192" s="37"/>
      <c r="FR192" s="37"/>
      <c r="FS192" s="37"/>
      <c r="FT192" s="37"/>
      <c r="FU192" s="37"/>
      <c r="FV192" s="37"/>
      <c r="FW192" s="37"/>
      <c r="FX192" s="37"/>
      <c r="FY192" s="37"/>
      <c r="FZ192" s="37"/>
      <c r="GA192" s="37"/>
      <c r="GB192" s="37"/>
      <c r="GC192" s="37"/>
      <c r="GD192" s="37"/>
      <c r="GE192" s="37"/>
      <c r="GF192" s="37"/>
      <c r="GG192" s="37"/>
      <c r="GH192" s="37"/>
      <c r="GI192" s="37"/>
      <c r="GJ192" s="37"/>
      <c r="GK192" s="37"/>
      <c r="GL192" s="37"/>
      <c r="GM192" s="37"/>
      <c r="GN192" s="37"/>
      <c r="GO192" s="37"/>
      <c r="GP192" s="37"/>
      <c r="GQ192" s="37"/>
      <c r="GR192" s="44">
        <v>44662</v>
      </c>
      <c r="GS192" s="44">
        <v>44762</v>
      </c>
      <c r="GT192" s="44"/>
      <c r="GU192" s="44"/>
      <c r="GV192" s="37"/>
      <c r="GW192" s="37"/>
      <c r="GX192" s="37"/>
      <c r="GY192" s="37"/>
      <c r="GZ192" s="37"/>
      <c r="HA192" s="37"/>
      <c r="HB192" s="37"/>
      <c r="HC192" s="37"/>
      <c r="HD192" s="37"/>
      <c r="HE192" s="37"/>
      <c r="HF192" s="37"/>
      <c r="HG192" s="37"/>
      <c r="HH192" s="45" t="str">
        <f t="shared" si="450"/>
        <v/>
      </c>
      <c r="HI192" s="45" t="str">
        <f t="shared" si="451"/>
        <v/>
      </c>
      <c r="HJ192" s="45" t="str">
        <f t="shared" si="452"/>
        <v/>
      </c>
      <c r="HK192" s="45" t="str">
        <f t="shared" si="453"/>
        <v/>
      </c>
      <c r="HL192" s="45" t="str">
        <f t="shared" si="454"/>
        <v/>
      </c>
      <c r="HM192" s="37"/>
      <c r="HN192" s="37"/>
      <c r="HO192" s="37">
        <f t="shared" si="313"/>
        <v>1</v>
      </c>
      <c r="HP192" s="37" t="str">
        <f>'[19]BD Plan'!$B$3</f>
        <v>Risaralda</v>
      </c>
      <c r="HQ192" s="41" t="s">
        <v>2019</v>
      </c>
      <c r="HR192" s="41" t="s">
        <v>2020</v>
      </c>
      <c r="HS192" s="41"/>
      <c r="HT192" s="41"/>
      <c r="HU192" s="41"/>
      <c r="HV192" s="41"/>
      <c r="HW192" s="41"/>
      <c r="HX192" s="41"/>
      <c r="HY192" s="41"/>
      <c r="HZ192" s="41"/>
      <c r="IA192" s="41"/>
      <c r="IB192" s="41"/>
      <c r="IC192" s="41"/>
      <c r="ID192" s="41"/>
      <c r="IE192" s="41"/>
      <c r="IF192" s="41"/>
      <c r="IG192" t="s">
        <v>993</v>
      </c>
      <c r="IH192" s="38" t="s">
        <v>994</v>
      </c>
    </row>
    <row r="193" spans="1:242" ht="15" customHeight="1" x14ac:dyDescent="0.25">
      <c r="A193" t="s">
        <v>995</v>
      </c>
      <c r="B193" t="s">
        <v>966</v>
      </c>
      <c r="C193" s="37" t="s">
        <v>996</v>
      </c>
      <c r="D193" s="37" t="s">
        <v>997</v>
      </c>
      <c r="E193" s="37" t="s">
        <v>951</v>
      </c>
      <c r="F193" s="37" t="s">
        <v>984</v>
      </c>
      <c r="G193" s="37" t="s">
        <v>953</v>
      </c>
      <c r="H193" s="39" t="s">
        <v>998</v>
      </c>
      <c r="I193" s="37" t="s">
        <v>955</v>
      </c>
      <c r="J193" s="40">
        <v>1</v>
      </c>
      <c r="K193" s="40">
        <v>0.8</v>
      </c>
      <c r="L193" s="37" t="s">
        <v>956</v>
      </c>
      <c r="M193" s="40">
        <v>0.6</v>
      </c>
      <c r="N193" s="40">
        <v>0.8</v>
      </c>
      <c r="O193" s="37" t="s">
        <v>956</v>
      </c>
      <c r="P193" s="37" t="s">
        <v>929</v>
      </c>
      <c r="Q193" s="42" t="s">
        <v>999</v>
      </c>
      <c r="R193" s="37"/>
      <c r="S193" s="47" t="s">
        <v>931</v>
      </c>
      <c r="T193" s="37" t="s">
        <v>1000</v>
      </c>
      <c r="U193" s="43" t="s">
        <v>933</v>
      </c>
      <c r="V193" s="43" t="s">
        <v>934</v>
      </c>
      <c r="W193" s="43" t="s">
        <v>935</v>
      </c>
      <c r="X193" s="43"/>
      <c r="Y193" s="43" t="s">
        <v>936</v>
      </c>
      <c r="Z193" s="43" t="s">
        <v>937</v>
      </c>
      <c r="AA193" s="40">
        <v>0.4</v>
      </c>
      <c r="AB193" s="37"/>
      <c r="AC193" s="37"/>
      <c r="AD193" s="37"/>
      <c r="AE193" s="37"/>
      <c r="AF193" s="43" t="s">
        <v>96</v>
      </c>
      <c r="AG193" s="37" t="s">
        <v>938</v>
      </c>
      <c r="AH193" s="37">
        <f t="shared" si="455"/>
        <v>10</v>
      </c>
      <c r="AI193" s="43">
        <v>1</v>
      </c>
      <c r="AJ193" s="43">
        <v>3</v>
      </c>
      <c r="AK193" s="43">
        <v>3</v>
      </c>
      <c r="AL193" s="43">
        <v>3</v>
      </c>
      <c r="AM193" s="37">
        <v>1</v>
      </c>
      <c r="AN193" s="37" t="s">
        <v>2021</v>
      </c>
      <c r="AO193" s="37">
        <v>3</v>
      </c>
      <c r="AP193" s="37" t="s">
        <v>2022</v>
      </c>
      <c r="AQ193" s="37"/>
      <c r="AR193" s="37"/>
      <c r="AS193" s="37"/>
      <c r="AT193" s="37"/>
      <c r="AU193" s="44">
        <v>44662</v>
      </c>
      <c r="AV193" s="44">
        <v>44762</v>
      </c>
      <c r="AW193" s="44"/>
      <c r="AX193" s="44"/>
      <c r="AY193" s="37" t="s">
        <v>4</v>
      </c>
      <c r="AZ193" s="37" t="s">
        <v>4</v>
      </c>
      <c r="BA193" s="37"/>
      <c r="BB193" s="37"/>
      <c r="BC193" s="37" t="s">
        <v>5</v>
      </c>
      <c r="BD193" s="37" t="s">
        <v>5</v>
      </c>
      <c r="BE193" s="37"/>
      <c r="BF193" s="37"/>
      <c r="BG193" s="37" t="s">
        <v>2012</v>
      </c>
      <c r="BH193" s="37" t="s">
        <v>2013</v>
      </c>
      <c r="BI193" s="37"/>
      <c r="BJ193" s="37"/>
      <c r="BK193" s="45">
        <f t="shared" si="444"/>
        <v>1</v>
      </c>
      <c r="BL193" s="45">
        <f t="shared" si="445"/>
        <v>1</v>
      </c>
      <c r="BM193" s="45">
        <f t="shared" si="446"/>
        <v>0</v>
      </c>
      <c r="BN193" s="45">
        <f t="shared" si="447"/>
        <v>0</v>
      </c>
      <c r="BO193" s="45">
        <f t="shared" si="448"/>
        <v>0.4</v>
      </c>
      <c r="BP193" s="46"/>
      <c r="BQ193" s="37"/>
      <c r="BR193" s="37"/>
      <c r="BS193" s="37"/>
      <c r="BT193" s="43"/>
      <c r="BU193" s="43"/>
      <c r="BV193" s="43"/>
      <c r="BW193" s="43"/>
      <c r="BX193" s="43"/>
      <c r="BY193" s="43"/>
      <c r="BZ193" s="40"/>
      <c r="CA193" s="37"/>
      <c r="CB193" s="37"/>
      <c r="CC193" s="37"/>
      <c r="CD193" s="37"/>
      <c r="CE193" s="43"/>
      <c r="CF193" s="37"/>
      <c r="CG193" s="37"/>
      <c r="CH193" s="37"/>
      <c r="CI193" s="37"/>
      <c r="CJ193" s="37"/>
      <c r="CK193" s="37"/>
      <c r="CL193" s="37"/>
      <c r="CM193" s="37"/>
      <c r="CN193" s="37"/>
      <c r="CO193" s="37"/>
      <c r="CP193" s="37"/>
      <c r="CQ193" s="37"/>
      <c r="CR193" s="37"/>
      <c r="CS193" s="37"/>
      <c r="CT193" s="44">
        <v>44662</v>
      </c>
      <c r="CU193" s="44">
        <v>44762</v>
      </c>
      <c r="CV193" s="44"/>
      <c r="CW193" s="44"/>
      <c r="CX193" s="37"/>
      <c r="CY193" s="37"/>
      <c r="CZ193" s="37"/>
      <c r="DA193" s="37"/>
      <c r="DB193" s="37"/>
      <c r="DC193" s="37"/>
      <c r="DD193" s="37"/>
      <c r="DE193" s="37"/>
      <c r="DF193" s="37"/>
      <c r="DG193" s="37"/>
      <c r="DH193" s="37"/>
      <c r="DI193" s="37"/>
      <c r="DJ193" s="45" t="str">
        <f t="shared" si="302"/>
        <v/>
      </c>
      <c r="DK193" s="45" t="str">
        <f t="shared" si="303"/>
        <v/>
      </c>
      <c r="DL193" s="45" t="str">
        <f t="shared" si="304"/>
        <v/>
      </c>
      <c r="DM193" s="45" t="str">
        <f t="shared" si="305"/>
        <v/>
      </c>
      <c r="DN193" s="45" t="str">
        <f t="shared" si="306"/>
        <v/>
      </c>
      <c r="DO193" s="46"/>
      <c r="DP193" s="37"/>
      <c r="DQ193" s="43"/>
      <c r="DR193" s="37"/>
      <c r="DS193" s="43"/>
      <c r="DT193" s="43"/>
      <c r="DU193" s="43"/>
      <c r="DV193" s="43"/>
      <c r="DW193" s="43"/>
      <c r="DX193" s="43"/>
      <c r="DY193" s="40"/>
      <c r="DZ193" s="37"/>
      <c r="EA193" s="37"/>
      <c r="EB193" s="37"/>
      <c r="EC193" s="37"/>
      <c r="ED193" s="43"/>
      <c r="EE193" s="37"/>
      <c r="EF193" s="37"/>
      <c r="EG193" s="37"/>
      <c r="EH193" s="37"/>
      <c r="EI193" s="37"/>
      <c r="EJ193" s="37"/>
      <c r="EK193" s="37"/>
      <c r="EL193" s="37"/>
      <c r="EM193" s="37"/>
      <c r="EN193" s="37"/>
      <c r="EO193" s="37"/>
      <c r="EP193" s="37"/>
      <c r="EQ193" s="37"/>
      <c r="ER193" s="37"/>
      <c r="ES193" s="44">
        <v>44662</v>
      </c>
      <c r="ET193" s="44">
        <v>44762</v>
      </c>
      <c r="EU193" s="44"/>
      <c r="EV193" s="44"/>
      <c r="EW193" s="37"/>
      <c r="EX193" s="37"/>
      <c r="EY193" s="37"/>
      <c r="EZ193" s="37"/>
      <c r="FA193" s="37"/>
      <c r="FB193" s="37"/>
      <c r="FC193" s="37"/>
      <c r="FD193" s="37"/>
      <c r="FE193" s="37"/>
      <c r="FF193" s="37"/>
      <c r="FG193" s="37"/>
      <c r="FH193" s="37"/>
      <c r="FI193" s="45" t="str">
        <f t="shared" si="307"/>
        <v/>
      </c>
      <c r="FJ193" s="45" t="str">
        <f t="shared" si="308"/>
        <v/>
      </c>
      <c r="FK193" s="45" t="str">
        <f t="shared" si="309"/>
        <v/>
      </c>
      <c r="FL193" s="45" t="str">
        <f t="shared" si="310"/>
        <v/>
      </c>
      <c r="FM193" s="45" t="str">
        <f t="shared" si="311"/>
        <v/>
      </c>
      <c r="FN193" s="37"/>
      <c r="FO193" s="37"/>
      <c r="FP193" s="37"/>
      <c r="FQ193" s="37"/>
      <c r="FR193" s="37"/>
      <c r="FS193" s="37"/>
      <c r="FT193" s="37"/>
      <c r="FU193" s="37"/>
      <c r="FV193" s="37"/>
      <c r="FW193" s="37"/>
      <c r="FX193" s="37"/>
      <c r="FY193" s="37"/>
      <c r="FZ193" s="37"/>
      <c r="GA193" s="37"/>
      <c r="GB193" s="37"/>
      <c r="GC193" s="37"/>
      <c r="GD193" s="37"/>
      <c r="GE193" s="37"/>
      <c r="GF193" s="37"/>
      <c r="GG193" s="37"/>
      <c r="GH193" s="37"/>
      <c r="GI193" s="37"/>
      <c r="GJ193" s="37"/>
      <c r="GK193" s="37"/>
      <c r="GL193" s="37"/>
      <c r="GM193" s="37"/>
      <c r="GN193" s="37"/>
      <c r="GO193" s="37"/>
      <c r="GP193" s="37"/>
      <c r="GQ193" s="37"/>
      <c r="GR193" s="44">
        <v>44662</v>
      </c>
      <c r="GS193" s="44">
        <v>44762</v>
      </c>
      <c r="GT193" s="44"/>
      <c r="GU193" s="44"/>
      <c r="GV193" s="37"/>
      <c r="GW193" s="37"/>
      <c r="GX193" s="37"/>
      <c r="GY193" s="37"/>
      <c r="GZ193" s="37"/>
      <c r="HA193" s="37"/>
      <c r="HB193" s="37"/>
      <c r="HC193" s="37"/>
      <c r="HD193" s="37"/>
      <c r="HE193" s="37"/>
      <c r="HF193" s="37"/>
      <c r="HG193" s="37"/>
      <c r="HH193" s="45" t="str">
        <f t="shared" si="450"/>
        <v/>
      </c>
      <c r="HI193" s="45" t="str">
        <f t="shared" si="451"/>
        <v/>
      </c>
      <c r="HJ193" s="45" t="str">
        <f t="shared" si="452"/>
        <v/>
      </c>
      <c r="HK193" s="45" t="str">
        <f t="shared" si="453"/>
        <v/>
      </c>
      <c r="HL193" s="45" t="str">
        <f t="shared" si="454"/>
        <v/>
      </c>
      <c r="HM193" s="37"/>
      <c r="HN193" s="37"/>
      <c r="HO193" s="37">
        <f t="shared" si="313"/>
        <v>1</v>
      </c>
      <c r="HP193" s="37" t="str">
        <f>'[19]BD Plan'!$B$3</f>
        <v>Risaralda</v>
      </c>
      <c r="HQ193" s="20" t="s">
        <v>2023</v>
      </c>
      <c r="HR193" s="20" t="s">
        <v>2023</v>
      </c>
      <c r="HS193" s="20"/>
      <c r="HT193" s="20"/>
      <c r="HU193" s="20"/>
      <c r="HV193" s="20"/>
      <c r="HW193" s="20"/>
      <c r="HX193" s="20"/>
      <c r="HY193" s="20"/>
      <c r="HZ193" s="20"/>
      <c r="IA193" s="20"/>
      <c r="IB193" s="20"/>
      <c r="IC193" s="20"/>
      <c r="ID193" s="20"/>
      <c r="IE193" s="20"/>
      <c r="IF193" s="20"/>
      <c r="IG193" t="s">
        <v>1005</v>
      </c>
      <c r="IH193" s="38" t="s">
        <v>981</v>
      </c>
    </row>
    <row r="194" spans="1:242" ht="15" customHeight="1" x14ac:dyDescent="0.25">
      <c r="A194" t="s">
        <v>1006</v>
      </c>
      <c r="B194" t="s">
        <v>1007</v>
      </c>
      <c r="C194" s="37" t="s">
        <v>1008</v>
      </c>
      <c r="D194" s="37" t="s">
        <v>968</v>
      </c>
      <c r="E194" s="37" t="s">
        <v>951</v>
      </c>
      <c r="F194" s="37" t="s">
        <v>924</v>
      </c>
      <c r="G194" s="37" t="s">
        <v>1009</v>
      </c>
      <c r="H194" s="39" t="s">
        <v>1010</v>
      </c>
      <c r="I194" s="37" t="s">
        <v>927</v>
      </c>
      <c r="J194" s="40">
        <v>0.8</v>
      </c>
      <c r="K194" s="40">
        <v>0.2</v>
      </c>
      <c r="L194" s="37" t="s">
        <v>928</v>
      </c>
      <c r="M194" s="40">
        <v>0.28999999999999998</v>
      </c>
      <c r="N194" s="40">
        <v>0.2</v>
      </c>
      <c r="O194" s="37" t="s">
        <v>1011</v>
      </c>
      <c r="P194" s="37" t="s">
        <v>929</v>
      </c>
      <c r="Q194" s="42" t="s">
        <v>1012</v>
      </c>
      <c r="R194" s="37"/>
      <c r="S194" s="47" t="s">
        <v>931</v>
      </c>
      <c r="T194" s="37" t="s">
        <v>1013</v>
      </c>
      <c r="U194" s="43" t="s">
        <v>933</v>
      </c>
      <c r="V194" s="43" t="s">
        <v>934</v>
      </c>
      <c r="W194" s="43" t="s">
        <v>935</v>
      </c>
      <c r="X194" s="43"/>
      <c r="Y194" s="43" t="s">
        <v>936</v>
      </c>
      <c r="Z194" s="43" t="s">
        <v>937</v>
      </c>
      <c r="AA194" s="40">
        <v>0.4</v>
      </c>
      <c r="AB194" s="37"/>
      <c r="AC194" s="37"/>
      <c r="AD194" s="37"/>
      <c r="AE194" s="37"/>
      <c r="AF194" s="43" t="s">
        <v>96</v>
      </c>
      <c r="AG194" s="37" t="s">
        <v>938</v>
      </c>
      <c r="AH194" s="37">
        <f t="shared" si="455"/>
        <v>1</v>
      </c>
      <c r="AI194" s="43">
        <v>0</v>
      </c>
      <c r="AJ194" s="43">
        <v>1</v>
      </c>
      <c r="AK194" s="43">
        <v>0</v>
      </c>
      <c r="AL194" s="43">
        <v>0</v>
      </c>
      <c r="AM194" s="37"/>
      <c r="AN194" s="37"/>
      <c r="AO194" s="37">
        <v>1</v>
      </c>
      <c r="AP194" s="37" t="s">
        <v>2024</v>
      </c>
      <c r="AQ194" s="37"/>
      <c r="AR194" s="37"/>
      <c r="AS194" s="37"/>
      <c r="AT194" s="37"/>
      <c r="AU194" s="44"/>
      <c r="AV194" s="44">
        <v>44762</v>
      </c>
      <c r="AW194" s="44"/>
      <c r="AX194" s="44"/>
      <c r="AY194" s="37"/>
      <c r="AZ194" s="37" t="s">
        <v>4</v>
      </c>
      <c r="BA194" s="37"/>
      <c r="BB194" s="37"/>
      <c r="BC194" s="37"/>
      <c r="BD194" s="37" t="s">
        <v>4</v>
      </c>
      <c r="BE194" s="37"/>
      <c r="BF194" s="37"/>
      <c r="BG194" s="37"/>
      <c r="BH194" s="37" t="s">
        <v>2025</v>
      </c>
      <c r="BI194" s="37"/>
      <c r="BJ194" s="37"/>
      <c r="BK194" s="45" t="str">
        <f t="shared" si="444"/>
        <v/>
      </c>
      <c r="BL194" s="45">
        <f t="shared" si="445"/>
        <v>1</v>
      </c>
      <c r="BM194" s="45" t="str">
        <f t="shared" si="446"/>
        <v/>
      </c>
      <c r="BN194" s="45" t="str">
        <f t="shared" si="447"/>
        <v/>
      </c>
      <c r="BO194" s="45">
        <f t="shared" si="448"/>
        <v>1</v>
      </c>
      <c r="BP194" s="46" t="s">
        <v>1016</v>
      </c>
      <c r="BQ194" s="37"/>
      <c r="BR194" s="47" t="s">
        <v>931</v>
      </c>
      <c r="BS194" s="37" t="s">
        <v>1017</v>
      </c>
      <c r="BT194" s="43" t="s">
        <v>933</v>
      </c>
      <c r="BU194" s="43" t="s">
        <v>934</v>
      </c>
      <c r="BV194" s="43" t="s">
        <v>935</v>
      </c>
      <c r="BW194" s="43"/>
      <c r="BX194" s="43" t="s">
        <v>936</v>
      </c>
      <c r="BY194" s="43" t="s">
        <v>937</v>
      </c>
      <c r="BZ194" s="40">
        <v>0.4</v>
      </c>
      <c r="CA194" s="37"/>
      <c r="CB194" s="37"/>
      <c r="CC194" s="37"/>
      <c r="CD194" s="37"/>
      <c r="CE194" s="43" t="s">
        <v>96</v>
      </c>
      <c r="CF194" s="37" t="s">
        <v>938</v>
      </c>
      <c r="CG194" s="37">
        <f t="shared" ref="CG194" si="456">SUM(CH194:CK194)</f>
        <v>3</v>
      </c>
      <c r="CH194" s="37">
        <v>0</v>
      </c>
      <c r="CI194" s="37">
        <v>1</v>
      </c>
      <c r="CJ194" s="37">
        <v>1</v>
      </c>
      <c r="CK194" s="37">
        <v>1</v>
      </c>
      <c r="CL194" s="37"/>
      <c r="CM194" s="37"/>
      <c r="CN194" s="37">
        <v>1</v>
      </c>
      <c r="CO194" s="37" t="s">
        <v>2026</v>
      </c>
      <c r="CP194" s="37"/>
      <c r="CQ194" s="37"/>
      <c r="CR194" s="37"/>
      <c r="CS194" s="37"/>
      <c r="CT194" s="44"/>
      <c r="CU194" s="44">
        <v>44762</v>
      </c>
      <c r="CV194" s="44"/>
      <c r="CW194" s="44"/>
      <c r="CX194" s="37"/>
      <c r="CY194" s="37" t="s">
        <v>4</v>
      </c>
      <c r="CZ194" s="37"/>
      <c r="DA194" s="37"/>
      <c r="DB194" s="37"/>
      <c r="DC194" s="37" t="s">
        <v>4</v>
      </c>
      <c r="DD194" s="37"/>
      <c r="DE194" s="37"/>
      <c r="DF194" s="37"/>
      <c r="DG194" s="37" t="s">
        <v>2027</v>
      </c>
      <c r="DH194" s="37"/>
      <c r="DI194" s="37"/>
      <c r="DJ194" s="45" t="str">
        <f t="shared" ref="DJ194:DJ243" si="457">IFERROR(IF(CH194=0,"",IF((CL194/CH194)&gt;1,1,(CL194/CH194))),"")</f>
        <v/>
      </c>
      <c r="DK194" s="45">
        <f t="shared" ref="DK194:DK243" si="458">IFERROR(IF(CI194=0,"",IF((CN194/CI194)&gt;1,1,(CN194/CI194))),"")</f>
        <v>1</v>
      </c>
      <c r="DL194" s="45">
        <f t="shared" ref="DL194:DL243" si="459">IFERROR(IF(CJ194=0,"",IF((CP194/CJ194)&gt;1,1,(CP194/CJ194))),"")</f>
        <v>0</v>
      </c>
      <c r="DM194" s="45">
        <f t="shared" ref="DM194:DM243" si="460">IFERROR(IF(CK194=0,"",IF((CR194/CK194)&gt;1,1,(CR194/CK194))),"")</f>
        <v>0</v>
      </c>
      <c r="DN194" s="45">
        <f t="shared" ref="DN194:DN243" si="461">IFERROR(IF((CL194+CN194+CP194+CR194)/CG194&gt;1,1,(CL194+CN194+CP194+CR194)/CG194),"")</f>
        <v>0.33333333333333331</v>
      </c>
      <c r="DO194" s="46"/>
      <c r="DP194" s="37"/>
      <c r="DQ194" s="43"/>
      <c r="DR194" s="37"/>
      <c r="DS194" s="43"/>
      <c r="DT194" s="43"/>
      <c r="DU194" s="43"/>
      <c r="DV194" s="43"/>
      <c r="DW194" s="43"/>
      <c r="DX194" s="43"/>
      <c r="DY194" s="40"/>
      <c r="DZ194" s="37"/>
      <c r="EA194" s="37"/>
      <c r="EB194" s="37"/>
      <c r="EC194" s="37"/>
      <c r="ED194" s="43"/>
      <c r="EE194" s="37"/>
      <c r="EF194" s="37"/>
      <c r="EG194" s="37"/>
      <c r="EH194" s="37"/>
      <c r="EI194" s="37"/>
      <c r="EJ194" s="37"/>
      <c r="EK194" s="37"/>
      <c r="EL194" s="37"/>
      <c r="EM194" s="37"/>
      <c r="EN194" s="37"/>
      <c r="EO194" s="37"/>
      <c r="EP194" s="37"/>
      <c r="EQ194" s="37"/>
      <c r="ER194" s="37"/>
      <c r="ES194" s="44"/>
      <c r="ET194" s="44">
        <v>44762</v>
      </c>
      <c r="EU194" s="44"/>
      <c r="EV194" s="44"/>
      <c r="EW194" s="37"/>
      <c r="EX194" s="37"/>
      <c r="EY194" s="37"/>
      <c r="EZ194" s="37"/>
      <c r="FA194" s="37"/>
      <c r="FB194" s="37"/>
      <c r="FC194" s="37"/>
      <c r="FD194" s="37"/>
      <c r="FE194" s="37"/>
      <c r="FF194" s="37"/>
      <c r="FG194" s="37"/>
      <c r="FH194" s="37"/>
      <c r="FI194" s="45" t="str">
        <f t="shared" ref="FI194:FI243" si="462">IFERROR(IF(EG194=0,"",IF((EK194/EG194)&gt;1,1,(EK194/EG194))),"")</f>
        <v/>
      </c>
      <c r="FJ194" s="45" t="str">
        <f t="shared" ref="FJ194:FJ243" si="463">IFERROR(IF(EH194=0,"",IF((EM194/EH194)&gt;1,1,(EM194/EH194))),"")</f>
        <v/>
      </c>
      <c r="FK194" s="45" t="str">
        <f t="shared" ref="FK194:FK243" si="464">IFERROR(IF(EI194=0,"",IF((EO194/EI194)&gt;1,1,(EO194/EI194))),"")</f>
        <v/>
      </c>
      <c r="FL194" s="45" t="str">
        <f t="shared" ref="FL194:FL243" si="465">IFERROR(IF(EJ194=0,"",IF((EQ194/EJ194)&gt;1,1,(EQ194/EJ194))),"")</f>
        <v/>
      </c>
      <c r="FM194" s="45" t="str">
        <f t="shared" ref="FM194:FM243" si="466">IFERROR(IF((EK194+EM194+EO194+EQ194)/EF194&gt;1,1,(EK194+EM194+EO194+EQ194)/EF194),"")</f>
        <v/>
      </c>
      <c r="FN194" s="37"/>
      <c r="FO194" s="37"/>
      <c r="FP194" s="37"/>
      <c r="FQ194" s="37"/>
      <c r="FR194" s="37"/>
      <c r="FS194" s="37"/>
      <c r="FT194" s="37"/>
      <c r="FU194" s="37"/>
      <c r="FV194" s="37"/>
      <c r="FW194" s="37"/>
      <c r="FX194" s="37"/>
      <c r="FY194" s="37"/>
      <c r="FZ194" s="37"/>
      <c r="GA194" s="37"/>
      <c r="GB194" s="37"/>
      <c r="GC194" s="37"/>
      <c r="GD194" s="37"/>
      <c r="GE194" s="37"/>
      <c r="GF194" s="37"/>
      <c r="GG194" s="37"/>
      <c r="GH194" s="37"/>
      <c r="GI194" s="37"/>
      <c r="GJ194" s="37"/>
      <c r="GK194" s="37"/>
      <c r="GL194" s="37"/>
      <c r="GM194" s="37"/>
      <c r="GN194" s="37"/>
      <c r="GO194" s="37"/>
      <c r="GP194" s="37"/>
      <c r="GQ194" s="37"/>
      <c r="GR194" s="44"/>
      <c r="GS194" s="44">
        <v>44762</v>
      </c>
      <c r="GT194" s="44"/>
      <c r="GU194" s="44"/>
      <c r="GV194" s="37"/>
      <c r="GW194" s="37"/>
      <c r="GX194" s="37"/>
      <c r="GY194" s="37"/>
      <c r="GZ194" s="37"/>
      <c r="HA194" s="37"/>
      <c r="HB194" s="37"/>
      <c r="HC194" s="37"/>
      <c r="HD194" s="37"/>
      <c r="HE194" s="37"/>
      <c r="HF194" s="37"/>
      <c r="HG194" s="37"/>
      <c r="HH194" s="45"/>
      <c r="HI194" s="45"/>
      <c r="HJ194" s="45"/>
      <c r="HK194" s="45"/>
      <c r="HL194" s="45"/>
      <c r="HM194" s="37"/>
      <c r="HN194" s="37"/>
      <c r="HO194" s="37">
        <f t="shared" si="313"/>
        <v>2</v>
      </c>
      <c r="HP194" s="37" t="str">
        <f>'[19]BD Plan'!$B$3</f>
        <v>Risaralda</v>
      </c>
      <c r="HQ194" s="20"/>
      <c r="HR194" s="20" t="s">
        <v>1208</v>
      </c>
      <c r="HS194" s="20"/>
      <c r="HT194" s="20"/>
      <c r="HU194" s="20"/>
      <c r="HV194" s="20" t="s">
        <v>1208</v>
      </c>
      <c r="HW194" s="20"/>
      <c r="HX194" s="20"/>
      <c r="HY194" s="20"/>
      <c r="HZ194" s="20"/>
      <c r="IA194" s="20"/>
      <c r="IB194" s="20"/>
      <c r="IC194" s="20"/>
      <c r="ID194" s="20"/>
      <c r="IE194" s="20"/>
      <c r="IF194" s="20"/>
      <c r="IG194" t="s">
        <v>1022</v>
      </c>
      <c r="IH194" s="38" t="s">
        <v>1023</v>
      </c>
    </row>
    <row r="195" spans="1:242" ht="15" customHeight="1" x14ac:dyDescent="0.25">
      <c r="A195" t="s">
        <v>1024</v>
      </c>
      <c r="B195" t="s">
        <v>1007</v>
      </c>
      <c r="C195" s="37" t="s">
        <v>1025</v>
      </c>
      <c r="D195" s="37" t="s">
        <v>997</v>
      </c>
      <c r="E195" s="37" t="s">
        <v>1026</v>
      </c>
      <c r="F195" s="37" t="s">
        <v>924</v>
      </c>
      <c r="G195" s="37" t="s">
        <v>925</v>
      </c>
      <c r="H195" s="48" t="s">
        <v>1027</v>
      </c>
      <c r="I195" s="37" t="s">
        <v>1028</v>
      </c>
      <c r="J195" s="40">
        <v>0.8</v>
      </c>
      <c r="K195" s="40">
        <v>0.8</v>
      </c>
      <c r="L195" s="37" t="s">
        <v>956</v>
      </c>
      <c r="M195" s="40">
        <v>0.48</v>
      </c>
      <c r="N195" s="40">
        <v>0.8</v>
      </c>
      <c r="O195" s="37" t="s">
        <v>956</v>
      </c>
      <c r="P195" s="37" t="s">
        <v>929</v>
      </c>
      <c r="Q195" s="42" t="s">
        <v>1029</v>
      </c>
      <c r="R195" s="37"/>
      <c r="S195" s="47" t="s">
        <v>931</v>
      </c>
      <c r="T195" s="37" t="s">
        <v>1030</v>
      </c>
      <c r="U195" s="43" t="s">
        <v>933</v>
      </c>
      <c r="V195" s="43" t="s">
        <v>934</v>
      </c>
      <c r="W195" s="43" t="s">
        <v>935</v>
      </c>
      <c r="X195" s="43"/>
      <c r="Y195" s="43" t="s">
        <v>936</v>
      </c>
      <c r="Z195" s="43" t="s">
        <v>937</v>
      </c>
      <c r="AA195" s="40">
        <v>0.4</v>
      </c>
      <c r="AB195" s="37"/>
      <c r="AC195" s="37"/>
      <c r="AD195" s="37"/>
      <c r="AE195" s="37"/>
      <c r="AF195" s="43" t="s">
        <v>96</v>
      </c>
      <c r="AG195" s="37" t="s">
        <v>938</v>
      </c>
      <c r="AH195" s="37">
        <f t="shared" si="455"/>
        <v>12</v>
      </c>
      <c r="AI195" s="43">
        <v>3</v>
      </c>
      <c r="AJ195" s="43">
        <v>3</v>
      </c>
      <c r="AK195" s="43">
        <v>3</v>
      </c>
      <c r="AL195" s="43">
        <v>3</v>
      </c>
      <c r="AM195" s="37"/>
      <c r="AN195" s="37"/>
      <c r="AO195" s="37">
        <v>3</v>
      </c>
      <c r="AP195" s="37" t="s">
        <v>2028</v>
      </c>
      <c r="AQ195" s="37"/>
      <c r="AR195" s="37"/>
      <c r="AS195" s="37"/>
      <c r="AT195" s="37"/>
      <c r="AU195" s="44">
        <v>44662</v>
      </c>
      <c r="AV195" s="44">
        <v>44762</v>
      </c>
      <c r="AW195" s="44"/>
      <c r="AX195" s="44"/>
      <c r="AY195" s="37"/>
      <c r="AZ195" s="37" t="s">
        <v>4</v>
      </c>
      <c r="BA195" s="37"/>
      <c r="BB195" s="37"/>
      <c r="BC195" s="37"/>
      <c r="BD195" s="37" t="s">
        <v>4</v>
      </c>
      <c r="BE195" s="37"/>
      <c r="BF195" s="37"/>
      <c r="BG195" s="37"/>
      <c r="BH195" s="37" t="s">
        <v>2029</v>
      </c>
      <c r="BI195" s="37"/>
      <c r="BJ195" s="37"/>
      <c r="BK195" s="45">
        <f t="shared" si="444"/>
        <v>0</v>
      </c>
      <c r="BL195" s="45">
        <f t="shared" si="445"/>
        <v>1</v>
      </c>
      <c r="BM195" s="45">
        <f t="shared" si="446"/>
        <v>0</v>
      </c>
      <c r="BN195" s="45">
        <f t="shared" si="447"/>
        <v>0</v>
      </c>
      <c r="BO195" s="45">
        <f t="shared" si="448"/>
        <v>0.25</v>
      </c>
      <c r="BP195" s="42"/>
      <c r="BQ195" s="37"/>
      <c r="BR195" s="37"/>
      <c r="BS195" s="37"/>
      <c r="BT195" s="43"/>
      <c r="BU195" s="43"/>
      <c r="BV195" s="43"/>
      <c r="BW195" s="43"/>
      <c r="BX195" s="43"/>
      <c r="BY195" s="43"/>
      <c r="BZ195" s="40"/>
      <c r="CA195" s="37"/>
      <c r="CB195" s="37"/>
      <c r="CC195" s="37"/>
      <c r="CD195" s="37"/>
      <c r="CE195" s="43"/>
      <c r="CF195" s="37"/>
      <c r="CG195" s="37"/>
      <c r="CH195" s="37"/>
      <c r="CI195" s="37"/>
      <c r="CJ195" s="37"/>
      <c r="CK195" s="37"/>
      <c r="CL195" s="37"/>
      <c r="CM195" s="37"/>
      <c r="CN195" s="37"/>
      <c r="CO195" s="37"/>
      <c r="CP195" s="37"/>
      <c r="CQ195" s="37"/>
      <c r="CR195" s="37"/>
      <c r="CS195" s="37"/>
      <c r="CT195" s="44">
        <v>44662</v>
      </c>
      <c r="CU195" s="44">
        <v>44762</v>
      </c>
      <c r="CV195" s="44"/>
      <c r="CW195" s="44"/>
      <c r="CX195" s="37"/>
      <c r="CY195" s="37"/>
      <c r="CZ195" s="37"/>
      <c r="DA195" s="37"/>
      <c r="DB195" s="37"/>
      <c r="DC195" s="37"/>
      <c r="DD195" s="37"/>
      <c r="DE195" s="37"/>
      <c r="DF195" s="37"/>
      <c r="DG195" s="37"/>
      <c r="DH195" s="37"/>
      <c r="DI195" s="37"/>
      <c r="DJ195" s="45" t="str">
        <f t="shared" si="457"/>
        <v/>
      </c>
      <c r="DK195" s="45" t="str">
        <f t="shared" si="458"/>
        <v/>
      </c>
      <c r="DL195" s="45" t="str">
        <f t="shared" si="459"/>
        <v/>
      </c>
      <c r="DM195" s="45" t="str">
        <f t="shared" si="460"/>
        <v/>
      </c>
      <c r="DN195" s="45" t="str">
        <f t="shared" si="461"/>
        <v/>
      </c>
      <c r="DO195" s="42"/>
      <c r="DP195" s="37"/>
      <c r="DQ195" s="43"/>
      <c r="DR195" s="37"/>
      <c r="DS195" s="43"/>
      <c r="DT195" s="43"/>
      <c r="DU195" s="43"/>
      <c r="DV195" s="43"/>
      <c r="DW195" s="43"/>
      <c r="DX195" s="43"/>
      <c r="DY195" s="40"/>
      <c r="DZ195" s="37"/>
      <c r="EA195" s="37"/>
      <c r="EB195" s="37"/>
      <c r="EC195" s="37"/>
      <c r="ED195" s="43"/>
      <c r="EE195" s="37"/>
      <c r="EF195" s="37"/>
      <c r="EG195" s="37"/>
      <c r="EH195" s="37"/>
      <c r="EI195" s="37"/>
      <c r="EJ195" s="37"/>
      <c r="EK195" s="37"/>
      <c r="EL195" s="41"/>
      <c r="EM195" s="37"/>
      <c r="EN195" s="37"/>
      <c r="EO195" s="37"/>
      <c r="EP195" s="37"/>
      <c r="EQ195" s="37"/>
      <c r="ER195" s="37"/>
      <c r="ES195" s="44"/>
      <c r="ET195" s="44">
        <v>44762</v>
      </c>
      <c r="EU195" s="44"/>
      <c r="EV195" s="44"/>
      <c r="EW195" s="37"/>
      <c r="EX195" s="37"/>
      <c r="EY195" s="37"/>
      <c r="EZ195" s="37"/>
      <c r="FA195" s="37"/>
      <c r="FB195" s="37"/>
      <c r="FC195" s="37"/>
      <c r="FD195" s="37"/>
      <c r="FE195" s="37"/>
      <c r="FF195" s="37"/>
      <c r="FG195" s="37"/>
      <c r="FH195" s="37"/>
      <c r="FI195" s="45" t="str">
        <f t="shared" si="462"/>
        <v/>
      </c>
      <c r="FJ195" s="45" t="str">
        <f t="shared" si="463"/>
        <v/>
      </c>
      <c r="FK195" s="45" t="str">
        <f t="shared" si="464"/>
        <v/>
      </c>
      <c r="FL195" s="45" t="str">
        <f t="shared" si="465"/>
        <v/>
      </c>
      <c r="FM195" s="45" t="str">
        <f t="shared" si="466"/>
        <v/>
      </c>
      <c r="FN195" s="37"/>
      <c r="FO195" s="37"/>
      <c r="FP195" s="37"/>
      <c r="FQ195" s="37"/>
      <c r="FR195" s="37"/>
      <c r="FS195" s="37"/>
      <c r="FT195" s="37"/>
      <c r="FU195" s="37"/>
      <c r="FV195" s="37"/>
      <c r="FW195" s="37"/>
      <c r="FX195" s="37"/>
      <c r="FY195" s="37"/>
      <c r="FZ195" s="37"/>
      <c r="GA195" s="37"/>
      <c r="GB195" s="37"/>
      <c r="GC195" s="37"/>
      <c r="GD195" s="37"/>
      <c r="GE195" s="37"/>
      <c r="GF195" s="37"/>
      <c r="GG195" s="37"/>
      <c r="GH195" s="37"/>
      <c r="GI195" s="37"/>
      <c r="GJ195" s="37"/>
      <c r="GK195" s="37"/>
      <c r="GL195" s="37"/>
      <c r="GM195" s="37"/>
      <c r="GN195" s="37"/>
      <c r="GO195" s="37"/>
      <c r="GP195" s="37"/>
      <c r="GQ195" s="37"/>
      <c r="GR195" s="44">
        <v>44662</v>
      </c>
      <c r="GS195" s="44">
        <v>44762</v>
      </c>
      <c r="GT195" s="44"/>
      <c r="GU195" s="44"/>
      <c r="GV195" s="37"/>
      <c r="GW195" s="37"/>
      <c r="GX195" s="37"/>
      <c r="GY195" s="37"/>
      <c r="GZ195" s="37"/>
      <c r="HA195" s="37"/>
      <c r="HB195" s="37"/>
      <c r="HC195" s="37"/>
      <c r="HD195" s="37"/>
      <c r="HE195" s="37"/>
      <c r="HF195" s="37"/>
      <c r="HG195" s="37"/>
      <c r="HH195" s="45" t="str">
        <f t="shared" ref="HH195:HH196" si="467">IFERROR(IF(GF195=0,"",IF((GJ195/GF195)&gt;1,1,(GJ195/GF195))),"")</f>
        <v/>
      </c>
      <c r="HI195" s="45" t="str">
        <f t="shared" ref="HI195:HI196" si="468">IFERROR(IF(GG195=0,"",IF((GL195/GG195)&gt;1,1,(GL195/GG195))),"")</f>
        <v/>
      </c>
      <c r="HJ195" s="45" t="str">
        <f t="shared" ref="HJ195:HJ196" si="469">IFERROR(IF(GH195=0,"",IF((GN195/GH195)&gt;1,1,(GN195/GH195))),"")</f>
        <v/>
      </c>
      <c r="HK195" s="45" t="str">
        <f t="shared" ref="HK195:HK196" si="470">IFERROR(IF(GI195=0,"",IF((GP195/GI195)&gt;1,1,(GP195/GI195))),"")</f>
        <v/>
      </c>
      <c r="HL195" s="45" t="str">
        <f t="shared" ref="HL195:HL196" si="471">IFERROR(IF((GJ195+GL195+GN195+GP195)/GE195&gt;1,1,(GJ195+GL195+GN195+GP195)/GE195),"")</f>
        <v/>
      </c>
      <c r="HM195" s="37"/>
      <c r="HN195" s="37"/>
      <c r="HO195" s="37">
        <f t="shared" ref="HO195:HO243" si="472">IF(Q195&lt;&gt;"",1,0)+IF(BP195&lt;&gt;"",1,0)+IF(DO195&lt;&gt;"",1,0)+IF(FN195&lt;&gt;"",1,0)</f>
        <v>1</v>
      </c>
      <c r="HP195" s="37" t="str">
        <f>'[19]BD Plan'!$B$3</f>
        <v>Risaralda</v>
      </c>
      <c r="HQ195" s="20"/>
      <c r="HR195" s="20" t="s">
        <v>1208</v>
      </c>
      <c r="HS195" s="20"/>
      <c r="HT195" s="20"/>
      <c r="HU195" s="20"/>
      <c r="HV195" s="20"/>
      <c r="HW195" s="20"/>
      <c r="HX195" s="20"/>
      <c r="HY195" s="20" t="s">
        <v>2030</v>
      </c>
      <c r="HZ195" s="20"/>
      <c r="IA195" s="20"/>
      <c r="IB195" s="20"/>
      <c r="IC195" s="20"/>
      <c r="ID195" s="20"/>
      <c r="IE195" s="20"/>
      <c r="IF195" s="20"/>
      <c r="IG195" t="s">
        <v>1035</v>
      </c>
      <c r="IH195" s="38" t="s">
        <v>1036</v>
      </c>
    </row>
    <row r="196" spans="1:242" ht="15" customHeight="1" x14ac:dyDescent="0.25">
      <c r="A196" t="s">
        <v>1037</v>
      </c>
      <c r="B196" t="s">
        <v>1038</v>
      </c>
      <c r="C196" s="37" t="s">
        <v>1039</v>
      </c>
      <c r="D196" s="38" t="s">
        <v>968</v>
      </c>
      <c r="E196" s="37" t="s">
        <v>951</v>
      </c>
      <c r="F196" s="37" t="s">
        <v>984</v>
      </c>
      <c r="G196" s="37" t="s">
        <v>1040</v>
      </c>
      <c r="H196" s="39" t="s">
        <v>1041</v>
      </c>
      <c r="I196" s="37" t="s">
        <v>927</v>
      </c>
      <c r="J196" s="40">
        <v>0.6</v>
      </c>
      <c r="K196" s="40">
        <v>0.8</v>
      </c>
      <c r="L196" s="37" t="s">
        <v>956</v>
      </c>
      <c r="M196" s="40">
        <v>0.36</v>
      </c>
      <c r="N196" s="40">
        <v>0.8</v>
      </c>
      <c r="O196" s="37" t="s">
        <v>956</v>
      </c>
      <c r="P196" s="37" t="s">
        <v>929</v>
      </c>
      <c r="Q196" s="42" t="s">
        <v>1042</v>
      </c>
      <c r="R196" s="37"/>
      <c r="S196" s="47" t="s">
        <v>931</v>
      </c>
      <c r="T196" s="41" t="s">
        <v>1043</v>
      </c>
      <c r="U196" s="43" t="s">
        <v>933</v>
      </c>
      <c r="V196" s="43" t="s">
        <v>934</v>
      </c>
      <c r="W196" s="43" t="s">
        <v>935</v>
      </c>
      <c r="X196" s="43"/>
      <c r="Y196" s="43" t="s">
        <v>936</v>
      </c>
      <c r="Z196" s="43" t="s">
        <v>937</v>
      </c>
      <c r="AA196" s="40">
        <v>0.4</v>
      </c>
      <c r="AB196" s="37"/>
      <c r="AC196" s="37"/>
      <c r="AD196" s="37"/>
      <c r="AE196" s="37"/>
      <c r="AF196" s="43" t="s">
        <v>96</v>
      </c>
      <c r="AG196" s="37" t="s">
        <v>938</v>
      </c>
      <c r="AH196" s="37">
        <f t="shared" ref="AH196:AH198" si="473">SUM(AI196:AL196)</f>
        <v>35</v>
      </c>
      <c r="AI196" s="43">
        <v>32</v>
      </c>
      <c r="AJ196" s="43">
        <v>1</v>
      </c>
      <c r="AK196" s="43">
        <v>1</v>
      </c>
      <c r="AL196" s="43">
        <v>1</v>
      </c>
      <c r="AM196" s="37">
        <v>32</v>
      </c>
      <c r="AN196" s="37" t="s">
        <v>2031</v>
      </c>
      <c r="AO196" s="37">
        <v>1</v>
      </c>
      <c r="AP196" s="37" t="s">
        <v>2032</v>
      </c>
      <c r="AQ196" s="37"/>
      <c r="AR196" s="37"/>
      <c r="AS196" s="37"/>
      <c r="AT196" s="37"/>
      <c r="AU196" s="44">
        <v>44662</v>
      </c>
      <c r="AV196" s="44">
        <v>44762</v>
      </c>
      <c r="AW196" s="44"/>
      <c r="AX196" s="44"/>
      <c r="AY196" s="37" t="s">
        <v>4</v>
      </c>
      <c r="AZ196" s="37" t="s">
        <v>4</v>
      </c>
      <c r="BA196" s="37"/>
      <c r="BB196" s="37"/>
      <c r="BC196" s="37" t="s">
        <v>4</v>
      </c>
      <c r="BD196" s="37" t="s">
        <v>4</v>
      </c>
      <c r="BE196" s="37"/>
      <c r="BF196" s="37"/>
      <c r="BG196" s="37" t="s">
        <v>2033</v>
      </c>
      <c r="BH196" s="37" t="s">
        <v>2034</v>
      </c>
      <c r="BI196" s="37"/>
      <c r="BJ196" s="37"/>
      <c r="BK196" s="45">
        <f t="shared" si="444"/>
        <v>1</v>
      </c>
      <c r="BL196" s="45">
        <f t="shared" si="445"/>
        <v>1</v>
      </c>
      <c r="BM196" s="45">
        <f t="shared" si="446"/>
        <v>0</v>
      </c>
      <c r="BN196" s="45">
        <f t="shared" si="447"/>
        <v>0</v>
      </c>
      <c r="BO196" s="45">
        <f t="shared" si="448"/>
        <v>0.94285714285714284</v>
      </c>
      <c r="BP196" s="42"/>
      <c r="BQ196" s="37"/>
      <c r="BR196" s="37"/>
      <c r="BS196" s="37"/>
      <c r="BT196" s="43"/>
      <c r="BU196" s="43"/>
      <c r="BV196" s="43"/>
      <c r="BW196" s="43"/>
      <c r="BX196" s="43"/>
      <c r="BY196" s="43"/>
      <c r="BZ196" s="40"/>
      <c r="CA196" s="37"/>
      <c r="CB196" s="37"/>
      <c r="CC196" s="37"/>
      <c r="CD196" s="37"/>
      <c r="CE196" s="43"/>
      <c r="CF196" s="37"/>
      <c r="CG196" s="37"/>
      <c r="CH196" s="37"/>
      <c r="CI196" s="37"/>
      <c r="CJ196" s="37"/>
      <c r="CK196" s="37"/>
      <c r="CL196" s="37"/>
      <c r="CM196" s="37"/>
      <c r="CN196" s="37"/>
      <c r="CO196" s="37"/>
      <c r="CP196" s="37"/>
      <c r="CQ196" s="37"/>
      <c r="CR196" s="37"/>
      <c r="CS196" s="37"/>
      <c r="CT196" s="44"/>
      <c r="CU196" s="44">
        <v>44762</v>
      </c>
      <c r="CV196" s="44"/>
      <c r="CW196" s="44"/>
      <c r="CX196" s="37"/>
      <c r="CY196" s="37"/>
      <c r="CZ196" s="37"/>
      <c r="DA196" s="37"/>
      <c r="DB196" s="37"/>
      <c r="DC196" s="37"/>
      <c r="DD196" s="37"/>
      <c r="DE196" s="37"/>
      <c r="DF196" s="37"/>
      <c r="DG196" s="37"/>
      <c r="DH196" s="37"/>
      <c r="DI196" s="37"/>
      <c r="DJ196" s="45" t="str">
        <f t="shared" si="457"/>
        <v/>
      </c>
      <c r="DK196" s="45" t="str">
        <f t="shared" si="458"/>
        <v/>
      </c>
      <c r="DL196" s="45" t="str">
        <f t="shared" si="459"/>
        <v/>
      </c>
      <c r="DM196" s="45" t="str">
        <f t="shared" si="460"/>
        <v/>
      </c>
      <c r="DN196" s="45" t="str">
        <f t="shared" si="461"/>
        <v/>
      </c>
      <c r="DO196" s="46"/>
      <c r="DP196" s="37"/>
      <c r="DQ196" s="43"/>
      <c r="DR196" s="37"/>
      <c r="DS196" s="43"/>
      <c r="DT196" s="43"/>
      <c r="DU196" s="43"/>
      <c r="DV196" s="43"/>
      <c r="DW196" s="43"/>
      <c r="DX196" s="43"/>
      <c r="DY196" s="40"/>
      <c r="DZ196" s="37"/>
      <c r="EA196" s="37"/>
      <c r="EB196" s="37"/>
      <c r="EC196" s="37"/>
      <c r="ED196" s="43"/>
      <c r="EE196" s="37"/>
      <c r="EF196" s="37"/>
      <c r="EG196" s="37"/>
      <c r="EH196" s="37"/>
      <c r="EI196" s="37"/>
      <c r="EJ196" s="37"/>
      <c r="EK196" s="37"/>
      <c r="EL196" s="37"/>
      <c r="EM196" s="37"/>
      <c r="EN196" s="37"/>
      <c r="EO196" s="37"/>
      <c r="EP196" s="37"/>
      <c r="EQ196" s="37"/>
      <c r="ER196" s="37"/>
      <c r="ES196" s="44">
        <v>44662</v>
      </c>
      <c r="ET196" s="44">
        <v>44762</v>
      </c>
      <c r="EU196" s="44"/>
      <c r="EV196" s="44"/>
      <c r="EW196" s="37"/>
      <c r="EX196" s="37"/>
      <c r="EY196" s="37"/>
      <c r="EZ196" s="37"/>
      <c r="FA196" s="37"/>
      <c r="FB196" s="37"/>
      <c r="FC196" s="37"/>
      <c r="FD196" s="37"/>
      <c r="FE196" s="37"/>
      <c r="FF196" s="37"/>
      <c r="FG196" s="37"/>
      <c r="FH196" s="37"/>
      <c r="FI196" s="45" t="str">
        <f t="shared" si="462"/>
        <v/>
      </c>
      <c r="FJ196" s="45" t="str">
        <f t="shared" si="463"/>
        <v/>
      </c>
      <c r="FK196" s="45" t="str">
        <f t="shared" si="464"/>
        <v/>
      </c>
      <c r="FL196" s="45" t="str">
        <f t="shared" si="465"/>
        <v/>
      </c>
      <c r="FM196" s="45" t="str">
        <f t="shared" si="466"/>
        <v/>
      </c>
      <c r="FN196" s="37"/>
      <c r="FO196" s="37"/>
      <c r="FP196" s="37"/>
      <c r="FQ196" s="37"/>
      <c r="FR196" s="37"/>
      <c r="FS196" s="37"/>
      <c r="FT196" s="37"/>
      <c r="FU196" s="37"/>
      <c r="FV196" s="37"/>
      <c r="FW196" s="37"/>
      <c r="FX196" s="37"/>
      <c r="FY196" s="37"/>
      <c r="FZ196" s="37"/>
      <c r="GA196" s="37"/>
      <c r="GB196" s="37"/>
      <c r="GC196" s="37"/>
      <c r="GD196" s="37"/>
      <c r="GE196" s="37"/>
      <c r="GF196" s="37"/>
      <c r="GG196" s="37"/>
      <c r="GH196" s="37"/>
      <c r="GI196" s="37"/>
      <c r="GJ196" s="37"/>
      <c r="GK196" s="37"/>
      <c r="GL196" s="37"/>
      <c r="GM196" s="37"/>
      <c r="GN196" s="37"/>
      <c r="GO196" s="37"/>
      <c r="GP196" s="37"/>
      <c r="GQ196" s="37"/>
      <c r="GR196" s="44">
        <v>44662</v>
      </c>
      <c r="GS196" s="44">
        <v>44762</v>
      </c>
      <c r="GT196" s="44"/>
      <c r="GU196" s="44"/>
      <c r="GV196" s="37"/>
      <c r="GW196" s="37"/>
      <c r="GX196" s="37"/>
      <c r="GY196" s="37"/>
      <c r="GZ196" s="37"/>
      <c r="HA196" s="37"/>
      <c r="HB196" s="37"/>
      <c r="HC196" s="37"/>
      <c r="HD196" s="37"/>
      <c r="HE196" s="37"/>
      <c r="HF196" s="37"/>
      <c r="HG196" s="37"/>
      <c r="HH196" s="45" t="str">
        <f t="shared" si="467"/>
        <v/>
      </c>
      <c r="HI196" s="45" t="str">
        <f t="shared" si="468"/>
        <v/>
      </c>
      <c r="HJ196" s="45" t="str">
        <f t="shared" si="469"/>
        <v/>
      </c>
      <c r="HK196" s="45" t="str">
        <f t="shared" si="470"/>
        <v/>
      </c>
      <c r="HL196" s="45" t="str">
        <f t="shared" si="471"/>
        <v/>
      </c>
      <c r="HM196" s="37"/>
      <c r="HN196" s="37"/>
      <c r="HO196" s="37">
        <f t="shared" si="472"/>
        <v>1</v>
      </c>
      <c r="HP196" s="37" t="str">
        <f>'[19]BD Plan'!$B$3</f>
        <v>Risaralda</v>
      </c>
      <c r="HQ196" s="20" t="s">
        <v>2023</v>
      </c>
      <c r="HR196" s="20" t="s">
        <v>568</v>
      </c>
      <c r="HS196" s="20"/>
      <c r="HT196" s="20"/>
      <c r="HU196" s="20" t="s">
        <v>2035</v>
      </c>
      <c r="HV196" s="20"/>
      <c r="HW196" s="20"/>
      <c r="HX196" s="20"/>
      <c r="HY196" s="20"/>
      <c r="HZ196" s="20"/>
      <c r="IA196" s="20"/>
      <c r="IB196" s="20"/>
      <c r="IC196" s="20"/>
      <c r="ID196" s="20"/>
      <c r="IE196" s="20"/>
      <c r="IF196" s="20"/>
      <c r="IG196" t="s">
        <v>1050</v>
      </c>
      <c r="IH196" s="38" t="s">
        <v>1051</v>
      </c>
    </row>
    <row r="197" spans="1:242" ht="15" customHeight="1" x14ac:dyDescent="0.25">
      <c r="A197" t="s">
        <v>1052</v>
      </c>
      <c r="B197" t="s">
        <v>1053</v>
      </c>
      <c r="C197" s="37" t="s">
        <v>1054</v>
      </c>
      <c r="D197" s="38" t="s">
        <v>950</v>
      </c>
      <c r="E197" s="37" t="s">
        <v>951</v>
      </c>
      <c r="F197" s="37" t="s">
        <v>924</v>
      </c>
      <c r="G197" s="37" t="s">
        <v>925</v>
      </c>
      <c r="H197" s="39" t="s">
        <v>1055</v>
      </c>
      <c r="I197" s="37" t="s">
        <v>1028</v>
      </c>
      <c r="J197" s="40">
        <v>0.8</v>
      </c>
      <c r="K197" s="40">
        <v>0.6</v>
      </c>
      <c r="L197" s="37" t="s">
        <v>956</v>
      </c>
      <c r="M197" s="40">
        <v>0.28999999999999998</v>
      </c>
      <c r="N197" s="40">
        <v>0.6</v>
      </c>
      <c r="O197" s="37" t="s">
        <v>928</v>
      </c>
      <c r="P197" s="37" t="s">
        <v>929</v>
      </c>
      <c r="Q197" s="42"/>
      <c r="R197" s="37"/>
      <c r="S197" s="41"/>
      <c r="T197" s="41"/>
      <c r="U197" s="43"/>
      <c r="V197" s="43"/>
      <c r="W197" s="43"/>
      <c r="X197" s="43"/>
      <c r="Y197" s="43"/>
      <c r="Z197" s="43"/>
      <c r="AA197" s="40"/>
      <c r="AB197" s="37"/>
      <c r="AC197" s="37"/>
      <c r="AD197" s="37"/>
      <c r="AE197" s="37"/>
      <c r="AF197" s="43"/>
      <c r="AG197" s="37"/>
      <c r="AH197" s="37"/>
      <c r="AI197" s="43"/>
      <c r="AJ197" s="43"/>
      <c r="AK197" s="43"/>
      <c r="AL197" s="43"/>
      <c r="AM197" s="37"/>
      <c r="AN197" s="37"/>
      <c r="AO197" s="37"/>
      <c r="AP197" s="37"/>
      <c r="AQ197" s="37"/>
      <c r="AR197" s="37"/>
      <c r="AS197" s="37"/>
      <c r="AT197" s="37"/>
      <c r="AU197" s="44"/>
      <c r="AV197" s="44">
        <v>44762</v>
      </c>
      <c r="AW197" s="44"/>
      <c r="AX197" s="44"/>
      <c r="AY197" s="37"/>
      <c r="AZ197" s="37"/>
      <c r="BA197" s="37"/>
      <c r="BB197" s="37"/>
      <c r="BC197" s="37"/>
      <c r="BD197" s="37"/>
      <c r="BE197" s="37"/>
      <c r="BF197" s="37"/>
      <c r="BG197" s="37"/>
      <c r="BH197" s="37"/>
      <c r="BI197" s="37"/>
      <c r="BJ197" s="37"/>
      <c r="BK197" s="45" t="str">
        <f t="shared" si="444"/>
        <v/>
      </c>
      <c r="BL197" s="45" t="str">
        <f t="shared" si="445"/>
        <v/>
      </c>
      <c r="BM197" s="45" t="str">
        <f t="shared" si="446"/>
        <v/>
      </c>
      <c r="BN197" s="45" t="str">
        <f t="shared" si="447"/>
        <v/>
      </c>
      <c r="BO197" s="45" t="str">
        <f t="shared" si="448"/>
        <v/>
      </c>
      <c r="BP197" s="42" t="s">
        <v>1056</v>
      </c>
      <c r="BQ197" s="37"/>
      <c r="BR197" s="47" t="s">
        <v>931</v>
      </c>
      <c r="BS197" s="37" t="s">
        <v>1057</v>
      </c>
      <c r="BT197" s="43" t="s">
        <v>933</v>
      </c>
      <c r="BU197" s="43" t="s">
        <v>934</v>
      </c>
      <c r="BV197" s="43" t="s">
        <v>935</v>
      </c>
      <c r="BW197" s="43"/>
      <c r="BX197" s="43" t="s">
        <v>936</v>
      </c>
      <c r="BY197" s="43" t="s">
        <v>937</v>
      </c>
      <c r="BZ197" s="40">
        <v>0.4</v>
      </c>
      <c r="CA197" s="37"/>
      <c r="CB197" s="37"/>
      <c r="CC197" s="37"/>
      <c r="CD197" s="37"/>
      <c r="CE197" s="43" t="s">
        <v>96</v>
      </c>
      <c r="CF197" s="37" t="s">
        <v>938</v>
      </c>
      <c r="CG197" s="37">
        <f t="shared" ref="CG197" si="474">SUM(CH197:CK197)</f>
        <v>8</v>
      </c>
      <c r="CH197" s="37">
        <v>0</v>
      </c>
      <c r="CI197" s="37">
        <v>2</v>
      </c>
      <c r="CJ197" s="37">
        <v>3</v>
      </c>
      <c r="CK197" s="37">
        <v>3</v>
      </c>
      <c r="CL197" s="37"/>
      <c r="CM197" s="37"/>
      <c r="CN197" s="37">
        <v>2</v>
      </c>
      <c r="CO197" s="37" t="s">
        <v>2036</v>
      </c>
      <c r="CP197" s="37"/>
      <c r="CQ197" s="37"/>
      <c r="CR197" s="37"/>
      <c r="CS197" s="37"/>
      <c r="CT197" s="44"/>
      <c r="CU197" s="44">
        <v>44762</v>
      </c>
      <c r="CV197" s="44"/>
      <c r="CW197" s="44"/>
      <c r="CX197" s="37"/>
      <c r="CY197" s="37" t="s">
        <v>4</v>
      </c>
      <c r="CZ197" s="37"/>
      <c r="DA197" s="37"/>
      <c r="DB197" s="37"/>
      <c r="DC197" s="37" t="s">
        <v>4</v>
      </c>
      <c r="DD197" s="37"/>
      <c r="DE197" s="37"/>
      <c r="DF197" s="37"/>
      <c r="DG197" s="37" t="s">
        <v>2037</v>
      </c>
      <c r="DH197" s="37"/>
      <c r="DI197" s="37"/>
      <c r="DJ197" s="45" t="str">
        <f t="shared" si="457"/>
        <v/>
      </c>
      <c r="DK197" s="45">
        <f t="shared" si="458"/>
        <v>1</v>
      </c>
      <c r="DL197" s="45">
        <f t="shared" si="459"/>
        <v>0</v>
      </c>
      <c r="DM197" s="45">
        <f t="shared" si="460"/>
        <v>0</v>
      </c>
      <c r="DN197" s="45">
        <f t="shared" si="461"/>
        <v>0.25</v>
      </c>
      <c r="DO197" s="46"/>
      <c r="DP197" s="37"/>
      <c r="DQ197" s="43"/>
      <c r="DR197" s="37"/>
      <c r="DS197" s="43"/>
      <c r="DT197" s="43"/>
      <c r="DU197" s="43"/>
      <c r="DV197" s="43"/>
      <c r="DW197" s="43"/>
      <c r="DX197" s="43"/>
      <c r="DY197" s="40"/>
      <c r="DZ197" s="37"/>
      <c r="EA197" s="37"/>
      <c r="EB197" s="37"/>
      <c r="EC197" s="37"/>
      <c r="ED197" s="43"/>
      <c r="EE197" s="37"/>
      <c r="EF197" s="37"/>
      <c r="EG197" s="37"/>
      <c r="EH197" s="37"/>
      <c r="EI197" s="37"/>
      <c r="EJ197" s="37"/>
      <c r="EK197" s="37"/>
      <c r="EL197" s="37"/>
      <c r="EM197" s="37"/>
      <c r="EN197" s="37"/>
      <c r="EO197" s="37"/>
      <c r="EP197" s="37"/>
      <c r="EQ197" s="37"/>
      <c r="ER197" s="37"/>
      <c r="ES197" s="44"/>
      <c r="ET197" s="44">
        <v>44762</v>
      </c>
      <c r="EU197" s="44"/>
      <c r="EV197" s="44"/>
      <c r="EW197" s="37"/>
      <c r="EX197" s="37"/>
      <c r="EY197" s="37"/>
      <c r="EZ197" s="37"/>
      <c r="FA197" s="37"/>
      <c r="FB197" s="37"/>
      <c r="FC197" s="37"/>
      <c r="FD197" s="37"/>
      <c r="FE197" s="37"/>
      <c r="FF197" s="37"/>
      <c r="FG197" s="37"/>
      <c r="FH197" s="37"/>
      <c r="FI197" s="45" t="str">
        <f t="shared" si="462"/>
        <v/>
      </c>
      <c r="FJ197" s="45" t="str">
        <f t="shared" si="463"/>
        <v/>
      </c>
      <c r="FK197" s="45" t="str">
        <f t="shared" si="464"/>
        <v/>
      </c>
      <c r="FL197" s="45" t="str">
        <f t="shared" si="465"/>
        <v/>
      </c>
      <c r="FM197" s="45" t="str">
        <f t="shared" si="466"/>
        <v/>
      </c>
      <c r="FN197" s="37"/>
      <c r="FO197" s="37"/>
      <c r="FP197" s="37"/>
      <c r="FQ197" s="37"/>
      <c r="FR197" s="37"/>
      <c r="FS197" s="37"/>
      <c r="FT197" s="37"/>
      <c r="FU197" s="37"/>
      <c r="FV197" s="37"/>
      <c r="FW197" s="37"/>
      <c r="FX197" s="37"/>
      <c r="FY197" s="37"/>
      <c r="FZ197" s="37"/>
      <c r="GA197" s="37"/>
      <c r="GB197" s="37"/>
      <c r="GC197" s="37"/>
      <c r="GD197" s="37"/>
      <c r="GE197" s="37"/>
      <c r="GF197" s="37"/>
      <c r="GG197" s="37"/>
      <c r="GH197" s="37"/>
      <c r="GI197" s="37"/>
      <c r="GJ197" s="37"/>
      <c r="GK197" s="37"/>
      <c r="GL197" s="37"/>
      <c r="GM197" s="37"/>
      <c r="GN197" s="37"/>
      <c r="GO197" s="37"/>
      <c r="GP197" s="37"/>
      <c r="GQ197" s="37"/>
      <c r="GR197" s="44"/>
      <c r="GS197" s="44">
        <v>44762</v>
      </c>
      <c r="GT197" s="44"/>
      <c r="GU197" s="44"/>
      <c r="GV197" s="37"/>
      <c r="GW197" s="37"/>
      <c r="GX197" s="37"/>
      <c r="GY197" s="37"/>
      <c r="GZ197" s="37"/>
      <c r="HA197" s="37"/>
      <c r="HB197" s="37"/>
      <c r="HC197" s="37"/>
      <c r="HD197" s="37"/>
      <c r="HE197" s="37"/>
      <c r="HF197" s="37"/>
      <c r="HG197" s="37"/>
      <c r="HH197" s="45"/>
      <c r="HI197" s="45"/>
      <c r="HJ197" s="45"/>
      <c r="HK197" s="45"/>
      <c r="HL197" s="45"/>
      <c r="HM197" s="37"/>
      <c r="HN197" s="37"/>
      <c r="HO197" s="37">
        <f t="shared" si="472"/>
        <v>1</v>
      </c>
      <c r="HP197" s="37" t="str">
        <f>'[19]BD Plan'!$B$3</f>
        <v>Risaralda</v>
      </c>
      <c r="HQ197" s="20"/>
      <c r="HR197" s="20"/>
      <c r="HS197" s="20"/>
      <c r="HT197" s="20"/>
      <c r="HU197" s="20"/>
      <c r="HV197" s="20" t="s">
        <v>568</v>
      </c>
      <c r="HW197" s="20"/>
      <c r="HX197" s="20"/>
      <c r="HY197" s="20"/>
      <c r="HZ197" s="20"/>
      <c r="IA197" s="20"/>
      <c r="IB197" s="20"/>
      <c r="IC197" s="20"/>
      <c r="ID197" s="20"/>
      <c r="IE197" s="20"/>
      <c r="IF197" s="20"/>
      <c r="IG197" t="s">
        <v>1052</v>
      </c>
      <c r="IH197" s="38" t="s">
        <v>1053</v>
      </c>
    </row>
    <row r="198" spans="1:242" ht="15" customHeight="1" x14ac:dyDescent="0.25">
      <c r="A198" t="s">
        <v>1061</v>
      </c>
      <c r="B198" t="s">
        <v>1053</v>
      </c>
      <c r="C198" s="37" t="s">
        <v>1062</v>
      </c>
      <c r="D198" s="37" t="s">
        <v>997</v>
      </c>
      <c r="E198" s="37" t="s">
        <v>951</v>
      </c>
      <c r="F198" s="37" t="s">
        <v>924</v>
      </c>
      <c r="G198" s="37" t="s">
        <v>925</v>
      </c>
      <c r="H198" s="39" t="s">
        <v>1063</v>
      </c>
      <c r="I198" s="37" t="s">
        <v>955</v>
      </c>
      <c r="J198" s="40">
        <v>0.8</v>
      </c>
      <c r="K198" s="40">
        <v>0.6</v>
      </c>
      <c r="L198" s="37" t="s">
        <v>956</v>
      </c>
      <c r="M198" s="40">
        <v>0.28999999999999998</v>
      </c>
      <c r="N198" s="40">
        <v>0.6</v>
      </c>
      <c r="O198" s="37" t="s">
        <v>928</v>
      </c>
      <c r="P198" s="37" t="s">
        <v>929</v>
      </c>
      <c r="Q198" s="42" t="s">
        <v>1064</v>
      </c>
      <c r="R198" s="37"/>
      <c r="S198" s="47" t="s">
        <v>931</v>
      </c>
      <c r="T198" s="37" t="s">
        <v>1065</v>
      </c>
      <c r="U198" s="43" t="s">
        <v>933</v>
      </c>
      <c r="V198" s="43" t="s">
        <v>934</v>
      </c>
      <c r="W198" s="43" t="s">
        <v>935</v>
      </c>
      <c r="X198" s="43"/>
      <c r="Y198" s="43" t="s">
        <v>936</v>
      </c>
      <c r="Z198" s="43" t="s">
        <v>937</v>
      </c>
      <c r="AA198" s="40">
        <v>0.4</v>
      </c>
      <c r="AB198" s="37"/>
      <c r="AC198" s="37"/>
      <c r="AD198" s="37"/>
      <c r="AE198" s="37"/>
      <c r="AF198" s="43" t="s">
        <v>96</v>
      </c>
      <c r="AG198" s="37" t="s">
        <v>938</v>
      </c>
      <c r="AH198" s="37">
        <f t="shared" si="473"/>
        <v>0</v>
      </c>
      <c r="AI198" s="43">
        <v>0</v>
      </c>
      <c r="AJ198" s="43">
        <v>0</v>
      </c>
      <c r="AK198" s="43">
        <v>0</v>
      </c>
      <c r="AL198" s="43">
        <v>0</v>
      </c>
      <c r="AM198" s="37">
        <v>0</v>
      </c>
      <c r="AN198" s="37" t="s">
        <v>2038</v>
      </c>
      <c r="AO198" s="37">
        <v>0</v>
      </c>
      <c r="AP198" s="37" t="s">
        <v>2039</v>
      </c>
      <c r="AQ198" s="37"/>
      <c r="AR198" s="37"/>
      <c r="AS198" s="37"/>
      <c r="AT198" s="37"/>
      <c r="AU198" s="44">
        <v>44662</v>
      </c>
      <c r="AV198" s="44">
        <v>44762</v>
      </c>
      <c r="AW198" s="44"/>
      <c r="AX198" s="44"/>
      <c r="AY198" s="37" t="s">
        <v>6</v>
      </c>
      <c r="AZ198" s="37" t="s">
        <v>6</v>
      </c>
      <c r="BA198" s="37"/>
      <c r="BB198" s="37"/>
      <c r="BC198" s="37" t="s">
        <v>6</v>
      </c>
      <c r="BD198" s="37" t="s">
        <v>6</v>
      </c>
      <c r="BE198" s="37"/>
      <c r="BF198" s="37"/>
      <c r="BG198" s="37" t="s">
        <v>2039</v>
      </c>
      <c r="BH198" s="37" t="s">
        <v>2040</v>
      </c>
      <c r="BI198" s="37"/>
      <c r="BJ198" s="37"/>
      <c r="BK198" s="45" t="str">
        <f t="shared" si="444"/>
        <v/>
      </c>
      <c r="BL198" s="45" t="str">
        <f t="shared" si="445"/>
        <v/>
      </c>
      <c r="BM198" s="45" t="str">
        <f t="shared" si="446"/>
        <v/>
      </c>
      <c r="BN198" s="45" t="str">
        <f t="shared" si="447"/>
        <v/>
      </c>
      <c r="BO198" s="45" t="str">
        <f t="shared" si="448"/>
        <v/>
      </c>
      <c r="BP198" s="42"/>
      <c r="BQ198" s="37"/>
      <c r="BR198" s="43"/>
      <c r="BS198" s="37"/>
      <c r="BT198" s="43"/>
      <c r="BU198" s="43"/>
      <c r="BV198" s="43"/>
      <c r="BW198" s="43"/>
      <c r="BX198" s="43"/>
      <c r="BY198" s="43"/>
      <c r="BZ198" s="40"/>
      <c r="CA198" s="37"/>
      <c r="CB198" s="37"/>
      <c r="CC198" s="37"/>
      <c r="CD198" s="37"/>
      <c r="CE198" s="43"/>
      <c r="CF198" s="37"/>
      <c r="CG198" s="37"/>
      <c r="CH198" s="37"/>
      <c r="CI198" s="37"/>
      <c r="CJ198" s="37"/>
      <c r="CK198" s="37"/>
      <c r="CL198" s="37"/>
      <c r="CM198" s="37"/>
      <c r="CN198" s="37"/>
      <c r="CO198" s="37"/>
      <c r="CP198" s="37"/>
      <c r="CQ198" s="37"/>
      <c r="CR198" s="37"/>
      <c r="CS198" s="37"/>
      <c r="CT198" s="44">
        <v>44662</v>
      </c>
      <c r="CU198" s="44">
        <v>44762</v>
      </c>
      <c r="CV198" s="44"/>
      <c r="CW198" s="44"/>
      <c r="CX198" s="37"/>
      <c r="CY198" s="37"/>
      <c r="CZ198" s="37"/>
      <c r="DA198" s="37"/>
      <c r="DB198" s="37"/>
      <c r="DC198" s="37"/>
      <c r="DD198" s="37"/>
      <c r="DE198" s="37"/>
      <c r="DF198" s="37"/>
      <c r="DG198" s="37"/>
      <c r="DH198" s="37"/>
      <c r="DI198" s="37"/>
      <c r="DJ198" s="45" t="str">
        <f t="shared" si="457"/>
        <v/>
      </c>
      <c r="DK198" s="45" t="str">
        <f t="shared" si="458"/>
        <v/>
      </c>
      <c r="DL198" s="45" t="str">
        <f t="shared" si="459"/>
        <v/>
      </c>
      <c r="DM198" s="45" t="str">
        <f t="shared" si="460"/>
        <v/>
      </c>
      <c r="DN198" s="45" t="str">
        <f t="shared" si="461"/>
        <v/>
      </c>
      <c r="DO198" s="46"/>
      <c r="DP198" s="37"/>
      <c r="DQ198" s="43"/>
      <c r="DR198" s="37"/>
      <c r="DS198" s="43"/>
      <c r="DT198" s="43"/>
      <c r="DU198" s="43"/>
      <c r="DV198" s="43"/>
      <c r="DW198" s="43"/>
      <c r="DX198" s="43"/>
      <c r="DY198" s="40"/>
      <c r="DZ198" s="37"/>
      <c r="EA198" s="37"/>
      <c r="EB198" s="37"/>
      <c r="EC198" s="37"/>
      <c r="ED198" s="43"/>
      <c r="EE198" s="37"/>
      <c r="EF198" s="37"/>
      <c r="EG198" s="37"/>
      <c r="EH198" s="37"/>
      <c r="EI198" s="37"/>
      <c r="EJ198" s="37"/>
      <c r="EK198" s="37"/>
      <c r="EL198" s="37"/>
      <c r="EM198" s="37"/>
      <c r="EN198" s="37"/>
      <c r="EO198" s="37"/>
      <c r="EP198" s="37"/>
      <c r="EQ198" s="37"/>
      <c r="ER198" s="37"/>
      <c r="ES198" s="44">
        <v>44662</v>
      </c>
      <c r="ET198" s="44">
        <v>44762</v>
      </c>
      <c r="EU198" s="44"/>
      <c r="EV198" s="44"/>
      <c r="EW198" s="37"/>
      <c r="EX198" s="37"/>
      <c r="EY198" s="37"/>
      <c r="EZ198" s="37"/>
      <c r="FA198" s="37"/>
      <c r="FB198" s="37"/>
      <c r="FC198" s="37"/>
      <c r="FD198" s="37"/>
      <c r="FE198" s="37"/>
      <c r="FF198" s="37"/>
      <c r="FG198" s="37"/>
      <c r="FH198" s="37"/>
      <c r="FI198" s="45" t="str">
        <f t="shared" si="462"/>
        <v/>
      </c>
      <c r="FJ198" s="45" t="str">
        <f t="shared" si="463"/>
        <v/>
      </c>
      <c r="FK198" s="45" t="str">
        <f t="shared" si="464"/>
        <v/>
      </c>
      <c r="FL198" s="45" t="str">
        <f t="shared" si="465"/>
        <v/>
      </c>
      <c r="FM198" s="45" t="str">
        <f t="shared" si="466"/>
        <v/>
      </c>
      <c r="FN198" s="37"/>
      <c r="FO198" s="37"/>
      <c r="FP198" s="37"/>
      <c r="FQ198" s="37"/>
      <c r="FR198" s="37"/>
      <c r="FS198" s="37"/>
      <c r="FT198" s="37"/>
      <c r="FU198" s="37"/>
      <c r="FV198" s="37"/>
      <c r="FW198" s="37"/>
      <c r="FX198" s="37"/>
      <c r="FY198" s="37"/>
      <c r="FZ198" s="37"/>
      <c r="GA198" s="37"/>
      <c r="GB198" s="37"/>
      <c r="GC198" s="37"/>
      <c r="GD198" s="37"/>
      <c r="GE198" s="37"/>
      <c r="GF198" s="37"/>
      <c r="GG198" s="37"/>
      <c r="GH198" s="37"/>
      <c r="GI198" s="37"/>
      <c r="GJ198" s="37"/>
      <c r="GK198" s="37"/>
      <c r="GL198" s="37"/>
      <c r="GM198" s="37"/>
      <c r="GN198" s="37"/>
      <c r="GO198" s="37"/>
      <c r="GP198" s="37"/>
      <c r="GQ198" s="37"/>
      <c r="GR198" s="44">
        <v>44662</v>
      </c>
      <c r="GS198" s="44">
        <v>44762</v>
      </c>
      <c r="GT198" s="44"/>
      <c r="GU198" s="44"/>
      <c r="GV198" s="37"/>
      <c r="GW198" s="37"/>
      <c r="GX198" s="37"/>
      <c r="GY198" s="37"/>
      <c r="GZ198" s="37"/>
      <c r="HA198" s="37"/>
      <c r="HB198" s="37"/>
      <c r="HC198" s="37"/>
      <c r="HD198" s="37"/>
      <c r="HE198" s="37"/>
      <c r="HF198" s="37"/>
      <c r="HG198" s="37"/>
      <c r="HH198" s="45" t="str">
        <f t="shared" ref="HH198:HH199" si="475">IFERROR(IF(GF198=0,"",IF((GJ198/GF198)&gt;1,1,(GJ198/GF198))),"")</f>
        <v/>
      </c>
      <c r="HI198" s="45" t="str">
        <f t="shared" ref="HI198:HI199" si="476">IFERROR(IF(GG198=0,"",IF((GL198/GG198)&gt;1,1,(GL198/GG198))),"")</f>
        <v/>
      </c>
      <c r="HJ198" s="45" t="str">
        <f t="shared" ref="HJ198:HJ199" si="477">IFERROR(IF(GH198=0,"",IF((GN198/GH198)&gt;1,1,(GN198/GH198))),"")</f>
        <v/>
      </c>
      <c r="HK198" s="45" t="str">
        <f t="shared" ref="HK198:HK199" si="478">IFERROR(IF(GI198=0,"",IF((GP198/GI198)&gt;1,1,(GP198/GI198))),"")</f>
        <v/>
      </c>
      <c r="HL198" s="45" t="str">
        <f t="shared" ref="HL198:HL199" si="479">IFERROR(IF((GJ198+GL198+GN198+GP198)/GE198&gt;1,1,(GJ198+GL198+GN198+GP198)/GE198),"")</f>
        <v/>
      </c>
      <c r="HM198" s="37"/>
      <c r="HN198" s="37"/>
      <c r="HO198" s="37">
        <f t="shared" si="472"/>
        <v>1</v>
      </c>
      <c r="HP198" s="37" t="str">
        <f>'[19]BD Plan'!$B$3</f>
        <v>Risaralda</v>
      </c>
      <c r="HQ198" s="20" t="s">
        <v>2041</v>
      </c>
      <c r="HR198" s="20" t="s">
        <v>2042</v>
      </c>
      <c r="HS198" s="20"/>
      <c r="HT198" s="20"/>
      <c r="HU198" s="20"/>
      <c r="HV198" s="20"/>
      <c r="HW198" s="20"/>
      <c r="HX198" s="20"/>
      <c r="HY198" s="20"/>
      <c r="HZ198" s="20"/>
      <c r="IA198" s="20"/>
      <c r="IB198" s="20"/>
      <c r="IC198" s="20"/>
      <c r="ID198" s="20"/>
      <c r="IE198" s="20"/>
      <c r="IF198" s="20"/>
      <c r="IG198" t="s">
        <v>1061</v>
      </c>
      <c r="IH198" s="38" t="s">
        <v>1053</v>
      </c>
    </row>
    <row r="199" spans="1:242" ht="15" customHeight="1" x14ac:dyDescent="0.25">
      <c r="A199" t="s">
        <v>1071</v>
      </c>
      <c r="B199" t="s">
        <v>1072</v>
      </c>
      <c r="C199" s="37" t="s">
        <v>1073</v>
      </c>
      <c r="D199" s="37" t="s">
        <v>950</v>
      </c>
      <c r="E199" s="37" t="s">
        <v>951</v>
      </c>
      <c r="F199" s="37" t="s">
        <v>924</v>
      </c>
      <c r="G199" s="37" t="s">
        <v>925</v>
      </c>
      <c r="H199" s="39" t="s">
        <v>1074</v>
      </c>
      <c r="I199" s="37" t="s">
        <v>927</v>
      </c>
      <c r="J199" s="40">
        <v>0.2</v>
      </c>
      <c r="K199" s="40">
        <v>0.4</v>
      </c>
      <c r="L199" s="37" t="s">
        <v>1011</v>
      </c>
      <c r="M199" s="40">
        <v>0.04</v>
      </c>
      <c r="N199" s="40">
        <v>0.4</v>
      </c>
      <c r="O199" s="37" t="s">
        <v>1011</v>
      </c>
      <c r="P199" s="37" t="s">
        <v>929</v>
      </c>
      <c r="Q199" s="42"/>
      <c r="R199" s="37"/>
      <c r="S199" s="43"/>
      <c r="T199" s="37"/>
      <c r="U199" s="43"/>
      <c r="V199" s="43"/>
      <c r="W199" s="43"/>
      <c r="X199" s="43"/>
      <c r="Y199" s="43"/>
      <c r="Z199" s="43"/>
      <c r="AA199" s="40"/>
      <c r="AB199" s="37"/>
      <c r="AC199" s="37"/>
      <c r="AD199" s="37"/>
      <c r="AE199" s="37"/>
      <c r="AF199" s="43"/>
      <c r="AG199" s="37"/>
      <c r="AH199" s="37"/>
      <c r="AI199" s="43"/>
      <c r="AJ199" s="43"/>
      <c r="AK199" s="43"/>
      <c r="AL199" s="43"/>
      <c r="AM199" s="37"/>
      <c r="AN199" s="37"/>
      <c r="AO199" s="37"/>
      <c r="AP199" s="37"/>
      <c r="AQ199" s="37"/>
      <c r="AR199" s="37"/>
      <c r="AS199" s="37"/>
      <c r="AT199" s="37"/>
      <c r="AU199" s="44">
        <v>44662</v>
      </c>
      <c r="AV199" s="44">
        <v>44762</v>
      </c>
      <c r="AW199" s="44"/>
      <c r="AX199" s="44"/>
      <c r="AY199" s="37"/>
      <c r="AZ199" s="37"/>
      <c r="BA199" s="37"/>
      <c r="BB199" s="37"/>
      <c r="BC199" s="37"/>
      <c r="BD199" s="37"/>
      <c r="BE199" s="37"/>
      <c r="BF199" s="37"/>
      <c r="BG199" s="37"/>
      <c r="BH199" s="37"/>
      <c r="BI199" s="37"/>
      <c r="BJ199" s="37"/>
      <c r="BK199" s="45" t="str">
        <f t="shared" si="444"/>
        <v/>
      </c>
      <c r="BL199" s="45" t="str">
        <f t="shared" si="445"/>
        <v/>
      </c>
      <c r="BM199" s="45" t="str">
        <f t="shared" si="446"/>
        <v/>
      </c>
      <c r="BN199" s="45" t="str">
        <f t="shared" si="447"/>
        <v/>
      </c>
      <c r="BO199" s="45" t="str">
        <f t="shared" si="448"/>
        <v/>
      </c>
      <c r="BP199" s="42" t="s">
        <v>1075</v>
      </c>
      <c r="BQ199" s="37"/>
      <c r="BR199" s="47" t="s">
        <v>931</v>
      </c>
      <c r="BS199" s="37" t="s">
        <v>1076</v>
      </c>
      <c r="BT199" s="43" t="s">
        <v>933</v>
      </c>
      <c r="BU199" s="43" t="s">
        <v>934</v>
      </c>
      <c r="BV199" s="43" t="s">
        <v>935</v>
      </c>
      <c r="BW199" s="43"/>
      <c r="BX199" s="43" t="s">
        <v>936</v>
      </c>
      <c r="BY199" s="43" t="s">
        <v>937</v>
      </c>
      <c r="BZ199" s="40">
        <v>0.4</v>
      </c>
      <c r="CA199" s="37"/>
      <c r="CB199" s="37"/>
      <c r="CC199" s="37"/>
      <c r="CD199" s="37"/>
      <c r="CE199" s="43" t="s">
        <v>96</v>
      </c>
      <c r="CF199" s="37" t="s">
        <v>938</v>
      </c>
      <c r="CG199" s="37">
        <f t="shared" ref="CG199" si="480">SUM(CH199:CK199)</f>
        <v>3</v>
      </c>
      <c r="CH199" s="37">
        <v>1</v>
      </c>
      <c r="CI199" s="37">
        <v>1</v>
      </c>
      <c r="CJ199" s="37">
        <v>0</v>
      </c>
      <c r="CK199" s="37">
        <v>1</v>
      </c>
      <c r="CL199" s="37">
        <v>1</v>
      </c>
      <c r="CM199" s="37" t="s">
        <v>2043</v>
      </c>
      <c r="CN199" s="37">
        <v>1</v>
      </c>
      <c r="CO199" s="37" t="s">
        <v>2044</v>
      </c>
      <c r="CP199" s="37"/>
      <c r="CQ199" s="37"/>
      <c r="CR199" s="37"/>
      <c r="CS199" s="37"/>
      <c r="CT199" s="44">
        <v>44662</v>
      </c>
      <c r="CU199" s="44">
        <v>44762</v>
      </c>
      <c r="CV199" s="44"/>
      <c r="CW199" s="44"/>
      <c r="CX199" s="37" t="s">
        <v>4</v>
      </c>
      <c r="CY199" s="37" t="s">
        <v>4</v>
      </c>
      <c r="CZ199" s="37"/>
      <c r="DA199" s="37"/>
      <c r="DB199" s="37" t="s">
        <v>4</v>
      </c>
      <c r="DC199" s="37" t="s">
        <v>4</v>
      </c>
      <c r="DD199" s="37"/>
      <c r="DE199" s="37"/>
      <c r="DF199" s="37" t="s">
        <v>2045</v>
      </c>
      <c r="DG199" s="37" t="s">
        <v>2046</v>
      </c>
      <c r="DH199" s="37"/>
      <c r="DI199" s="37"/>
      <c r="DJ199" s="45">
        <f t="shared" si="457"/>
        <v>1</v>
      </c>
      <c r="DK199" s="45">
        <f t="shared" si="458"/>
        <v>1</v>
      </c>
      <c r="DL199" s="45" t="str">
        <f t="shared" si="459"/>
        <v/>
      </c>
      <c r="DM199" s="45">
        <f t="shared" si="460"/>
        <v>0</v>
      </c>
      <c r="DN199" s="45">
        <f t="shared" si="461"/>
        <v>0.66666666666666663</v>
      </c>
      <c r="DO199" s="42" t="s">
        <v>1081</v>
      </c>
      <c r="DP199" s="37"/>
      <c r="DQ199" s="47" t="s">
        <v>931</v>
      </c>
      <c r="DR199" s="37" t="s">
        <v>1082</v>
      </c>
      <c r="DS199" s="43" t="s">
        <v>933</v>
      </c>
      <c r="DT199" s="43" t="s">
        <v>934</v>
      </c>
      <c r="DU199" s="43" t="s">
        <v>935</v>
      </c>
      <c r="DV199" s="43"/>
      <c r="DW199" s="43" t="s">
        <v>936</v>
      </c>
      <c r="DX199" s="43" t="s">
        <v>937</v>
      </c>
      <c r="DY199" s="40">
        <v>0.4</v>
      </c>
      <c r="DZ199" s="37"/>
      <c r="EA199" s="37"/>
      <c r="EB199" s="37"/>
      <c r="EC199" s="37"/>
      <c r="ED199" s="43" t="s">
        <v>96</v>
      </c>
      <c r="EE199" s="37" t="s">
        <v>938</v>
      </c>
      <c r="EF199" s="37">
        <f>SUM(EG199:EJ199)</f>
        <v>1</v>
      </c>
      <c r="EG199" s="37">
        <v>0</v>
      </c>
      <c r="EH199" s="37">
        <v>1</v>
      </c>
      <c r="EI199" s="37">
        <v>0</v>
      </c>
      <c r="EJ199" s="37">
        <v>0</v>
      </c>
      <c r="EK199" s="37"/>
      <c r="EL199" s="37"/>
      <c r="EM199" s="37">
        <v>1</v>
      </c>
      <c r="EN199" s="37" t="s">
        <v>2047</v>
      </c>
      <c r="EO199" s="37"/>
      <c r="EP199" s="37"/>
      <c r="EQ199" s="37"/>
      <c r="ER199" s="37"/>
      <c r="ES199" s="44">
        <v>44662</v>
      </c>
      <c r="ET199" s="44">
        <v>44762</v>
      </c>
      <c r="EU199" s="44"/>
      <c r="EV199" s="44"/>
      <c r="EW199" s="37"/>
      <c r="EX199" s="37" t="s">
        <v>4</v>
      </c>
      <c r="EY199" s="37"/>
      <c r="EZ199" s="37"/>
      <c r="FA199" s="37"/>
      <c r="FB199" s="37" t="s">
        <v>4</v>
      </c>
      <c r="FC199" s="37"/>
      <c r="FD199" s="37"/>
      <c r="FE199" s="37"/>
      <c r="FF199" s="37" t="s">
        <v>2048</v>
      </c>
      <c r="FG199" s="37"/>
      <c r="FH199" s="37"/>
      <c r="FI199" s="45" t="str">
        <f t="shared" si="462"/>
        <v/>
      </c>
      <c r="FJ199" s="45">
        <f t="shared" si="463"/>
        <v>1</v>
      </c>
      <c r="FK199" s="45" t="str">
        <f t="shared" si="464"/>
        <v/>
      </c>
      <c r="FL199" s="45" t="str">
        <f t="shared" si="465"/>
        <v/>
      </c>
      <c r="FM199" s="45">
        <f t="shared" si="466"/>
        <v>1</v>
      </c>
      <c r="FN199" s="37"/>
      <c r="FO199" s="37"/>
      <c r="FP199" s="37"/>
      <c r="FQ199" s="37"/>
      <c r="FR199" s="37"/>
      <c r="FS199" s="37"/>
      <c r="FT199" s="37"/>
      <c r="FU199" s="37"/>
      <c r="FV199" s="37"/>
      <c r="FW199" s="37"/>
      <c r="FX199" s="37"/>
      <c r="FY199" s="37"/>
      <c r="FZ199" s="37"/>
      <c r="GA199" s="37"/>
      <c r="GB199" s="37"/>
      <c r="GC199" s="37"/>
      <c r="GD199" s="37"/>
      <c r="GE199" s="37"/>
      <c r="GF199" s="37"/>
      <c r="GG199" s="37"/>
      <c r="GH199" s="37"/>
      <c r="GI199" s="37"/>
      <c r="GJ199" s="37"/>
      <c r="GK199" s="37"/>
      <c r="GL199" s="37"/>
      <c r="GM199" s="37"/>
      <c r="GN199" s="37"/>
      <c r="GO199" s="37"/>
      <c r="GP199" s="37"/>
      <c r="GQ199" s="37"/>
      <c r="GR199" s="44">
        <v>44662</v>
      </c>
      <c r="GS199" s="44">
        <v>44762</v>
      </c>
      <c r="GT199" s="44"/>
      <c r="GU199" s="44"/>
      <c r="GV199" s="37"/>
      <c r="GW199" s="37"/>
      <c r="GX199" s="37"/>
      <c r="GY199" s="37"/>
      <c r="GZ199" s="37"/>
      <c r="HA199" s="37"/>
      <c r="HB199" s="37"/>
      <c r="HC199" s="37"/>
      <c r="HD199" s="37"/>
      <c r="HE199" s="37"/>
      <c r="HF199" s="37"/>
      <c r="HG199" s="37"/>
      <c r="HH199" s="45" t="str">
        <f t="shared" si="475"/>
        <v/>
      </c>
      <c r="HI199" s="45" t="str">
        <f t="shared" si="476"/>
        <v/>
      </c>
      <c r="HJ199" s="45" t="str">
        <f t="shared" si="477"/>
        <v/>
      </c>
      <c r="HK199" s="45" t="str">
        <f t="shared" si="478"/>
        <v/>
      </c>
      <c r="HL199" s="45" t="str">
        <f t="shared" si="479"/>
        <v/>
      </c>
      <c r="HM199" s="37"/>
      <c r="HN199" s="37"/>
      <c r="HO199" s="37">
        <f t="shared" si="472"/>
        <v>2</v>
      </c>
      <c r="HP199" s="37" t="str">
        <f>'[19]BD Plan'!$B$3</f>
        <v>Risaralda</v>
      </c>
      <c r="HQ199" s="20"/>
      <c r="HR199" s="20"/>
      <c r="HS199" s="20"/>
      <c r="HT199" s="20"/>
      <c r="HU199" s="20" t="s">
        <v>2049</v>
      </c>
      <c r="HV199" s="20" t="s">
        <v>568</v>
      </c>
      <c r="HW199" s="20"/>
      <c r="HX199" s="20"/>
      <c r="HY199" s="20"/>
      <c r="HZ199" s="20" t="s">
        <v>568</v>
      </c>
      <c r="IA199" s="20"/>
      <c r="IB199" s="20"/>
      <c r="IC199" s="20"/>
      <c r="ID199" s="20"/>
      <c r="IE199" s="20"/>
      <c r="IF199" s="20"/>
      <c r="IG199" t="s">
        <v>1088</v>
      </c>
      <c r="IH199" s="38" t="s">
        <v>1089</v>
      </c>
    </row>
    <row r="200" spans="1:242" ht="15" customHeight="1" x14ac:dyDescent="0.25">
      <c r="A200" s="37" t="s">
        <v>919</v>
      </c>
      <c r="B200" s="37" t="s">
        <v>920</v>
      </c>
      <c r="C200" s="37" t="s">
        <v>921</v>
      </c>
      <c r="D200" s="37" t="s">
        <v>922</v>
      </c>
      <c r="E200" s="37" t="s">
        <v>923</v>
      </c>
      <c r="F200" s="37" t="s">
        <v>924</v>
      </c>
      <c r="G200" s="37" t="s">
        <v>925</v>
      </c>
      <c r="H200" s="39" t="s">
        <v>926</v>
      </c>
      <c r="I200" s="37" t="s">
        <v>927</v>
      </c>
      <c r="J200" s="40">
        <v>0.4</v>
      </c>
      <c r="K200" s="40">
        <v>0.6</v>
      </c>
      <c r="L200" s="37" t="s">
        <v>928</v>
      </c>
      <c r="M200" s="40">
        <v>0.09</v>
      </c>
      <c r="N200" s="40">
        <v>0.6</v>
      </c>
      <c r="O200" s="37" t="s">
        <v>928</v>
      </c>
      <c r="P200" s="37" t="s">
        <v>929</v>
      </c>
      <c r="Q200" s="42"/>
      <c r="R200" s="37"/>
      <c r="S200" s="41"/>
      <c r="T200" s="37"/>
      <c r="U200" s="43"/>
      <c r="V200" s="43"/>
      <c r="W200" s="43"/>
      <c r="X200" s="43"/>
      <c r="Y200" s="43"/>
      <c r="Z200" s="43"/>
      <c r="AA200" s="40"/>
      <c r="AB200" s="37"/>
      <c r="AC200" s="37"/>
      <c r="AD200" s="37"/>
      <c r="AE200" s="37"/>
      <c r="AF200" s="43"/>
      <c r="AG200" s="37"/>
      <c r="AH200" s="37"/>
      <c r="AI200" s="37"/>
      <c r="AJ200" s="37"/>
      <c r="AK200" s="37"/>
      <c r="AL200" s="37"/>
      <c r="AM200" s="37"/>
      <c r="AN200" s="37"/>
      <c r="AO200" s="37"/>
      <c r="AP200" s="37"/>
      <c r="AQ200" s="37"/>
      <c r="AR200" s="37"/>
      <c r="AS200" s="37"/>
      <c r="AT200" s="37"/>
      <c r="AU200" s="44">
        <v>44657</v>
      </c>
      <c r="AV200" s="44">
        <v>44749</v>
      </c>
      <c r="AW200" s="44"/>
      <c r="AX200" s="44"/>
      <c r="AY200" s="37"/>
      <c r="AZ200" s="37"/>
      <c r="BA200" s="37"/>
      <c r="BB200" s="37"/>
      <c r="BC200" s="37"/>
      <c r="BD200" s="37"/>
      <c r="BE200" s="37"/>
      <c r="BF200" s="37"/>
      <c r="BG200" s="37"/>
      <c r="BH200" s="37"/>
      <c r="BI200" s="37"/>
      <c r="BJ200" s="37"/>
      <c r="BK200" s="45" t="str">
        <f>IFERROR(IF(AI200=0,"",IF((AM200/AI200)&gt;1,1,(AM200/AI200))),"")</f>
        <v/>
      </c>
      <c r="BL200" s="45" t="str">
        <f>IFERROR(IF(AJ200=0,"",IF((AO200/AJ200)&gt;1,1,(AO200/AJ200))),"")</f>
        <v/>
      </c>
      <c r="BM200" s="45" t="str">
        <f>IFERROR(IF(AK200=0,"",IF((AQ200/AK200)&gt;1,1,(AQ200/AK200))),"")</f>
        <v/>
      </c>
      <c r="BN200" s="45" t="str">
        <f>IFERROR(IF(AL200=0,"",IF((AS200/AL200)&gt;1,1,(AS200/AL200))),"")</f>
        <v/>
      </c>
      <c r="BO200" s="45" t="str">
        <f>IFERROR(IF((AM200+AO200+AQ200+AS200)/AH200&gt;1,1,(AM200+AO200+AQ200+AS200)/AH200),"")</f>
        <v/>
      </c>
      <c r="BP200" s="42"/>
      <c r="BQ200" s="37"/>
      <c r="BR200" s="37"/>
      <c r="BS200" s="37"/>
      <c r="BT200" s="43"/>
      <c r="BU200" s="43"/>
      <c r="BV200" s="43"/>
      <c r="BW200" s="43"/>
      <c r="BX200" s="43"/>
      <c r="BY200" s="43"/>
      <c r="BZ200" s="40"/>
      <c r="CA200" s="37"/>
      <c r="CB200" s="37"/>
      <c r="CC200" s="37"/>
      <c r="CD200" s="37"/>
      <c r="CE200" s="43"/>
      <c r="CF200" s="37"/>
      <c r="CG200" s="37"/>
      <c r="CH200" s="37"/>
      <c r="CI200" s="37"/>
      <c r="CJ200" s="37"/>
      <c r="CK200" s="37"/>
      <c r="CL200" s="37"/>
      <c r="CM200" s="37"/>
      <c r="CN200" s="37"/>
      <c r="CO200" s="37"/>
      <c r="CP200" s="37"/>
      <c r="CQ200" s="37"/>
      <c r="CR200" s="37"/>
      <c r="CS200" s="37"/>
      <c r="CT200" s="44">
        <v>44657</v>
      </c>
      <c r="CU200" s="44">
        <v>44749</v>
      </c>
      <c r="CV200" s="44"/>
      <c r="CW200" s="44"/>
      <c r="CX200" s="37"/>
      <c r="CY200" s="37"/>
      <c r="CZ200" s="37"/>
      <c r="DA200" s="37"/>
      <c r="DB200" s="37"/>
      <c r="DC200" s="37"/>
      <c r="DD200" s="37"/>
      <c r="DE200" s="37"/>
      <c r="DF200" s="37"/>
      <c r="DG200" s="37"/>
      <c r="DH200" s="37"/>
      <c r="DI200" s="37"/>
      <c r="DJ200" s="45" t="str">
        <f t="shared" si="457"/>
        <v/>
      </c>
      <c r="DK200" s="45" t="str">
        <f t="shared" si="458"/>
        <v/>
      </c>
      <c r="DL200" s="45" t="str">
        <f t="shared" si="459"/>
        <v/>
      </c>
      <c r="DM200" s="45" t="str">
        <f t="shared" si="460"/>
        <v/>
      </c>
      <c r="DN200" s="45" t="str">
        <f t="shared" si="461"/>
        <v/>
      </c>
      <c r="DO200" s="42" t="s">
        <v>930</v>
      </c>
      <c r="DP200" s="37"/>
      <c r="DQ200" s="47" t="s">
        <v>931</v>
      </c>
      <c r="DR200" s="37" t="s">
        <v>932</v>
      </c>
      <c r="DS200" s="43" t="s">
        <v>933</v>
      </c>
      <c r="DT200" s="43" t="s">
        <v>934</v>
      </c>
      <c r="DU200" s="43" t="s">
        <v>935</v>
      </c>
      <c r="DV200" s="43"/>
      <c r="DW200" s="43" t="s">
        <v>936</v>
      </c>
      <c r="DX200" s="43" t="s">
        <v>937</v>
      </c>
      <c r="DY200" s="40">
        <v>0.4</v>
      </c>
      <c r="DZ200" s="37"/>
      <c r="EA200" s="37"/>
      <c r="EB200" s="37"/>
      <c r="EC200" s="37"/>
      <c r="ED200" s="43" t="s">
        <v>96</v>
      </c>
      <c r="EE200" s="37" t="s">
        <v>938</v>
      </c>
      <c r="EF200" s="37">
        <f>SUM(EG200:EJ200)</f>
        <v>14</v>
      </c>
      <c r="EG200" s="37">
        <v>4</v>
      </c>
      <c r="EH200" s="37">
        <v>8</v>
      </c>
      <c r="EI200" s="37">
        <v>1</v>
      </c>
      <c r="EJ200" s="37">
        <v>1</v>
      </c>
      <c r="EK200" s="37">
        <v>4</v>
      </c>
      <c r="EL200" s="41" t="s">
        <v>2050</v>
      </c>
      <c r="EM200" s="37">
        <v>8</v>
      </c>
      <c r="EN200" s="37" t="s">
        <v>2051</v>
      </c>
      <c r="EO200" s="37"/>
      <c r="EP200" s="37"/>
      <c r="EQ200" s="37"/>
      <c r="ER200" s="37"/>
      <c r="ES200" s="44">
        <v>44657</v>
      </c>
      <c r="ET200" s="44">
        <v>44749</v>
      </c>
      <c r="EU200" s="44"/>
      <c r="EV200" s="44"/>
      <c r="EW200" s="37" t="s">
        <v>4</v>
      </c>
      <c r="EX200" s="37" t="s">
        <v>4</v>
      </c>
      <c r="EY200" s="37"/>
      <c r="EZ200" s="37"/>
      <c r="FA200" s="37" t="s">
        <v>4</v>
      </c>
      <c r="FB200" s="37" t="s">
        <v>4</v>
      </c>
      <c r="FC200" s="37"/>
      <c r="FD200" s="37"/>
      <c r="FE200" s="37" t="s">
        <v>2052</v>
      </c>
      <c r="FF200" s="37" t="s">
        <v>2053</v>
      </c>
      <c r="FG200" s="37"/>
      <c r="FH200" s="37"/>
      <c r="FI200" s="45">
        <f t="shared" si="462"/>
        <v>1</v>
      </c>
      <c r="FJ200" s="45">
        <f t="shared" si="463"/>
        <v>1</v>
      </c>
      <c r="FK200" s="45">
        <f t="shared" si="464"/>
        <v>0</v>
      </c>
      <c r="FL200" s="45">
        <f t="shared" si="465"/>
        <v>0</v>
      </c>
      <c r="FM200" s="45">
        <f t="shared" si="466"/>
        <v>0.8571428571428571</v>
      </c>
      <c r="FN200" s="37"/>
      <c r="FO200" s="37"/>
      <c r="FP200" s="37"/>
      <c r="FQ200" s="37"/>
      <c r="FR200" s="37"/>
      <c r="FS200" s="37"/>
      <c r="FT200" s="37"/>
      <c r="FU200" s="37"/>
      <c r="FV200" s="37"/>
      <c r="FW200" s="37"/>
      <c r="FX200" s="37"/>
      <c r="FY200" s="37"/>
      <c r="FZ200" s="37"/>
      <c r="GA200" s="37"/>
      <c r="GB200" s="37"/>
      <c r="GC200" s="37"/>
      <c r="GD200" s="37"/>
      <c r="GE200" s="37"/>
      <c r="GF200" s="37"/>
      <c r="GG200" s="37"/>
      <c r="GH200" s="37"/>
      <c r="GI200" s="37"/>
      <c r="GJ200" s="37"/>
      <c r="GK200" s="37"/>
      <c r="GL200" s="37"/>
      <c r="GM200" s="37"/>
      <c r="GN200" s="37"/>
      <c r="GO200" s="37"/>
      <c r="GP200" s="37"/>
      <c r="GQ200" s="37"/>
      <c r="GR200" s="44">
        <v>44657</v>
      </c>
      <c r="GS200" s="44">
        <v>44749</v>
      </c>
      <c r="GT200" s="44"/>
      <c r="GU200" s="44"/>
      <c r="GV200" s="37"/>
      <c r="GW200" s="37"/>
      <c r="GX200" s="37"/>
      <c r="GY200" s="37"/>
      <c r="GZ200" s="37"/>
      <c r="HA200" s="37"/>
      <c r="HB200" s="37"/>
      <c r="HC200" s="37"/>
      <c r="HD200" s="37"/>
      <c r="HE200" s="37"/>
      <c r="HF200" s="37"/>
      <c r="HG200" s="37"/>
      <c r="HH200" s="45" t="str">
        <f>IFERROR(IF(GF200=0,"",IF((GJ200/GF200)&gt;1,1,(GJ200/GF200))),"")</f>
        <v/>
      </c>
      <c r="HI200" s="45" t="str">
        <f>IFERROR(IF(GG200=0,"",IF((GL200/GG200)&gt;1,1,(GL200/GG200))),"")</f>
        <v/>
      </c>
      <c r="HJ200" s="45" t="str">
        <f>IFERROR(IF(GH200=0,"",IF((GN200/GH200)&gt;1,1,(GN200/GH200))),"")</f>
        <v/>
      </c>
      <c r="HK200" s="45" t="str">
        <f>IFERROR(IF(GI200=0,"",IF((GP200/GI200)&gt;1,1,(GP200/GI200))),"")</f>
        <v/>
      </c>
      <c r="HL200" s="45" t="str">
        <f>IFERROR(IF((GJ200+GL200+GN200+GP200)/GE200&gt;1,1,(GJ200+GL200+GN200+GP200)/GE200),"")</f>
        <v/>
      </c>
      <c r="HM200" s="37"/>
      <c r="HN200" s="37"/>
      <c r="HO200" s="37">
        <f t="shared" si="472"/>
        <v>1</v>
      </c>
      <c r="HP200" s="37" t="str">
        <f>'[20]BD Plan'!$B$3</f>
        <v>Santander</v>
      </c>
      <c r="HQ200" s="41"/>
      <c r="HR200" s="41"/>
      <c r="HS200" s="41"/>
      <c r="HT200" s="41"/>
      <c r="HU200" s="41"/>
      <c r="HV200" s="41"/>
      <c r="HW200" s="41"/>
      <c r="HX200" s="41"/>
      <c r="HY200" s="41" t="s">
        <v>2054</v>
      </c>
      <c r="HZ200" s="41" t="s">
        <v>2055</v>
      </c>
      <c r="IA200" s="41"/>
      <c r="IB200" s="41"/>
      <c r="IC200" s="41"/>
      <c r="ID200" s="41"/>
      <c r="IE200" s="41"/>
      <c r="IF200" s="41"/>
      <c r="IG200" s="37" t="s">
        <v>945</v>
      </c>
      <c r="IH200" s="46" t="s">
        <v>946</v>
      </c>
    </row>
    <row r="201" spans="1:242" ht="15" customHeight="1" x14ac:dyDescent="0.25">
      <c r="A201" t="s">
        <v>947</v>
      </c>
      <c r="B201" t="s">
        <v>948</v>
      </c>
      <c r="C201" s="37" t="s">
        <v>949</v>
      </c>
      <c r="D201" s="37" t="s">
        <v>950</v>
      </c>
      <c r="E201" s="37" t="s">
        <v>951</v>
      </c>
      <c r="F201" s="37" t="s">
        <v>952</v>
      </c>
      <c r="G201" s="37" t="s">
        <v>953</v>
      </c>
      <c r="H201" s="39" t="s">
        <v>954</v>
      </c>
      <c r="I201" s="37" t="s">
        <v>955</v>
      </c>
      <c r="J201" s="40">
        <v>1</v>
      </c>
      <c r="K201" s="40">
        <v>0.8</v>
      </c>
      <c r="L201" s="37" t="s">
        <v>956</v>
      </c>
      <c r="M201" s="40">
        <v>0.36</v>
      </c>
      <c r="N201" s="40">
        <v>0.8</v>
      </c>
      <c r="O201" s="37" t="s">
        <v>956</v>
      </c>
      <c r="P201" s="37" t="s">
        <v>929</v>
      </c>
      <c r="Q201" s="42"/>
      <c r="R201" s="37"/>
      <c r="S201" s="41"/>
      <c r="T201" s="37"/>
      <c r="U201" s="43"/>
      <c r="V201" s="43"/>
      <c r="W201" s="43"/>
      <c r="X201" s="43"/>
      <c r="Y201" s="43"/>
      <c r="Z201" s="43"/>
      <c r="AA201" s="40"/>
      <c r="AB201" s="37"/>
      <c r="AC201" s="37"/>
      <c r="AD201" s="37"/>
      <c r="AE201" s="37"/>
      <c r="AF201" s="43"/>
      <c r="AG201" s="37"/>
      <c r="AH201" s="37"/>
      <c r="AI201" s="43"/>
      <c r="AJ201" s="43"/>
      <c r="AK201" s="43"/>
      <c r="AL201" s="43"/>
      <c r="AM201" s="37"/>
      <c r="AN201" s="37"/>
      <c r="AO201" s="37"/>
      <c r="AP201" s="37"/>
      <c r="AQ201" s="37"/>
      <c r="AR201" s="37"/>
      <c r="AS201" s="37"/>
      <c r="AT201" s="37"/>
      <c r="AU201" s="44"/>
      <c r="AV201" s="44">
        <v>44749</v>
      </c>
      <c r="AW201" s="44"/>
      <c r="AX201" s="44"/>
      <c r="AY201" s="37"/>
      <c r="AZ201" s="37"/>
      <c r="BA201" s="37"/>
      <c r="BB201" s="37"/>
      <c r="BC201" s="37"/>
      <c r="BD201" s="37"/>
      <c r="BE201" s="37"/>
      <c r="BF201" s="37"/>
      <c r="BG201" s="37"/>
      <c r="BH201" s="37"/>
      <c r="BI201" s="37"/>
      <c r="BJ201" s="37"/>
      <c r="BK201" s="45" t="str">
        <f t="shared" ref="BK201:BK210" si="481">IFERROR(IF(AI201=0,"",IF((AM201/AI201)&gt;1,1,(AM201/AI201))),"")</f>
        <v/>
      </c>
      <c r="BL201" s="45" t="str">
        <f t="shared" ref="BL201:BL210" si="482">IFERROR(IF(AJ201=0,"",IF((AO201/AJ201)&gt;1,1,(AO201/AJ201))),"")</f>
        <v/>
      </c>
      <c r="BM201" s="45" t="str">
        <f t="shared" ref="BM201:BM210" si="483">IFERROR(IF(AK201=0,"",IF((AQ201/AK201)&gt;1,1,(AQ201/AK201))),"")</f>
        <v/>
      </c>
      <c r="BN201" s="45" t="str">
        <f t="shared" ref="BN201:BN210" si="484">IFERROR(IF(AL201=0,"",IF((AS201/AL201)&gt;1,1,(AS201/AL201))),"")</f>
        <v/>
      </c>
      <c r="BO201" s="45" t="str">
        <f t="shared" ref="BO201:BO210" si="485">IFERROR(IF((AM201+AO201+AQ201+AS201)/AH201&gt;1,1,(AM201+AO201+AQ201+AS201)/AH201),"")</f>
        <v/>
      </c>
      <c r="BP201" s="46" t="s">
        <v>957</v>
      </c>
      <c r="BQ201" s="37"/>
      <c r="BR201" s="47" t="s">
        <v>931</v>
      </c>
      <c r="BS201" s="37" t="s">
        <v>958</v>
      </c>
      <c r="BT201" s="43" t="s">
        <v>933</v>
      </c>
      <c r="BU201" s="43" t="s">
        <v>934</v>
      </c>
      <c r="BV201" s="43" t="s">
        <v>935</v>
      </c>
      <c r="BW201" s="43"/>
      <c r="BX201" s="43" t="s">
        <v>936</v>
      </c>
      <c r="BY201" s="43" t="s">
        <v>937</v>
      </c>
      <c r="BZ201" s="40">
        <v>0.4</v>
      </c>
      <c r="CA201" s="37"/>
      <c r="CB201" s="37"/>
      <c r="CC201" s="37"/>
      <c r="CD201" s="37"/>
      <c r="CE201" s="43" t="s">
        <v>96</v>
      </c>
      <c r="CF201" s="37" t="s">
        <v>938</v>
      </c>
      <c r="CG201" s="37">
        <f t="shared" ref="CG201" si="486">SUM(CH201:CK201)</f>
        <v>1903</v>
      </c>
      <c r="CH201" s="37">
        <v>0</v>
      </c>
      <c r="CI201" s="37">
        <v>1897</v>
      </c>
      <c r="CJ201" s="37">
        <v>3</v>
      </c>
      <c r="CK201" s="37">
        <v>3</v>
      </c>
      <c r="CL201" s="37"/>
      <c r="CM201" s="37"/>
      <c r="CN201" s="37">
        <v>1897</v>
      </c>
      <c r="CO201" s="37" t="s">
        <v>2056</v>
      </c>
      <c r="CP201" s="37"/>
      <c r="CQ201" s="37"/>
      <c r="CR201" s="37"/>
      <c r="CS201" s="37"/>
      <c r="CT201" s="44">
        <v>44658</v>
      </c>
      <c r="CU201" s="44">
        <v>44749</v>
      </c>
      <c r="CV201" s="44"/>
      <c r="CW201" s="44"/>
      <c r="CX201" s="37"/>
      <c r="CY201" s="37" t="s">
        <v>5</v>
      </c>
      <c r="CZ201" s="37"/>
      <c r="DA201" s="37"/>
      <c r="DB201" s="37"/>
      <c r="DC201" s="37" t="s">
        <v>5</v>
      </c>
      <c r="DD201" s="37"/>
      <c r="DE201" s="37"/>
      <c r="DF201" s="37"/>
      <c r="DG201" s="37" t="s">
        <v>2057</v>
      </c>
      <c r="DH201" s="37"/>
      <c r="DI201" s="37"/>
      <c r="DJ201" s="45" t="str">
        <f t="shared" si="457"/>
        <v/>
      </c>
      <c r="DK201" s="45">
        <f t="shared" si="458"/>
        <v>1</v>
      </c>
      <c r="DL201" s="45">
        <f t="shared" si="459"/>
        <v>0</v>
      </c>
      <c r="DM201" s="45">
        <f t="shared" si="460"/>
        <v>0</v>
      </c>
      <c r="DN201" s="45">
        <f t="shared" si="461"/>
        <v>0.99684708355228591</v>
      </c>
      <c r="DO201" s="46"/>
      <c r="DP201" s="37"/>
      <c r="DQ201" s="43"/>
      <c r="DR201" s="37"/>
      <c r="DS201" s="43"/>
      <c r="DT201" s="43"/>
      <c r="DU201" s="43"/>
      <c r="DV201" s="43"/>
      <c r="DW201" s="43"/>
      <c r="DX201" s="43"/>
      <c r="DY201" s="40"/>
      <c r="DZ201" s="37"/>
      <c r="EA201" s="37"/>
      <c r="EB201" s="37"/>
      <c r="EC201" s="37"/>
      <c r="ED201" s="43"/>
      <c r="EE201" s="37"/>
      <c r="EF201" s="37"/>
      <c r="EG201" s="37"/>
      <c r="EH201" s="37"/>
      <c r="EI201" s="37"/>
      <c r="EJ201" s="37"/>
      <c r="EK201" s="37"/>
      <c r="EL201" s="37"/>
      <c r="EM201" s="37"/>
      <c r="EN201" s="37"/>
      <c r="EO201" s="37"/>
      <c r="EP201" s="37"/>
      <c r="EQ201" s="37"/>
      <c r="ER201" s="37"/>
      <c r="ES201" s="44">
        <v>44658</v>
      </c>
      <c r="ET201" s="44">
        <v>44749</v>
      </c>
      <c r="EU201" s="44"/>
      <c r="EV201" s="44"/>
      <c r="EW201" s="37"/>
      <c r="EX201" s="37"/>
      <c r="EY201" s="37"/>
      <c r="EZ201" s="37"/>
      <c r="FA201" s="37"/>
      <c r="FB201" s="37"/>
      <c r="FC201" s="37"/>
      <c r="FD201" s="37"/>
      <c r="FE201" s="37"/>
      <c r="FF201" s="37"/>
      <c r="FG201" s="37"/>
      <c r="FH201" s="37"/>
      <c r="FI201" s="45" t="str">
        <f t="shared" si="462"/>
        <v/>
      </c>
      <c r="FJ201" s="45" t="str">
        <f t="shared" si="463"/>
        <v/>
      </c>
      <c r="FK201" s="45" t="str">
        <f t="shared" si="464"/>
        <v/>
      </c>
      <c r="FL201" s="45" t="str">
        <f t="shared" si="465"/>
        <v/>
      </c>
      <c r="FM201" s="45" t="str">
        <f t="shared" si="466"/>
        <v/>
      </c>
      <c r="FN201" s="37"/>
      <c r="FO201" s="37"/>
      <c r="FP201" s="37"/>
      <c r="FQ201" s="37"/>
      <c r="FR201" s="37"/>
      <c r="FS201" s="37"/>
      <c r="FT201" s="37"/>
      <c r="FU201" s="37"/>
      <c r="FV201" s="37"/>
      <c r="FW201" s="37"/>
      <c r="FX201" s="37"/>
      <c r="FY201" s="37"/>
      <c r="FZ201" s="37"/>
      <c r="GA201" s="37"/>
      <c r="GB201" s="37"/>
      <c r="GC201" s="37"/>
      <c r="GD201" s="37"/>
      <c r="GE201" s="37"/>
      <c r="GF201" s="37"/>
      <c r="GG201" s="37"/>
      <c r="GH201" s="37"/>
      <c r="GI201" s="37"/>
      <c r="GJ201" s="37"/>
      <c r="GK201" s="37"/>
      <c r="GL201" s="37"/>
      <c r="GM201" s="37"/>
      <c r="GN201" s="37"/>
      <c r="GO201" s="37"/>
      <c r="GP201" s="37"/>
      <c r="GQ201" s="37"/>
      <c r="GR201" s="44">
        <v>44658</v>
      </c>
      <c r="GS201" s="44">
        <v>44749</v>
      </c>
      <c r="GT201" s="44"/>
      <c r="GU201" s="44"/>
      <c r="GV201" s="37"/>
      <c r="GW201" s="37"/>
      <c r="GX201" s="37"/>
      <c r="GY201" s="37"/>
      <c r="GZ201" s="37"/>
      <c r="HA201" s="37"/>
      <c r="HB201" s="37"/>
      <c r="HC201" s="37"/>
      <c r="HD201" s="37"/>
      <c r="HE201" s="37"/>
      <c r="HF201" s="37"/>
      <c r="HG201" s="37"/>
      <c r="HH201" s="45" t="str">
        <f t="shared" ref="HH201:HH204" si="487">IFERROR(IF(GF201=0,"",IF((GJ201/GF201)&gt;1,1,(GJ201/GF201))),"")</f>
        <v/>
      </c>
      <c r="HI201" s="45" t="str">
        <f t="shared" ref="HI201:HI204" si="488">IFERROR(IF(GG201=0,"",IF((GL201/GG201)&gt;1,1,(GL201/GG201))),"")</f>
        <v/>
      </c>
      <c r="HJ201" s="45" t="str">
        <f t="shared" ref="HJ201:HJ204" si="489">IFERROR(IF(GH201=0,"",IF((GN201/GH201)&gt;1,1,(GN201/GH201))),"")</f>
        <v/>
      </c>
      <c r="HK201" s="45" t="str">
        <f t="shared" ref="HK201:HK204" si="490">IFERROR(IF(GI201=0,"",IF((GP201/GI201)&gt;1,1,(GP201/GI201))),"")</f>
        <v/>
      </c>
      <c r="HL201" s="45" t="str">
        <f t="shared" ref="HL201:HL204" si="491">IFERROR(IF((GJ201+GL201+GN201+GP201)/GE201&gt;1,1,(GJ201+GL201+GN201+GP201)/GE201),"")</f>
        <v/>
      </c>
      <c r="HM201" s="37"/>
      <c r="HN201" s="37"/>
      <c r="HO201" s="37">
        <f t="shared" si="472"/>
        <v>1</v>
      </c>
      <c r="HP201" s="37" t="str">
        <f>'[20]BD Plan'!$B$3</f>
        <v>Santander</v>
      </c>
      <c r="HQ201" s="41" t="s">
        <v>2058</v>
      </c>
      <c r="HR201" s="41"/>
      <c r="HS201" s="41"/>
      <c r="HT201" s="41"/>
      <c r="HU201" s="41"/>
      <c r="HV201" s="41" t="s">
        <v>2059</v>
      </c>
      <c r="HW201" s="41"/>
      <c r="HX201" s="41"/>
      <c r="HY201" s="41"/>
      <c r="HZ201" s="41"/>
      <c r="IA201" s="41"/>
      <c r="IB201" s="41"/>
      <c r="IC201" s="41"/>
      <c r="ID201" s="41"/>
      <c r="IE201" s="41"/>
      <c r="IF201" s="41"/>
      <c r="IG201" t="s">
        <v>963</v>
      </c>
      <c r="IH201" s="38" t="s">
        <v>964</v>
      </c>
    </row>
    <row r="202" spans="1:242" ht="15" customHeight="1" x14ac:dyDescent="0.25">
      <c r="A202" t="s">
        <v>965</v>
      </c>
      <c r="B202" t="s">
        <v>966</v>
      </c>
      <c r="C202" s="37" t="s">
        <v>967</v>
      </c>
      <c r="D202" s="37" t="s">
        <v>968</v>
      </c>
      <c r="E202" s="37" t="s">
        <v>951</v>
      </c>
      <c r="F202" s="37" t="s">
        <v>969</v>
      </c>
      <c r="G202" s="37" t="s">
        <v>925</v>
      </c>
      <c r="H202" s="39" t="s">
        <v>970</v>
      </c>
      <c r="I202" s="37" t="s">
        <v>955</v>
      </c>
      <c r="J202" s="40">
        <v>1</v>
      </c>
      <c r="K202" s="40">
        <v>0.6</v>
      </c>
      <c r="L202" s="37" t="s">
        <v>956</v>
      </c>
      <c r="M202" s="40">
        <v>0.6</v>
      </c>
      <c r="N202" s="40">
        <v>0.6</v>
      </c>
      <c r="O202" s="37" t="s">
        <v>928</v>
      </c>
      <c r="P202" s="37" t="s">
        <v>929</v>
      </c>
      <c r="Q202" s="42" t="s">
        <v>971</v>
      </c>
      <c r="R202" s="37"/>
      <c r="S202" s="47" t="s">
        <v>931</v>
      </c>
      <c r="T202" s="37" t="s">
        <v>972</v>
      </c>
      <c r="U202" s="43" t="s">
        <v>933</v>
      </c>
      <c r="V202" s="43" t="s">
        <v>934</v>
      </c>
      <c r="W202" s="43" t="s">
        <v>935</v>
      </c>
      <c r="X202" s="43"/>
      <c r="Y202" s="43" t="s">
        <v>973</v>
      </c>
      <c r="Z202" s="43" t="s">
        <v>937</v>
      </c>
      <c r="AA202" s="40">
        <v>0.4</v>
      </c>
      <c r="AB202" s="37"/>
      <c r="AC202" s="37"/>
      <c r="AD202" s="37"/>
      <c r="AE202" s="37"/>
      <c r="AF202" s="43" t="s">
        <v>96</v>
      </c>
      <c r="AG202" s="37" t="s">
        <v>938</v>
      </c>
      <c r="AH202" s="37">
        <f t="shared" ref="AH202:AH209" si="492">SUM(AI202:AL202)</f>
        <v>5234</v>
      </c>
      <c r="AI202" s="43">
        <v>3654</v>
      </c>
      <c r="AJ202" s="43">
        <v>1574</v>
      </c>
      <c r="AK202" s="43">
        <v>3</v>
      </c>
      <c r="AL202" s="43">
        <v>3</v>
      </c>
      <c r="AM202" s="37">
        <v>3654</v>
      </c>
      <c r="AN202" s="37" t="s">
        <v>2060</v>
      </c>
      <c r="AO202" s="37">
        <v>1574</v>
      </c>
      <c r="AP202" s="37" t="s">
        <v>2061</v>
      </c>
      <c r="AQ202" s="37"/>
      <c r="AR202" s="37"/>
      <c r="AS202" s="37"/>
      <c r="AT202" s="37"/>
      <c r="AU202" s="44">
        <v>44656</v>
      </c>
      <c r="AV202" s="44">
        <v>44750</v>
      </c>
      <c r="AW202" s="44"/>
      <c r="AX202" s="44"/>
      <c r="AY202" s="37" t="s">
        <v>4</v>
      </c>
      <c r="AZ202" s="37" t="s">
        <v>5</v>
      </c>
      <c r="BA202" s="37"/>
      <c r="BB202" s="37"/>
      <c r="BC202" s="37" t="s">
        <v>4</v>
      </c>
      <c r="BD202" s="37" t="s">
        <v>4</v>
      </c>
      <c r="BE202" s="37"/>
      <c r="BF202" s="37"/>
      <c r="BG202" s="37" t="s">
        <v>2062</v>
      </c>
      <c r="BH202" s="37" t="s">
        <v>2063</v>
      </c>
      <c r="BI202" s="37"/>
      <c r="BJ202" s="37"/>
      <c r="BK202" s="45">
        <f t="shared" si="481"/>
        <v>1</v>
      </c>
      <c r="BL202" s="45">
        <f t="shared" si="482"/>
        <v>1</v>
      </c>
      <c r="BM202" s="45">
        <f t="shared" si="483"/>
        <v>0</v>
      </c>
      <c r="BN202" s="45">
        <f t="shared" si="484"/>
        <v>0</v>
      </c>
      <c r="BO202" s="45">
        <f t="shared" si="485"/>
        <v>0.99885364921666031</v>
      </c>
      <c r="BP202" s="46"/>
      <c r="BQ202" s="37"/>
      <c r="BR202" s="37"/>
      <c r="BS202" s="37"/>
      <c r="BT202" s="43"/>
      <c r="BU202" s="43"/>
      <c r="BV202" s="43"/>
      <c r="BW202" s="43"/>
      <c r="BX202" s="43"/>
      <c r="BY202" s="43"/>
      <c r="BZ202" s="40"/>
      <c r="CA202" s="37"/>
      <c r="CB202" s="37"/>
      <c r="CC202" s="37"/>
      <c r="CD202" s="37"/>
      <c r="CE202" s="43"/>
      <c r="CF202" s="37"/>
      <c r="CG202" s="37"/>
      <c r="CH202" s="37"/>
      <c r="CI202" s="37"/>
      <c r="CJ202" s="37"/>
      <c r="CK202" s="37"/>
      <c r="CL202" s="37"/>
      <c r="CM202" s="37"/>
      <c r="CN202" s="37"/>
      <c r="CO202" s="37"/>
      <c r="CP202" s="37"/>
      <c r="CQ202" s="37"/>
      <c r="CR202" s="37"/>
      <c r="CS202" s="37"/>
      <c r="CT202" s="44">
        <v>44656</v>
      </c>
      <c r="CU202" s="44">
        <v>44750</v>
      </c>
      <c r="CV202" s="44"/>
      <c r="CW202" s="44"/>
      <c r="CX202" s="37"/>
      <c r="CY202" s="37"/>
      <c r="CZ202" s="37"/>
      <c r="DA202" s="37"/>
      <c r="DB202" s="37"/>
      <c r="DC202" s="37"/>
      <c r="DD202" s="37"/>
      <c r="DE202" s="37"/>
      <c r="DF202" s="37"/>
      <c r="DG202" s="37"/>
      <c r="DH202" s="37"/>
      <c r="DI202" s="37"/>
      <c r="DJ202" s="45" t="str">
        <f t="shared" si="457"/>
        <v/>
      </c>
      <c r="DK202" s="45" t="str">
        <f t="shared" si="458"/>
        <v/>
      </c>
      <c r="DL202" s="45" t="str">
        <f t="shared" si="459"/>
        <v/>
      </c>
      <c r="DM202" s="45" t="str">
        <f t="shared" si="460"/>
        <v/>
      </c>
      <c r="DN202" s="45" t="str">
        <f t="shared" si="461"/>
        <v/>
      </c>
      <c r="DO202" s="46"/>
      <c r="DP202" s="37"/>
      <c r="DQ202" s="43"/>
      <c r="DR202" s="37"/>
      <c r="DS202" s="43"/>
      <c r="DT202" s="43"/>
      <c r="DU202" s="43"/>
      <c r="DV202" s="43"/>
      <c r="DW202" s="43"/>
      <c r="DX202" s="43"/>
      <c r="DY202" s="40"/>
      <c r="DZ202" s="37"/>
      <c r="EA202" s="37"/>
      <c r="EB202" s="37"/>
      <c r="EC202" s="37"/>
      <c r="ED202" s="43"/>
      <c r="EE202" s="37"/>
      <c r="EF202" s="37"/>
      <c r="EG202" s="37"/>
      <c r="EH202" s="37"/>
      <c r="EI202" s="37"/>
      <c r="EJ202" s="37"/>
      <c r="EK202" s="37"/>
      <c r="EL202" s="37"/>
      <c r="EM202" s="37"/>
      <c r="EN202" s="37"/>
      <c r="EO202" s="37"/>
      <c r="EP202" s="37"/>
      <c r="EQ202" s="37"/>
      <c r="ER202" s="37"/>
      <c r="ES202" s="44">
        <v>44656</v>
      </c>
      <c r="ET202" s="44">
        <v>44750</v>
      </c>
      <c r="EU202" s="44"/>
      <c r="EV202" s="44"/>
      <c r="EW202" s="37"/>
      <c r="EX202" s="37"/>
      <c r="EY202" s="37"/>
      <c r="EZ202" s="37"/>
      <c r="FA202" s="37"/>
      <c r="FB202" s="37"/>
      <c r="FC202" s="37"/>
      <c r="FD202" s="37"/>
      <c r="FE202" s="37"/>
      <c r="FF202" s="37"/>
      <c r="FG202" s="37"/>
      <c r="FH202" s="37"/>
      <c r="FI202" s="45" t="str">
        <f t="shared" si="462"/>
        <v/>
      </c>
      <c r="FJ202" s="45" t="str">
        <f t="shared" si="463"/>
        <v/>
      </c>
      <c r="FK202" s="45" t="str">
        <f t="shared" si="464"/>
        <v/>
      </c>
      <c r="FL202" s="45" t="str">
        <f t="shared" si="465"/>
        <v/>
      </c>
      <c r="FM202" s="45" t="str">
        <f t="shared" si="466"/>
        <v/>
      </c>
      <c r="FN202" s="37"/>
      <c r="FO202" s="37"/>
      <c r="FP202" s="37"/>
      <c r="FQ202" s="37"/>
      <c r="FR202" s="37"/>
      <c r="FS202" s="37"/>
      <c r="FT202" s="37"/>
      <c r="FU202" s="37"/>
      <c r="FV202" s="37"/>
      <c r="FW202" s="37"/>
      <c r="FX202" s="37"/>
      <c r="FY202" s="37"/>
      <c r="FZ202" s="37"/>
      <c r="GA202" s="37"/>
      <c r="GB202" s="37"/>
      <c r="GC202" s="37"/>
      <c r="GD202" s="37"/>
      <c r="GE202" s="37"/>
      <c r="GF202" s="37"/>
      <c r="GG202" s="37"/>
      <c r="GH202" s="37"/>
      <c r="GI202" s="37"/>
      <c r="GJ202" s="37"/>
      <c r="GK202" s="37"/>
      <c r="GL202" s="37"/>
      <c r="GM202" s="37"/>
      <c r="GN202" s="37"/>
      <c r="GO202" s="37"/>
      <c r="GP202" s="37"/>
      <c r="GQ202" s="37"/>
      <c r="GR202" s="44">
        <v>44656</v>
      </c>
      <c r="GS202" s="44">
        <v>44750</v>
      </c>
      <c r="GT202" s="44"/>
      <c r="GU202" s="44"/>
      <c r="GV202" s="37"/>
      <c r="GW202" s="37"/>
      <c r="GX202" s="37"/>
      <c r="GY202" s="37"/>
      <c r="GZ202" s="37"/>
      <c r="HA202" s="37"/>
      <c r="HB202" s="37"/>
      <c r="HC202" s="37"/>
      <c r="HD202" s="37"/>
      <c r="HE202" s="37"/>
      <c r="HF202" s="37"/>
      <c r="HG202" s="37"/>
      <c r="HH202" s="45" t="str">
        <f t="shared" si="487"/>
        <v/>
      </c>
      <c r="HI202" s="45" t="str">
        <f t="shared" si="488"/>
        <v/>
      </c>
      <c r="HJ202" s="45" t="str">
        <f t="shared" si="489"/>
        <v/>
      </c>
      <c r="HK202" s="45" t="str">
        <f t="shared" si="490"/>
        <v/>
      </c>
      <c r="HL202" s="45" t="str">
        <f t="shared" si="491"/>
        <v/>
      </c>
      <c r="HM202" s="37"/>
      <c r="HN202" s="37"/>
      <c r="HO202" s="37">
        <f t="shared" si="472"/>
        <v>1</v>
      </c>
      <c r="HP202" s="37" t="str">
        <f>'[20]BD Plan'!$B$3</f>
        <v>Santander</v>
      </c>
      <c r="HQ202" s="41" t="s">
        <v>2064</v>
      </c>
      <c r="HR202" s="41" t="s">
        <v>2065</v>
      </c>
      <c r="HS202" s="41"/>
      <c r="HT202" s="41"/>
      <c r="HU202" s="41"/>
      <c r="HV202" s="41"/>
      <c r="HW202" s="41"/>
      <c r="HX202" s="41"/>
      <c r="HY202" s="41"/>
      <c r="HZ202" s="41"/>
      <c r="IA202" s="41"/>
      <c r="IB202" s="41"/>
      <c r="IC202" s="41"/>
      <c r="ID202" s="41"/>
      <c r="IE202" s="41"/>
      <c r="IF202" s="41"/>
      <c r="IG202" t="s">
        <v>980</v>
      </c>
      <c r="IH202" s="38" t="s">
        <v>981</v>
      </c>
    </row>
    <row r="203" spans="1:242" ht="15" customHeight="1" x14ac:dyDescent="0.25">
      <c r="A203" t="s">
        <v>982</v>
      </c>
      <c r="B203" t="s">
        <v>966</v>
      </c>
      <c r="C203" s="37" t="s">
        <v>983</v>
      </c>
      <c r="D203" s="37" t="s">
        <v>950</v>
      </c>
      <c r="E203" s="37" t="s">
        <v>951</v>
      </c>
      <c r="F203" s="37" t="s">
        <v>984</v>
      </c>
      <c r="G203" s="37" t="s">
        <v>925</v>
      </c>
      <c r="H203" s="39" t="s">
        <v>985</v>
      </c>
      <c r="I203" s="37" t="s">
        <v>955</v>
      </c>
      <c r="J203" s="40">
        <v>0.8</v>
      </c>
      <c r="K203" s="40">
        <v>0.6</v>
      </c>
      <c r="L203" s="37" t="s">
        <v>956</v>
      </c>
      <c r="M203" s="40">
        <v>0.48</v>
      </c>
      <c r="N203" s="40">
        <v>0.6</v>
      </c>
      <c r="O203" s="37" t="s">
        <v>928</v>
      </c>
      <c r="P203" s="37" t="s">
        <v>929</v>
      </c>
      <c r="Q203" s="42" t="s">
        <v>986</v>
      </c>
      <c r="R203" s="37"/>
      <c r="S203" s="47" t="s">
        <v>931</v>
      </c>
      <c r="T203" s="41" t="s">
        <v>987</v>
      </c>
      <c r="U203" s="43" t="s">
        <v>933</v>
      </c>
      <c r="V203" s="43" t="s">
        <v>934</v>
      </c>
      <c r="W203" s="43" t="s">
        <v>935</v>
      </c>
      <c r="X203" s="43"/>
      <c r="Y203" s="43" t="s">
        <v>973</v>
      </c>
      <c r="Z203" s="43" t="s">
        <v>937</v>
      </c>
      <c r="AA203" s="40">
        <v>0.4</v>
      </c>
      <c r="AB203" s="37"/>
      <c r="AC203" s="37"/>
      <c r="AD203" s="37"/>
      <c r="AE203" s="37"/>
      <c r="AF203" s="43" t="s">
        <v>96</v>
      </c>
      <c r="AG203" s="37" t="s">
        <v>938</v>
      </c>
      <c r="AH203" s="37">
        <f t="shared" si="492"/>
        <v>33</v>
      </c>
      <c r="AI203" s="43">
        <v>0</v>
      </c>
      <c r="AJ203" s="43">
        <v>9</v>
      </c>
      <c r="AK203" s="43">
        <v>12</v>
      </c>
      <c r="AL203" s="43">
        <v>12</v>
      </c>
      <c r="AM203" s="37">
        <v>0</v>
      </c>
      <c r="AN203" s="37" t="s">
        <v>2066</v>
      </c>
      <c r="AO203" s="37">
        <v>9</v>
      </c>
      <c r="AP203" s="37" t="s">
        <v>2067</v>
      </c>
      <c r="AQ203" s="37"/>
      <c r="AR203" s="37"/>
      <c r="AS203" s="37"/>
      <c r="AT203" s="37"/>
      <c r="AU203" s="44">
        <v>44657</v>
      </c>
      <c r="AV203" s="44">
        <v>44749</v>
      </c>
      <c r="AW203" s="44"/>
      <c r="AX203" s="44"/>
      <c r="AY203" s="37" t="s">
        <v>6</v>
      </c>
      <c r="AZ203" s="37" t="s">
        <v>4</v>
      </c>
      <c r="BA203" s="37"/>
      <c r="BB203" s="37"/>
      <c r="BC203" s="37" t="s">
        <v>6</v>
      </c>
      <c r="BD203" s="37" t="s">
        <v>5</v>
      </c>
      <c r="BE203" s="37"/>
      <c r="BF203" s="37"/>
      <c r="BG203" s="37" t="s">
        <v>2068</v>
      </c>
      <c r="BH203" s="37" t="s">
        <v>2069</v>
      </c>
      <c r="BI203" s="37"/>
      <c r="BJ203" s="37"/>
      <c r="BK203" s="45" t="str">
        <f t="shared" si="481"/>
        <v/>
      </c>
      <c r="BL203" s="45">
        <f t="shared" si="482"/>
        <v>1</v>
      </c>
      <c r="BM203" s="45">
        <f t="shared" si="483"/>
        <v>0</v>
      </c>
      <c r="BN203" s="45">
        <f t="shared" si="484"/>
        <v>0</v>
      </c>
      <c r="BO203" s="45">
        <f t="shared" si="485"/>
        <v>0.27272727272727271</v>
      </c>
      <c r="BP203" s="46"/>
      <c r="BQ203" s="37"/>
      <c r="BS203" s="37"/>
      <c r="BT203" s="43"/>
      <c r="BU203" s="43"/>
      <c r="BV203" s="43"/>
      <c r="BW203" s="43"/>
      <c r="BX203" s="43"/>
      <c r="BY203" s="43"/>
      <c r="BZ203" s="40"/>
      <c r="CA203" s="37"/>
      <c r="CB203" s="37"/>
      <c r="CC203" s="37"/>
      <c r="CD203" s="37"/>
      <c r="CE203" s="43"/>
      <c r="CF203" s="37"/>
      <c r="CG203" s="37"/>
      <c r="CH203" s="37"/>
      <c r="CI203" s="37"/>
      <c r="CJ203" s="37"/>
      <c r="CK203" s="37"/>
      <c r="CL203" s="37"/>
      <c r="CM203" s="37"/>
      <c r="CN203" s="37"/>
      <c r="CO203" s="37"/>
      <c r="CP203" s="37"/>
      <c r="CQ203" s="37"/>
      <c r="CR203" s="37"/>
      <c r="CS203" s="37"/>
      <c r="CT203" s="44">
        <v>44657</v>
      </c>
      <c r="CU203" s="44">
        <v>44749</v>
      </c>
      <c r="CV203" s="44"/>
      <c r="CW203" s="44"/>
      <c r="CX203" s="37"/>
      <c r="CY203" s="37"/>
      <c r="CZ203" s="37"/>
      <c r="DA203" s="37"/>
      <c r="DB203" s="37"/>
      <c r="DC203" s="37"/>
      <c r="DD203" s="37"/>
      <c r="DE203" s="37"/>
      <c r="DF203" s="37"/>
      <c r="DG203" s="37"/>
      <c r="DH203" s="37"/>
      <c r="DI203" s="37"/>
      <c r="DJ203" s="45" t="str">
        <f t="shared" si="457"/>
        <v/>
      </c>
      <c r="DK203" s="45" t="str">
        <f t="shared" si="458"/>
        <v/>
      </c>
      <c r="DL203" s="45" t="str">
        <f t="shared" si="459"/>
        <v/>
      </c>
      <c r="DM203" s="45" t="str">
        <f t="shared" si="460"/>
        <v/>
      </c>
      <c r="DN203" s="45" t="str">
        <f t="shared" si="461"/>
        <v/>
      </c>
      <c r="DO203" s="46"/>
      <c r="DP203" s="37"/>
      <c r="DQ203" s="43"/>
      <c r="DR203" s="37"/>
      <c r="DS203" s="43"/>
      <c r="DT203" s="43"/>
      <c r="DU203" s="43"/>
      <c r="DV203" s="43"/>
      <c r="DW203" s="43"/>
      <c r="DX203" s="43"/>
      <c r="DY203" s="40"/>
      <c r="DZ203" s="37"/>
      <c r="EA203" s="37"/>
      <c r="EB203" s="37"/>
      <c r="EC203" s="37"/>
      <c r="ED203" s="43"/>
      <c r="EE203" s="37"/>
      <c r="EF203" s="37"/>
      <c r="EG203" s="37"/>
      <c r="EH203" s="37"/>
      <c r="EI203" s="37"/>
      <c r="EJ203" s="37"/>
      <c r="EK203" s="37"/>
      <c r="EL203" s="37"/>
      <c r="EM203" s="37"/>
      <c r="EN203" s="37"/>
      <c r="EO203" s="37"/>
      <c r="EP203" s="37"/>
      <c r="EQ203" s="37"/>
      <c r="ER203" s="37"/>
      <c r="ES203" s="44">
        <v>44657</v>
      </c>
      <c r="ET203" s="44">
        <v>44749</v>
      </c>
      <c r="EU203" s="44"/>
      <c r="EV203" s="44"/>
      <c r="EW203" s="37"/>
      <c r="EX203" s="37"/>
      <c r="EY203" s="37"/>
      <c r="EZ203" s="37"/>
      <c r="FA203" s="37"/>
      <c r="FB203" s="37"/>
      <c r="FC203" s="37"/>
      <c r="FD203" s="37"/>
      <c r="FE203" s="37"/>
      <c r="FF203" s="37"/>
      <c r="FG203" s="37"/>
      <c r="FH203" s="37"/>
      <c r="FI203" s="45" t="str">
        <f t="shared" si="462"/>
        <v/>
      </c>
      <c r="FJ203" s="45" t="str">
        <f t="shared" si="463"/>
        <v/>
      </c>
      <c r="FK203" s="45" t="str">
        <f t="shared" si="464"/>
        <v/>
      </c>
      <c r="FL203" s="45" t="str">
        <f t="shared" si="465"/>
        <v/>
      </c>
      <c r="FM203" s="45" t="str">
        <f t="shared" si="466"/>
        <v/>
      </c>
      <c r="FN203" s="37"/>
      <c r="FO203" s="37"/>
      <c r="FP203" s="37"/>
      <c r="FQ203" s="37"/>
      <c r="FR203" s="37"/>
      <c r="FS203" s="37"/>
      <c r="FT203" s="37"/>
      <c r="FU203" s="37"/>
      <c r="FV203" s="37"/>
      <c r="FW203" s="37"/>
      <c r="FX203" s="37"/>
      <c r="FY203" s="37"/>
      <c r="FZ203" s="37"/>
      <c r="GA203" s="37"/>
      <c r="GB203" s="37"/>
      <c r="GC203" s="37"/>
      <c r="GD203" s="37"/>
      <c r="GE203" s="37"/>
      <c r="GF203" s="37"/>
      <c r="GG203" s="37"/>
      <c r="GH203" s="37"/>
      <c r="GI203" s="37"/>
      <c r="GJ203" s="37"/>
      <c r="GK203" s="37"/>
      <c r="GL203" s="37"/>
      <c r="GM203" s="37"/>
      <c r="GN203" s="37"/>
      <c r="GO203" s="37"/>
      <c r="GP203" s="37"/>
      <c r="GQ203" s="37"/>
      <c r="GR203" s="44">
        <v>44657</v>
      </c>
      <c r="GS203" s="44">
        <v>44749</v>
      </c>
      <c r="GT203" s="44"/>
      <c r="GU203" s="44"/>
      <c r="GV203" s="37"/>
      <c r="GW203" s="37"/>
      <c r="GX203" s="37"/>
      <c r="GY203" s="37"/>
      <c r="GZ203" s="37"/>
      <c r="HA203" s="37"/>
      <c r="HB203" s="37"/>
      <c r="HC203" s="37"/>
      <c r="HD203" s="37"/>
      <c r="HE203" s="37"/>
      <c r="HF203" s="37"/>
      <c r="HG203" s="37"/>
      <c r="HH203" s="45" t="str">
        <f t="shared" si="487"/>
        <v/>
      </c>
      <c r="HI203" s="45" t="str">
        <f t="shared" si="488"/>
        <v/>
      </c>
      <c r="HJ203" s="45" t="str">
        <f t="shared" si="489"/>
        <v/>
      </c>
      <c r="HK203" s="45" t="str">
        <f t="shared" si="490"/>
        <v/>
      </c>
      <c r="HL203" s="45" t="str">
        <f t="shared" si="491"/>
        <v/>
      </c>
      <c r="HM203" s="37"/>
      <c r="HN203" s="37"/>
      <c r="HO203" s="37">
        <f t="shared" si="472"/>
        <v>1</v>
      </c>
      <c r="HP203" s="37" t="str">
        <f>'[20]BD Plan'!$B$3</f>
        <v>Santander</v>
      </c>
      <c r="HQ203" s="41" t="s">
        <v>6</v>
      </c>
      <c r="HR203" s="41" t="s">
        <v>2070</v>
      </c>
      <c r="HS203" s="41"/>
      <c r="HT203" s="41"/>
      <c r="HU203" s="41"/>
      <c r="HV203" s="41"/>
      <c r="HW203" s="41"/>
      <c r="HX203" s="41"/>
      <c r="HY203" s="41"/>
      <c r="HZ203" s="41"/>
      <c r="IA203" s="41"/>
      <c r="IB203" s="41"/>
      <c r="IC203" s="41"/>
      <c r="ID203" s="41"/>
      <c r="IE203" s="41"/>
      <c r="IF203" s="41"/>
      <c r="IG203" t="s">
        <v>993</v>
      </c>
      <c r="IH203" s="38" t="s">
        <v>994</v>
      </c>
    </row>
    <row r="204" spans="1:242" ht="15" customHeight="1" x14ac:dyDescent="0.25">
      <c r="A204" t="s">
        <v>995</v>
      </c>
      <c r="B204" t="s">
        <v>966</v>
      </c>
      <c r="C204" s="37" t="s">
        <v>996</v>
      </c>
      <c r="D204" s="37" t="s">
        <v>997</v>
      </c>
      <c r="E204" s="37" t="s">
        <v>951</v>
      </c>
      <c r="F204" s="37" t="s">
        <v>984</v>
      </c>
      <c r="G204" s="37" t="s">
        <v>953</v>
      </c>
      <c r="H204" s="39" t="s">
        <v>998</v>
      </c>
      <c r="I204" s="37" t="s">
        <v>955</v>
      </c>
      <c r="J204" s="40">
        <v>1</v>
      </c>
      <c r="K204" s="40">
        <v>0.8</v>
      </c>
      <c r="L204" s="37" t="s">
        <v>956</v>
      </c>
      <c r="M204" s="40">
        <v>0.6</v>
      </c>
      <c r="N204" s="40">
        <v>0.8</v>
      </c>
      <c r="O204" s="37" t="s">
        <v>956</v>
      </c>
      <c r="P204" s="37" t="s">
        <v>929</v>
      </c>
      <c r="Q204" s="42" t="s">
        <v>999</v>
      </c>
      <c r="R204" s="37"/>
      <c r="S204" s="47" t="s">
        <v>931</v>
      </c>
      <c r="T204" s="37" t="s">
        <v>1000</v>
      </c>
      <c r="U204" s="43" t="s">
        <v>933</v>
      </c>
      <c r="V204" s="43" t="s">
        <v>934</v>
      </c>
      <c r="W204" s="43" t="s">
        <v>935</v>
      </c>
      <c r="X204" s="43"/>
      <c r="Y204" s="43" t="s">
        <v>936</v>
      </c>
      <c r="Z204" s="43" t="s">
        <v>937</v>
      </c>
      <c r="AA204" s="40">
        <v>0.4</v>
      </c>
      <c r="AB204" s="37"/>
      <c r="AC204" s="37"/>
      <c r="AD204" s="37"/>
      <c r="AE204" s="37"/>
      <c r="AF204" s="43" t="s">
        <v>96</v>
      </c>
      <c r="AG204" s="37" t="s">
        <v>938</v>
      </c>
      <c r="AH204" s="37">
        <f t="shared" si="492"/>
        <v>5234</v>
      </c>
      <c r="AI204" s="43">
        <v>3654</v>
      </c>
      <c r="AJ204" s="43">
        <v>1574</v>
      </c>
      <c r="AK204" s="43">
        <v>3</v>
      </c>
      <c r="AL204" s="43">
        <v>3</v>
      </c>
      <c r="AM204" s="37">
        <v>3654</v>
      </c>
      <c r="AN204" s="37" t="s">
        <v>2071</v>
      </c>
      <c r="AO204" s="37">
        <v>1574</v>
      </c>
      <c r="AP204" s="37" t="s">
        <v>2072</v>
      </c>
      <c r="AQ204" s="37"/>
      <c r="AR204" s="37"/>
      <c r="AS204" s="37"/>
      <c r="AT204" s="37"/>
      <c r="AU204" s="44">
        <v>44656</v>
      </c>
      <c r="AV204" s="44">
        <v>44749</v>
      </c>
      <c r="AW204" s="44"/>
      <c r="AX204" s="44"/>
      <c r="AY204" s="37" t="s">
        <v>4</v>
      </c>
      <c r="AZ204" s="37" t="s">
        <v>4</v>
      </c>
      <c r="BA204" s="37"/>
      <c r="BB204" s="37"/>
      <c r="BC204" s="37" t="s">
        <v>4</v>
      </c>
      <c r="BD204" s="37" t="s">
        <v>4</v>
      </c>
      <c r="BE204" s="37"/>
      <c r="BF204" s="37"/>
      <c r="BG204" s="37" t="s">
        <v>2073</v>
      </c>
      <c r="BH204" s="37" t="s">
        <v>2074</v>
      </c>
      <c r="BI204" s="37"/>
      <c r="BJ204" s="37"/>
      <c r="BK204" s="45">
        <f t="shared" si="481"/>
        <v>1</v>
      </c>
      <c r="BL204" s="45">
        <f t="shared" si="482"/>
        <v>1</v>
      </c>
      <c r="BM204" s="45">
        <f t="shared" si="483"/>
        <v>0</v>
      </c>
      <c r="BN204" s="45">
        <f t="shared" si="484"/>
        <v>0</v>
      </c>
      <c r="BO204" s="45">
        <f t="shared" si="485"/>
        <v>0.99885364921666031</v>
      </c>
      <c r="BP204" s="46"/>
      <c r="BQ204" s="37"/>
      <c r="BR204" s="37"/>
      <c r="BS204" s="37"/>
      <c r="BT204" s="43"/>
      <c r="BU204" s="43"/>
      <c r="BV204" s="43"/>
      <c r="BW204" s="43"/>
      <c r="BX204" s="43"/>
      <c r="BY204" s="43"/>
      <c r="BZ204" s="40"/>
      <c r="CA204" s="37"/>
      <c r="CB204" s="37"/>
      <c r="CC204" s="37"/>
      <c r="CD204" s="37"/>
      <c r="CE204" s="43"/>
      <c r="CF204" s="37"/>
      <c r="CG204" s="37"/>
      <c r="CH204" s="37"/>
      <c r="CI204" s="37"/>
      <c r="CJ204" s="37"/>
      <c r="CK204" s="37"/>
      <c r="CL204" s="37"/>
      <c r="CM204" s="37"/>
      <c r="CN204" s="37"/>
      <c r="CO204" s="37"/>
      <c r="CP204" s="37"/>
      <c r="CQ204" s="37"/>
      <c r="CR204" s="37"/>
      <c r="CS204" s="37"/>
      <c r="CT204" s="44">
        <v>44656</v>
      </c>
      <c r="CU204" s="44">
        <v>44749</v>
      </c>
      <c r="CV204" s="44"/>
      <c r="CW204" s="44"/>
      <c r="CX204" s="37"/>
      <c r="CY204" s="37"/>
      <c r="CZ204" s="37"/>
      <c r="DA204" s="37"/>
      <c r="DB204" s="37"/>
      <c r="DC204" s="37"/>
      <c r="DD204" s="37"/>
      <c r="DE204" s="37"/>
      <c r="DF204" s="37"/>
      <c r="DG204" s="37"/>
      <c r="DH204" s="37"/>
      <c r="DI204" s="37"/>
      <c r="DJ204" s="45" t="str">
        <f t="shared" si="457"/>
        <v/>
      </c>
      <c r="DK204" s="45" t="str">
        <f t="shared" si="458"/>
        <v/>
      </c>
      <c r="DL204" s="45" t="str">
        <f t="shared" si="459"/>
        <v/>
      </c>
      <c r="DM204" s="45" t="str">
        <f t="shared" si="460"/>
        <v/>
      </c>
      <c r="DN204" s="45" t="str">
        <f t="shared" si="461"/>
        <v/>
      </c>
      <c r="DO204" s="46"/>
      <c r="DP204" s="37"/>
      <c r="DQ204" s="43"/>
      <c r="DR204" s="37"/>
      <c r="DS204" s="43"/>
      <c r="DT204" s="43"/>
      <c r="DU204" s="43"/>
      <c r="DV204" s="43"/>
      <c r="DW204" s="43"/>
      <c r="DX204" s="43"/>
      <c r="DY204" s="40"/>
      <c r="DZ204" s="37"/>
      <c r="EA204" s="37"/>
      <c r="EB204" s="37"/>
      <c r="EC204" s="37"/>
      <c r="ED204" s="43"/>
      <c r="EE204" s="37"/>
      <c r="EF204" s="37"/>
      <c r="EG204" s="37"/>
      <c r="EH204" s="37"/>
      <c r="EI204" s="37"/>
      <c r="EJ204" s="37"/>
      <c r="EK204" s="37"/>
      <c r="EL204" s="37"/>
      <c r="EM204" s="37"/>
      <c r="EN204" s="37"/>
      <c r="EO204" s="37"/>
      <c r="EP204" s="37"/>
      <c r="EQ204" s="37"/>
      <c r="ER204" s="37"/>
      <c r="ES204" s="44">
        <v>44656</v>
      </c>
      <c r="ET204" s="44">
        <v>44749</v>
      </c>
      <c r="EU204" s="44"/>
      <c r="EV204" s="44"/>
      <c r="EW204" s="37"/>
      <c r="EX204" s="37"/>
      <c r="EY204" s="37"/>
      <c r="EZ204" s="37"/>
      <c r="FA204" s="37"/>
      <c r="FB204" s="37"/>
      <c r="FC204" s="37"/>
      <c r="FD204" s="37"/>
      <c r="FE204" s="37"/>
      <c r="FF204" s="37"/>
      <c r="FG204" s="37"/>
      <c r="FH204" s="37"/>
      <c r="FI204" s="45" t="str">
        <f t="shared" si="462"/>
        <v/>
      </c>
      <c r="FJ204" s="45" t="str">
        <f t="shared" si="463"/>
        <v/>
      </c>
      <c r="FK204" s="45" t="str">
        <f t="shared" si="464"/>
        <v/>
      </c>
      <c r="FL204" s="45" t="str">
        <f t="shared" si="465"/>
        <v/>
      </c>
      <c r="FM204" s="45" t="str">
        <f t="shared" si="466"/>
        <v/>
      </c>
      <c r="FN204" s="37"/>
      <c r="FO204" s="37"/>
      <c r="FP204" s="37"/>
      <c r="FQ204" s="37"/>
      <c r="FR204" s="37"/>
      <c r="FS204" s="37"/>
      <c r="FT204" s="37"/>
      <c r="FU204" s="37"/>
      <c r="FV204" s="37"/>
      <c r="FW204" s="37"/>
      <c r="FX204" s="37"/>
      <c r="FY204" s="37"/>
      <c r="FZ204" s="37"/>
      <c r="GA204" s="37"/>
      <c r="GB204" s="37"/>
      <c r="GC204" s="37"/>
      <c r="GD204" s="37"/>
      <c r="GE204" s="37"/>
      <c r="GF204" s="37"/>
      <c r="GG204" s="37"/>
      <c r="GH204" s="37"/>
      <c r="GI204" s="37"/>
      <c r="GJ204" s="37"/>
      <c r="GK204" s="37"/>
      <c r="GL204" s="37"/>
      <c r="GM204" s="37"/>
      <c r="GN204" s="37"/>
      <c r="GO204" s="37"/>
      <c r="GP204" s="37"/>
      <c r="GQ204" s="37"/>
      <c r="GR204" s="44">
        <v>44656</v>
      </c>
      <c r="GS204" s="44">
        <v>44749</v>
      </c>
      <c r="GT204" s="44"/>
      <c r="GU204" s="44"/>
      <c r="GV204" s="37"/>
      <c r="GW204" s="37"/>
      <c r="GX204" s="37"/>
      <c r="GY204" s="37"/>
      <c r="GZ204" s="37"/>
      <c r="HA204" s="37"/>
      <c r="HB204" s="37"/>
      <c r="HC204" s="37"/>
      <c r="HD204" s="37"/>
      <c r="HE204" s="37"/>
      <c r="HF204" s="37"/>
      <c r="HG204" s="37"/>
      <c r="HH204" s="45" t="str">
        <f t="shared" si="487"/>
        <v/>
      </c>
      <c r="HI204" s="45" t="str">
        <f t="shared" si="488"/>
        <v/>
      </c>
      <c r="HJ204" s="45" t="str">
        <f t="shared" si="489"/>
        <v/>
      </c>
      <c r="HK204" s="45" t="str">
        <f t="shared" si="490"/>
        <v/>
      </c>
      <c r="HL204" s="45" t="str">
        <f t="shared" si="491"/>
        <v/>
      </c>
      <c r="HM204" s="37"/>
      <c r="HN204" s="37"/>
      <c r="HO204" s="37">
        <f t="shared" si="472"/>
        <v>1</v>
      </c>
      <c r="HP204" s="37" t="str">
        <f>'[20]BD Plan'!$B$3</f>
        <v>Santander</v>
      </c>
      <c r="HQ204" s="20" t="s">
        <v>2075</v>
      </c>
      <c r="HR204" s="20" t="s">
        <v>2076</v>
      </c>
      <c r="HS204" s="20"/>
      <c r="HT204" s="20"/>
      <c r="HU204" s="20"/>
      <c r="HV204" s="20"/>
      <c r="HW204" s="20"/>
      <c r="HX204" s="20"/>
      <c r="HY204" s="20"/>
      <c r="HZ204" s="20"/>
      <c r="IA204" s="20"/>
      <c r="IB204" s="20"/>
      <c r="IC204" s="20"/>
      <c r="ID204" s="20"/>
      <c r="IE204" s="20"/>
      <c r="IF204" s="20"/>
      <c r="IG204" t="s">
        <v>1005</v>
      </c>
      <c r="IH204" s="38" t="s">
        <v>981</v>
      </c>
    </row>
    <row r="205" spans="1:242" ht="15" customHeight="1" x14ac:dyDescent="0.25">
      <c r="A205" t="s">
        <v>1006</v>
      </c>
      <c r="B205" t="s">
        <v>1007</v>
      </c>
      <c r="C205" s="37" t="s">
        <v>1008</v>
      </c>
      <c r="D205" s="37" t="s">
        <v>968</v>
      </c>
      <c r="E205" s="37" t="s">
        <v>951</v>
      </c>
      <c r="F205" s="37" t="s">
        <v>924</v>
      </c>
      <c r="G205" s="37" t="s">
        <v>1009</v>
      </c>
      <c r="H205" s="39" t="s">
        <v>1010</v>
      </c>
      <c r="I205" s="37" t="s">
        <v>927</v>
      </c>
      <c r="J205" s="40">
        <v>0.8</v>
      </c>
      <c r="K205" s="40">
        <v>0.2</v>
      </c>
      <c r="L205" s="37" t="s">
        <v>928</v>
      </c>
      <c r="M205" s="40">
        <v>0.28999999999999998</v>
      </c>
      <c r="N205" s="40">
        <v>0.2</v>
      </c>
      <c r="O205" s="37" t="s">
        <v>1011</v>
      </c>
      <c r="P205" s="37" t="s">
        <v>929</v>
      </c>
      <c r="Q205" s="42" t="s">
        <v>1012</v>
      </c>
      <c r="R205" s="37"/>
      <c r="S205" s="47" t="s">
        <v>931</v>
      </c>
      <c r="T205" s="37" t="s">
        <v>1013</v>
      </c>
      <c r="U205" s="43" t="s">
        <v>933</v>
      </c>
      <c r="V205" s="43" t="s">
        <v>934</v>
      </c>
      <c r="W205" s="43" t="s">
        <v>935</v>
      </c>
      <c r="X205" s="43"/>
      <c r="Y205" s="43" t="s">
        <v>936</v>
      </c>
      <c r="Z205" s="43" t="s">
        <v>937</v>
      </c>
      <c r="AA205" s="40">
        <v>0.4</v>
      </c>
      <c r="AB205" s="37"/>
      <c r="AC205" s="37"/>
      <c r="AD205" s="37"/>
      <c r="AE205" s="37"/>
      <c r="AF205" s="43" t="s">
        <v>96</v>
      </c>
      <c r="AG205" s="37" t="s">
        <v>938</v>
      </c>
      <c r="AH205" s="37">
        <f t="shared" si="492"/>
        <v>3</v>
      </c>
      <c r="AI205" s="43">
        <v>0</v>
      </c>
      <c r="AJ205" s="43">
        <v>3</v>
      </c>
      <c r="AK205" s="43">
        <v>0</v>
      </c>
      <c r="AL205" s="43">
        <v>0</v>
      </c>
      <c r="AM205" s="37"/>
      <c r="AN205" s="37"/>
      <c r="AO205" s="37">
        <v>3</v>
      </c>
      <c r="AP205" s="37" t="s">
        <v>2077</v>
      </c>
      <c r="AQ205" s="37"/>
      <c r="AR205" s="37"/>
      <c r="AS205" s="37"/>
      <c r="AT205" s="37"/>
      <c r="AU205" s="44"/>
      <c r="AV205" s="44">
        <v>44753</v>
      </c>
      <c r="AW205" s="44"/>
      <c r="AX205" s="44"/>
      <c r="AY205" s="37"/>
      <c r="AZ205" s="37" t="s">
        <v>5</v>
      </c>
      <c r="BA205" s="37"/>
      <c r="BB205" s="37"/>
      <c r="BC205" s="37"/>
      <c r="BD205" s="37" t="s">
        <v>4</v>
      </c>
      <c r="BE205" s="37"/>
      <c r="BF205" s="37"/>
      <c r="BG205" s="37"/>
      <c r="BH205" s="37" t="s">
        <v>2078</v>
      </c>
      <c r="BI205" s="37"/>
      <c r="BJ205" s="37"/>
      <c r="BK205" s="45" t="str">
        <f t="shared" si="481"/>
        <v/>
      </c>
      <c r="BL205" s="45">
        <f t="shared" si="482"/>
        <v>1</v>
      </c>
      <c r="BM205" s="45" t="str">
        <f t="shared" si="483"/>
        <v/>
      </c>
      <c r="BN205" s="45" t="str">
        <f t="shared" si="484"/>
        <v/>
      </c>
      <c r="BO205" s="45">
        <f t="shared" si="485"/>
        <v>1</v>
      </c>
      <c r="BP205" s="46" t="s">
        <v>1016</v>
      </c>
      <c r="BQ205" s="37"/>
      <c r="BR205" s="47" t="s">
        <v>931</v>
      </c>
      <c r="BS205" s="37" t="s">
        <v>1017</v>
      </c>
      <c r="BT205" s="43" t="s">
        <v>933</v>
      </c>
      <c r="BU205" s="43" t="s">
        <v>934</v>
      </c>
      <c r="BV205" s="43" t="s">
        <v>935</v>
      </c>
      <c r="BW205" s="43"/>
      <c r="BX205" s="43" t="s">
        <v>936</v>
      </c>
      <c r="BY205" s="43" t="s">
        <v>937</v>
      </c>
      <c r="BZ205" s="40">
        <v>0.4</v>
      </c>
      <c r="CA205" s="37"/>
      <c r="CB205" s="37"/>
      <c r="CC205" s="37"/>
      <c r="CD205" s="37"/>
      <c r="CE205" s="43" t="s">
        <v>96</v>
      </c>
      <c r="CF205" s="37" t="s">
        <v>938</v>
      </c>
      <c r="CG205" s="37">
        <f t="shared" ref="CG205" si="493">SUM(CH205:CK205)</f>
        <v>5</v>
      </c>
      <c r="CH205" s="37">
        <v>0</v>
      </c>
      <c r="CI205" s="37">
        <v>3</v>
      </c>
      <c r="CJ205" s="37">
        <v>1</v>
      </c>
      <c r="CK205" s="37">
        <v>1</v>
      </c>
      <c r="CL205" s="37"/>
      <c r="CM205" s="37"/>
      <c r="CN205" s="37">
        <v>3</v>
      </c>
      <c r="CO205" s="37" t="s">
        <v>2079</v>
      </c>
      <c r="CP205" s="37"/>
      <c r="CQ205" s="37"/>
      <c r="CR205" s="37"/>
      <c r="CS205" s="37"/>
      <c r="CT205" s="44"/>
      <c r="CU205" s="44">
        <v>44753</v>
      </c>
      <c r="CV205" s="44"/>
      <c r="CW205" s="44"/>
      <c r="CX205" s="37"/>
      <c r="CY205" s="37" t="s">
        <v>4</v>
      </c>
      <c r="CZ205" s="37"/>
      <c r="DA205" s="37"/>
      <c r="DB205" s="37"/>
      <c r="DC205" s="37" t="s">
        <v>4</v>
      </c>
      <c r="DD205" s="37"/>
      <c r="DE205" s="37"/>
      <c r="DF205" s="37"/>
      <c r="DG205" s="37" t="s">
        <v>2080</v>
      </c>
      <c r="DH205" s="37"/>
      <c r="DI205" s="37"/>
      <c r="DJ205" s="45"/>
      <c r="DK205" s="45"/>
      <c r="DL205" s="45"/>
      <c r="DM205" s="45"/>
      <c r="DN205" s="45"/>
      <c r="DO205" s="46"/>
      <c r="DP205" s="37"/>
      <c r="DQ205" s="43"/>
      <c r="DR205" s="37"/>
      <c r="DS205" s="43"/>
      <c r="DT205" s="43"/>
      <c r="DU205" s="43"/>
      <c r="DV205" s="43"/>
      <c r="DW205" s="43"/>
      <c r="DX205" s="43"/>
      <c r="DY205" s="40"/>
      <c r="DZ205" s="37"/>
      <c r="EA205" s="37"/>
      <c r="EB205" s="37"/>
      <c r="EC205" s="37"/>
      <c r="ED205" s="43"/>
      <c r="EE205" s="37"/>
      <c r="EF205" s="37"/>
      <c r="EG205" s="37"/>
      <c r="EH205" s="37"/>
      <c r="EI205" s="37"/>
      <c r="EJ205" s="37"/>
      <c r="EK205" s="37"/>
      <c r="EL205" s="37"/>
      <c r="EM205" s="37"/>
      <c r="EN205" s="37"/>
      <c r="EO205" s="37"/>
      <c r="EP205" s="37"/>
      <c r="EQ205" s="37"/>
      <c r="ER205" s="37"/>
      <c r="ES205" s="44"/>
      <c r="ET205" s="44">
        <v>44753</v>
      </c>
      <c r="EU205" s="44"/>
      <c r="EV205" s="44"/>
      <c r="EW205" s="37"/>
      <c r="EX205" s="37"/>
      <c r="EY205" s="37"/>
      <c r="EZ205" s="37"/>
      <c r="FA205" s="37"/>
      <c r="FB205" s="37"/>
      <c r="FC205" s="37"/>
      <c r="FD205" s="37"/>
      <c r="FE205" s="37"/>
      <c r="FF205" s="37"/>
      <c r="FG205" s="37"/>
      <c r="FH205" s="37"/>
      <c r="FI205" s="45" t="str">
        <f t="shared" si="462"/>
        <v/>
      </c>
      <c r="FJ205" s="45" t="str">
        <f t="shared" si="463"/>
        <v/>
      </c>
      <c r="FK205" s="45" t="str">
        <f t="shared" si="464"/>
        <v/>
      </c>
      <c r="FL205" s="45" t="str">
        <f t="shared" si="465"/>
        <v/>
      </c>
      <c r="FM205" s="45" t="str">
        <f t="shared" si="466"/>
        <v/>
      </c>
      <c r="FN205" s="37"/>
      <c r="FO205" s="37"/>
      <c r="FP205" s="37"/>
      <c r="FQ205" s="37"/>
      <c r="FR205" s="37"/>
      <c r="FS205" s="37"/>
      <c r="FT205" s="37"/>
      <c r="FU205" s="37"/>
      <c r="FV205" s="37"/>
      <c r="FW205" s="37"/>
      <c r="FX205" s="37"/>
      <c r="FY205" s="37"/>
      <c r="FZ205" s="37"/>
      <c r="GA205" s="37"/>
      <c r="GB205" s="37"/>
      <c r="GC205" s="37"/>
      <c r="GD205" s="37"/>
      <c r="GE205" s="37"/>
      <c r="GF205" s="37"/>
      <c r="GG205" s="37"/>
      <c r="GH205" s="37"/>
      <c r="GI205" s="37"/>
      <c r="GJ205" s="37"/>
      <c r="GK205" s="37"/>
      <c r="GL205" s="37"/>
      <c r="GM205" s="37"/>
      <c r="GN205" s="37"/>
      <c r="GO205" s="37"/>
      <c r="GP205" s="37"/>
      <c r="GQ205" s="37"/>
      <c r="GR205" s="44"/>
      <c r="GS205" s="44">
        <v>44753</v>
      </c>
      <c r="GT205" s="44"/>
      <c r="GU205" s="44"/>
      <c r="GV205" s="37"/>
      <c r="GW205" s="37"/>
      <c r="GX205" s="37"/>
      <c r="GY205" s="37"/>
      <c r="GZ205" s="37"/>
      <c r="HA205" s="37"/>
      <c r="HB205" s="37"/>
      <c r="HC205" s="37"/>
      <c r="HD205" s="37"/>
      <c r="HE205" s="37"/>
      <c r="HF205" s="37"/>
      <c r="HG205" s="37"/>
      <c r="HH205" s="45"/>
      <c r="HI205" s="45"/>
      <c r="HJ205" s="45"/>
      <c r="HK205" s="45"/>
      <c r="HL205" s="45"/>
      <c r="HM205" s="37"/>
      <c r="HN205" s="37"/>
      <c r="HO205" s="37">
        <f t="shared" si="472"/>
        <v>2</v>
      </c>
      <c r="HP205" s="37" t="str">
        <f>'[20]BD Plan'!$B$3</f>
        <v>Santander</v>
      </c>
      <c r="HQ205" s="20"/>
      <c r="HR205" s="20" t="s">
        <v>2081</v>
      </c>
      <c r="HS205" s="20"/>
      <c r="HT205" s="20"/>
      <c r="HU205" s="20"/>
      <c r="HV205" s="20" t="s">
        <v>2082</v>
      </c>
      <c r="HW205" s="20"/>
      <c r="HX205" s="20"/>
      <c r="HY205" s="20"/>
      <c r="HZ205" s="20"/>
      <c r="IA205" s="20"/>
      <c r="IB205" s="20"/>
      <c r="IC205" s="20"/>
      <c r="ID205" s="20"/>
      <c r="IE205" s="20"/>
      <c r="IF205" s="20"/>
      <c r="IG205" t="s">
        <v>1022</v>
      </c>
      <c r="IH205" s="38" t="s">
        <v>1023</v>
      </c>
    </row>
    <row r="206" spans="1:242" ht="15" customHeight="1" x14ac:dyDescent="0.25">
      <c r="A206" t="s">
        <v>1024</v>
      </c>
      <c r="B206" t="s">
        <v>1007</v>
      </c>
      <c r="C206" s="37" t="s">
        <v>1025</v>
      </c>
      <c r="D206" s="37" t="s">
        <v>997</v>
      </c>
      <c r="E206" s="37" t="s">
        <v>1026</v>
      </c>
      <c r="F206" s="37" t="s">
        <v>924</v>
      </c>
      <c r="G206" s="37" t="s">
        <v>925</v>
      </c>
      <c r="H206" s="48" t="s">
        <v>1027</v>
      </c>
      <c r="I206" s="37" t="s">
        <v>1028</v>
      </c>
      <c r="J206" s="40">
        <v>0.8</v>
      </c>
      <c r="K206" s="40">
        <v>0.8</v>
      </c>
      <c r="L206" s="37" t="s">
        <v>956</v>
      </c>
      <c r="M206" s="40">
        <v>0.48</v>
      </c>
      <c r="N206" s="40">
        <v>0.8</v>
      </c>
      <c r="O206" s="37" t="s">
        <v>956</v>
      </c>
      <c r="P206" s="37" t="s">
        <v>929</v>
      </c>
      <c r="Q206" s="42" t="s">
        <v>1029</v>
      </c>
      <c r="R206" s="37"/>
      <c r="S206" s="47" t="s">
        <v>931</v>
      </c>
      <c r="T206" s="37" t="s">
        <v>1030</v>
      </c>
      <c r="U206" s="43" t="s">
        <v>933</v>
      </c>
      <c r="V206" s="43" t="s">
        <v>934</v>
      </c>
      <c r="W206" s="43" t="s">
        <v>935</v>
      </c>
      <c r="X206" s="43"/>
      <c r="Y206" s="43" t="s">
        <v>936</v>
      </c>
      <c r="Z206" s="43" t="s">
        <v>937</v>
      </c>
      <c r="AA206" s="40">
        <v>0.4</v>
      </c>
      <c r="AB206" s="37"/>
      <c r="AC206" s="37"/>
      <c r="AD206" s="37"/>
      <c r="AE206" s="37"/>
      <c r="AF206" s="43" t="s">
        <v>96</v>
      </c>
      <c r="AG206" s="37" t="s">
        <v>938</v>
      </c>
      <c r="AH206" s="37">
        <f t="shared" si="492"/>
        <v>12</v>
      </c>
      <c r="AI206" s="43">
        <v>3</v>
      </c>
      <c r="AJ206" s="43">
        <v>3</v>
      </c>
      <c r="AK206" s="43">
        <v>3</v>
      </c>
      <c r="AL206" s="43">
        <v>3</v>
      </c>
      <c r="AM206" s="37"/>
      <c r="AN206" s="37"/>
      <c r="AO206" s="37">
        <v>3</v>
      </c>
      <c r="AP206" s="37" t="s">
        <v>2083</v>
      </c>
      <c r="AQ206" s="37"/>
      <c r="AR206" s="37"/>
      <c r="AS206" s="37"/>
      <c r="AT206" s="37"/>
      <c r="AU206" s="44">
        <v>44669</v>
      </c>
      <c r="AV206" s="44">
        <v>44750</v>
      </c>
      <c r="AW206" s="44"/>
      <c r="AX206" s="44"/>
      <c r="AY206" s="37"/>
      <c r="AZ206" s="37" t="s">
        <v>5</v>
      </c>
      <c r="BA206" s="37"/>
      <c r="BB206" s="37"/>
      <c r="BC206" s="37"/>
      <c r="BD206" s="37" t="s">
        <v>5</v>
      </c>
      <c r="BE206" s="37"/>
      <c r="BF206" s="37"/>
      <c r="BG206" s="37"/>
      <c r="BH206" s="37" t="s">
        <v>2084</v>
      </c>
      <c r="BI206" s="37"/>
      <c r="BJ206" s="37"/>
      <c r="BK206" s="45">
        <f t="shared" si="481"/>
        <v>0</v>
      </c>
      <c r="BL206" s="45">
        <f t="shared" si="482"/>
        <v>1</v>
      </c>
      <c r="BM206" s="45">
        <f t="shared" si="483"/>
        <v>0</v>
      </c>
      <c r="BN206" s="45">
        <f t="shared" si="484"/>
        <v>0</v>
      </c>
      <c r="BO206" s="45">
        <f t="shared" si="485"/>
        <v>0.25</v>
      </c>
      <c r="BP206" s="42"/>
      <c r="BQ206" s="37"/>
      <c r="BR206" s="37"/>
      <c r="BS206" s="37"/>
      <c r="BT206" s="43"/>
      <c r="BU206" s="43"/>
      <c r="BV206" s="43"/>
      <c r="BW206" s="43"/>
      <c r="BX206" s="43"/>
      <c r="BY206" s="43"/>
      <c r="BZ206" s="40"/>
      <c r="CA206" s="37"/>
      <c r="CB206" s="37"/>
      <c r="CC206" s="37"/>
      <c r="CD206" s="37"/>
      <c r="CE206" s="43"/>
      <c r="CF206" s="37"/>
      <c r="CG206" s="37"/>
      <c r="CH206" s="37"/>
      <c r="CI206" s="37"/>
      <c r="CJ206" s="37"/>
      <c r="CK206" s="37"/>
      <c r="CL206" s="37"/>
      <c r="CM206" s="37"/>
      <c r="CN206" s="37"/>
      <c r="CO206" s="37"/>
      <c r="CP206" s="37"/>
      <c r="CQ206" s="37"/>
      <c r="CR206" s="37"/>
      <c r="CS206" s="37"/>
      <c r="CT206" s="44">
        <v>44669</v>
      </c>
      <c r="CU206" s="44">
        <v>44750</v>
      </c>
      <c r="CV206" s="44"/>
      <c r="CW206" s="44"/>
      <c r="CX206" s="37"/>
      <c r="CY206" s="37"/>
      <c r="CZ206" s="37"/>
      <c r="DA206" s="37"/>
      <c r="DB206" s="37"/>
      <c r="DC206" s="37"/>
      <c r="DD206" s="37"/>
      <c r="DE206" s="37"/>
      <c r="DF206" s="37"/>
      <c r="DG206" s="37"/>
      <c r="DH206" s="37"/>
      <c r="DI206" s="37"/>
      <c r="DJ206" s="45" t="str">
        <f t="shared" si="457"/>
        <v/>
      </c>
      <c r="DK206" s="45" t="str">
        <f t="shared" si="458"/>
        <v/>
      </c>
      <c r="DL206" s="45" t="str">
        <f t="shared" si="459"/>
        <v/>
      </c>
      <c r="DM206" s="45" t="str">
        <f t="shared" si="460"/>
        <v/>
      </c>
      <c r="DN206" s="45" t="str">
        <f t="shared" si="461"/>
        <v/>
      </c>
      <c r="DO206" s="42"/>
      <c r="DP206" s="37"/>
      <c r="DQ206" s="43"/>
      <c r="DR206" s="37"/>
      <c r="DS206" s="43"/>
      <c r="DT206" s="43"/>
      <c r="DU206" s="43"/>
      <c r="DV206" s="43"/>
      <c r="DW206" s="43"/>
      <c r="DX206" s="43"/>
      <c r="DY206" s="40"/>
      <c r="DZ206" s="37"/>
      <c r="EA206" s="37"/>
      <c r="EB206" s="37"/>
      <c r="EC206" s="37"/>
      <c r="ED206" s="43"/>
      <c r="EE206" s="37"/>
      <c r="EF206" s="37"/>
      <c r="EG206" s="37"/>
      <c r="EH206" s="37"/>
      <c r="EI206" s="37"/>
      <c r="EJ206" s="37"/>
      <c r="EK206" s="37"/>
      <c r="EL206" s="37"/>
      <c r="EM206" s="37"/>
      <c r="EN206" s="37"/>
      <c r="EO206" s="37"/>
      <c r="EP206" s="37"/>
      <c r="EQ206" s="37"/>
      <c r="ER206" s="37"/>
      <c r="ES206" s="44"/>
      <c r="ET206" s="44">
        <v>44750</v>
      </c>
      <c r="EU206" s="44"/>
      <c r="EV206" s="44"/>
      <c r="EW206" s="37"/>
      <c r="EX206" s="37"/>
      <c r="EY206" s="37"/>
      <c r="EZ206" s="37"/>
      <c r="FA206" s="37"/>
      <c r="FB206" s="37"/>
      <c r="FC206" s="37"/>
      <c r="FD206" s="37"/>
      <c r="FE206" s="37"/>
      <c r="FF206" s="37"/>
      <c r="FG206" s="37"/>
      <c r="FH206" s="37"/>
      <c r="FI206" s="45" t="str">
        <f t="shared" si="462"/>
        <v/>
      </c>
      <c r="FJ206" s="45" t="str">
        <f t="shared" si="463"/>
        <v/>
      </c>
      <c r="FK206" s="45" t="str">
        <f t="shared" si="464"/>
        <v/>
      </c>
      <c r="FL206" s="45" t="str">
        <f t="shared" si="465"/>
        <v/>
      </c>
      <c r="FM206" s="45" t="str">
        <f t="shared" si="466"/>
        <v/>
      </c>
      <c r="FN206" s="37"/>
      <c r="FO206" s="37"/>
      <c r="FP206" s="37"/>
      <c r="FQ206" s="37"/>
      <c r="FR206" s="37"/>
      <c r="FS206" s="37"/>
      <c r="FT206" s="37"/>
      <c r="FU206" s="37"/>
      <c r="FV206" s="37"/>
      <c r="FW206" s="37"/>
      <c r="FX206" s="37"/>
      <c r="FY206" s="37"/>
      <c r="FZ206" s="37"/>
      <c r="GA206" s="37"/>
      <c r="GB206" s="37"/>
      <c r="GC206" s="37"/>
      <c r="GD206" s="37"/>
      <c r="GE206" s="37"/>
      <c r="GF206" s="37"/>
      <c r="GG206" s="37"/>
      <c r="GH206" s="37"/>
      <c r="GI206" s="37"/>
      <c r="GJ206" s="37"/>
      <c r="GK206" s="37"/>
      <c r="GL206" s="37"/>
      <c r="GM206" s="37"/>
      <c r="GN206" s="37"/>
      <c r="GO206" s="37"/>
      <c r="GP206" s="37"/>
      <c r="GQ206" s="37"/>
      <c r="GR206" s="44">
        <v>44669</v>
      </c>
      <c r="GS206" s="44">
        <v>44750</v>
      </c>
      <c r="GT206" s="44"/>
      <c r="GU206" s="44"/>
      <c r="GV206" s="37"/>
      <c r="GW206" s="37"/>
      <c r="GX206" s="37"/>
      <c r="GY206" s="37"/>
      <c r="GZ206" s="37"/>
      <c r="HA206" s="37"/>
      <c r="HB206" s="37"/>
      <c r="HC206" s="37"/>
      <c r="HD206" s="37"/>
      <c r="HE206" s="37"/>
      <c r="HF206" s="37"/>
      <c r="HG206" s="37"/>
      <c r="HH206" s="45" t="str">
        <f t="shared" ref="HH206:HH207" si="494">IFERROR(IF(GF206=0,"",IF((GJ206/GF206)&gt;1,1,(GJ206/GF206))),"")</f>
        <v/>
      </c>
      <c r="HI206" s="45" t="str">
        <f t="shared" ref="HI206:HI207" si="495">IFERROR(IF(GG206=0,"",IF((GL206/GG206)&gt;1,1,(GL206/GG206))),"")</f>
        <v/>
      </c>
      <c r="HJ206" s="45" t="str">
        <f t="shared" ref="HJ206:HJ207" si="496">IFERROR(IF(GH206=0,"",IF((GN206/GH206)&gt;1,1,(GN206/GH206))),"")</f>
        <v/>
      </c>
      <c r="HK206" s="45" t="str">
        <f t="shared" ref="HK206:HK207" si="497">IFERROR(IF(GI206=0,"",IF((GP206/GI206)&gt;1,1,(GP206/GI206))),"")</f>
        <v/>
      </c>
      <c r="HL206" s="45" t="str">
        <f t="shared" ref="HL206:HL207" si="498">IFERROR(IF((GJ206+GL206+GN206+GP206)/GE206&gt;1,1,(GJ206+GL206+GN206+GP206)/GE206),"")</f>
        <v/>
      </c>
      <c r="HM206" s="37"/>
      <c r="HN206" s="37"/>
      <c r="HO206" s="37">
        <f t="shared" si="472"/>
        <v>1</v>
      </c>
      <c r="HP206" s="37" t="str">
        <f>'[20]BD Plan'!$B$3</f>
        <v>Santander</v>
      </c>
      <c r="HQ206" s="20"/>
      <c r="HR206" s="20" t="s">
        <v>2085</v>
      </c>
      <c r="HS206" s="20"/>
      <c r="HT206" s="20"/>
      <c r="HU206" s="20"/>
      <c r="HV206" s="20"/>
      <c r="HW206" s="20"/>
      <c r="HX206" s="20"/>
      <c r="HY206" s="20" t="s">
        <v>2086</v>
      </c>
      <c r="HZ206" s="20"/>
      <c r="IA206" s="20"/>
      <c r="IB206" s="20"/>
      <c r="IC206" s="20"/>
      <c r="ID206" s="20"/>
      <c r="IE206" s="20"/>
      <c r="IF206" s="20"/>
      <c r="IG206" t="s">
        <v>1035</v>
      </c>
      <c r="IH206" s="38" t="s">
        <v>1036</v>
      </c>
    </row>
    <row r="207" spans="1:242" ht="15" customHeight="1" x14ac:dyDescent="0.25">
      <c r="A207" t="s">
        <v>1037</v>
      </c>
      <c r="B207" t="s">
        <v>1038</v>
      </c>
      <c r="C207" s="37" t="s">
        <v>1039</v>
      </c>
      <c r="D207" s="38" t="s">
        <v>968</v>
      </c>
      <c r="E207" s="37" t="s">
        <v>951</v>
      </c>
      <c r="F207" s="37" t="s">
        <v>984</v>
      </c>
      <c r="G207" s="37" t="s">
        <v>1040</v>
      </c>
      <c r="H207" s="39" t="s">
        <v>1041</v>
      </c>
      <c r="I207" s="37" t="s">
        <v>927</v>
      </c>
      <c r="J207" s="40">
        <v>0.6</v>
      </c>
      <c r="K207" s="40">
        <v>0.8</v>
      </c>
      <c r="L207" s="37" t="s">
        <v>956</v>
      </c>
      <c r="M207" s="40">
        <v>0.36</v>
      </c>
      <c r="N207" s="40">
        <v>0.8</v>
      </c>
      <c r="O207" s="37" t="s">
        <v>956</v>
      </c>
      <c r="P207" s="37" t="s">
        <v>929</v>
      </c>
      <c r="Q207" s="42" t="s">
        <v>1042</v>
      </c>
      <c r="R207" s="37"/>
      <c r="S207" s="47" t="s">
        <v>931</v>
      </c>
      <c r="T207" s="41" t="s">
        <v>1043</v>
      </c>
      <c r="U207" s="43" t="s">
        <v>933</v>
      </c>
      <c r="V207" s="43" t="s">
        <v>934</v>
      </c>
      <c r="W207" s="43" t="s">
        <v>935</v>
      </c>
      <c r="X207" s="43"/>
      <c r="Y207" s="43" t="s">
        <v>936</v>
      </c>
      <c r="Z207" s="43" t="s">
        <v>937</v>
      </c>
      <c r="AA207" s="40">
        <v>0.4</v>
      </c>
      <c r="AB207" s="37"/>
      <c r="AC207" s="37"/>
      <c r="AD207" s="37"/>
      <c r="AE207" s="37"/>
      <c r="AF207" s="43" t="s">
        <v>96</v>
      </c>
      <c r="AG207" s="37" t="s">
        <v>938</v>
      </c>
      <c r="AH207" s="37">
        <f t="shared" si="492"/>
        <v>50</v>
      </c>
      <c r="AI207" s="43">
        <v>24</v>
      </c>
      <c r="AJ207" s="43">
        <v>24</v>
      </c>
      <c r="AK207" s="43">
        <v>1</v>
      </c>
      <c r="AL207" s="43">
        <v>1</v>
      </c>
      <c r="AM207" s="37">
        <v>24</v>
      </c>
      <c r="AN207" s="37" t="s">
        <v>2087</v>
      </c>
      <c r="AO207" s="37">
        <v>24</v>
      </c>
      <c r="AP207" s="37" t="s">
        <v>2088</v>
      </c>
      <c r="AQ207" s="37"/>
      <c r="AR207" s="37"/>
      <c r="AS207" s="37"/>
      <c r="AT207" s="37"/>
      <c r="AU207" s="44">
        <v>44656</v>
      </c>
      <c r="AV207" s="44">
        <v>44753</v>
      </c>
      <c r="AW207" s="44"/>
      <c r="AX207" s="44"/>
      <c r="AY207" s="37" t="s">
        <v>5</v>
      </c>
      <c r="AZ207" s="37" t="s">
        <v>4</v>
      </c>
      <c r="BA207" s="37"/>
      <c r="BB207" s="37"/>
      <c r="BC207" s="37" t="s">
        <v>4</v>
      </c>
      <c r="BD207" s="37" t="s">
        <v>4</v>
      </c>
      <c r="BE207" s="37"/>
      <c r="BF207" s="37"/>
      <c r="BG207" s="37" t="s">
        <v>2089</v>
      </c>
      <c r="BH207" s="37" t="s">
        <v>2090</v>
      </c>
      <c r="BI207" s="37"/>
      <c r="BJ207" s="37"/>
      <c r="BK207" s="45">
        <f t="shared" si="481"/>
        <v>1</v>
      </c>
      <c r="BL207" s="45">
        <f t="shared" si="482"/>
        <v>1</v>
      </c>
      <c r="BM207" s="45">
        <f t="shared" si="483"/>
        <v>0</v>
      </c>
      <c r="BN207" s="45">
        <f t="shared" si="484"/>
        <v>0</v>
      </c>
      <c r="BO207" s="45">
        <f t="shared" si="485"/>
        <v>0.96</v>
      </c>
      <c r="BP207" s="42"/>
      <c r="BQ207" s="37"/>
      <c r="BR207" s="37"/>
      <c r="BS207" s="37"/>
      <c r="BT207" s="43"/>
      <c r="BU207" s="43"/>
      <c r="BV207" s="43"/>
      <c r="BW207" s="43"/>
      <c r="BX207" s="43"/>
      <c r="BY207" s="43"/>
      <c r="BZ207" s="40"/>
      <c r="CA207" s="37"/>
      <c r="CB207" s="37"/>
      <c r="CC207" s="37"/>
      <c r="CD207" s="37"/>
      <c r="CE207" s="43"/>
      <c r="CF207" s="37"/>
      <c r="CG207" s="37"/>
      <c r="CH207" s="37"/>
      <c r="CI207" s="37"/>
      <c r="CJ207" s="37"/>
      <c r="CK207" s="37"/>
      <c r="CL207" s="37"/>
      <c r="CM207" s="37"/>
      <c r="CN207" s="37"/>
      <c r="CO207" s="37"/>
      <c r="CP207" s="37"/>
      <c r="CQ207" s="37"/>
      <c r="CR207" s="37"/>
      <c r="CS207" s="37"/>
      <c r="CT207" s="44"/>
      <c r="CU207" s="44">
        <v>44753</v>
      </c>
      <c r="CV207" s="44"/>
      <c r="CW207" s="44"/>
      <c r="CX207" s="37"/>
      <c r="CY207" s="37"/>
      <c r="CZ207" s="37"/>
      <c r="DA207" s="37"/>
      <c r="DB207" s="37"/>
      <c r="DC207" s="37"/>
      <c r="DD207" s="37"/>
      <c r="DE207" s="37"/>
      <c r="DF207" s="37"/>
      <c r="DG207" s="37"/>
      <c r="DH207" s="37"/>
      <c r="DI207" s="37"/>
      <c r="DJ207" s="45" t="str">
        <f t="shared" si="457"/>
        <v/>
      </c>
      <c r="DK207" s="45" t="str">
        <f t="shared" si="458"/>
        <v/>
      </c>
      <c r="DL207" s="45" t="str">
        <f t="shared" si="459"/>
        <v/>
      </c>
      <c r="DM207" s="45" t="str">
        <f t="shared" si="460"/>
        <v/>
      </c>
      <c r="DN207" s="45" t="str">
        <f t="shared" si="461"/>
        <v/>
      </c>
      <c r="DO207" s="46"/>
      <c r="DP207" s="37"/>
      <c r="DQ207" s="43"/>
      <c r="DR207" s="37"/>
      <c r="DS207" s="43"/>
      <c r="DT207" s="43"/>
      <c r="DU207" s="43"/>
      <c r="DV207" s="43"/>
      <c r="DW207" s="43"/>
      <c r="DX207" s="43"/>
      <c r="DY207" s="40"/>
      <c r="DZ207" s="37"/>
      <c r="EA207" s="37"/>
      <c r="EB207" s="37"/>
      <c r="EC207" s="37"/>
      <c r="ED207" s="43"/>
      <c r="EE207" s="37"/>
      <c r="EF207" s="37"/>
      <c r="EG207" s="37"/>
      <c r="EH207" s="37"/>
      <c r="EI207" s="37"/>
      <c r="EJ207" s="37"/>
      <c r="EK207" s="37"/>
      <c r="EL207" s="37"/>
      <c r="EM207" s="37"/>
      <c r="EN207" s="37"/>
      <c r="EO207" s="37"/>
      <c r="EP207" s="37"/>
      <c r="EQ207" s="37"/>
      <c r="ER207" s="37"/>
      <c r="ES207" s="44">
        <v>44656</v>
      </c>
      <c r="ET207" s="44">
        <v>44753</v>
      </c>
      <c r="EU207" s="44"/>
      <c r="EV207" s="44"/>
      <c r="EW207" s="37"/>
      <c r="EX207" s="37"/>
      <c r="EY207" s="37"/>
      <c r="EZ207" s="37"/>
      <c r="FA207" s="37"/>
      <c r="FB207" s="37"/>
      <c r="FC207" s="37"/>
      <c r="FD207" s="37"/>
      <c r="FE207" s="37"/>
      <c r="FF207" s="37"/>
      <c r="FG207" s="37"/>
      <c r="FH207" s="37"/>
      <c r="FI207" s="45" t="str">
        <f t="shared" si="462"/>
        <v/>
      </c>
      <c r="FJ207" s="45" t="str">
        <f t="shared" si="463"/>
        <v/>
      </c>
      <c r="FK207" s="45" t="str">
        <f t="shared" si="464"/>
        <v/>
      </c>
      <c r="FL207" s="45" t="str">
        <f t="shared" si="465"/>
        <v/>
      </c>
      <c r="FM207" s="45" t="str">
        <f t="shared" si="466"/>
        <v/>
      </c>
      <c r="FN207" s="37"/>
      <c r="FO207" s="37"/>
      <c r="FP207" s="37"/>
      <c r="FQ207" s="37"/>
      <c r="FR207" s="37"/>
      <c r="FS207" s="37"/>
      <c r="FT207" s="37"/>
      <c r="FU207" s="37"/>
      <c r="FV207" s="37"/>
      <c r="FW207" s="37"/>
      <c r="FX207" s="37"/>
      <c r="FY207" s="37"/>
      <c r="FZ207" s="37"/>
      <c r="GA207" s="37"/>
      <c r="GB207" s="37"/>
      <c r="GC207" s="37"/>
      <c r="GD207" s="37"/>
      <c r="GE207" s="37"/>
      <c r="GF207" s="37"/>
      <c r="GG207" s="37"/>
      <c r="GH207" s="37"/>
      <c r="GI207" s="37"/>
      <c r="GJ207" s="37"/>
      <c r="GK207" s="37"/>
      <c r="GL207" s="37"/>
      <c r="GM207" s="37"/>
      <c r="GN207" s="37"/>
      <c r="GO207" s="37"/>
      <c r="GP207" s="37"/>
      <c r="GQ207" s="37"/>
      <c r="GR207" s="44">
        <v>44656</v>
      </c>
      <c r="GS207" s="44">
        <v>44753</v>
      </c>
      <c r="GT207" s="44"/>
      <c r="GU207" s="44"/>
      <c r="GV207" s="37"/>
      <c r="GW207" s="37"/>
      <c r="GX207" s="37"/>
      <c r="GY207" s="37"/>
      <c r="GZ207" s="37"/>
      <c r="HA207" s="37"/>
      <c r="HB207" s="37"/>
      <c r="HC207" s="37"/>
      <c r="HD207" s="37"/>
      <c r="HE207" s="37"/>
      <c r="HF207" s="37"/>
      <c r="HG207" s="37"/>
      <c r="HH207" s="45" t="str">
        <f t="shared" si="494"/>
        <v/>
      </c>
      <c r="HI207" s="45" t="str">
        <f t="shared" si="495"/>
        <v/>
      </c>
      <c r="HJ207" s="45" t="str">
        <f t="shared" si="496"/>
        <v/>
      </c>
      <c r="HK207" s="45" t="str">
        <f t="shared" si="497"/>
        <v/>
      </c>
      <c r="HL207" s="45" t="str">
        <f t="shared" si="498"/>
        <v/>
      </c>
      <c r="HM207" s="37"/>
      <c r="HN207" s="37"/>
      <c r="HO207" s="37">
        <f t="shared" si="472"/>
        <v>1</v>
      </c>
      <c r="HP207" s="37" t="str">
        <f>'[20]BD Plan'!$B$3</f>
        <v>Santander</v>
      </c>
      <c r="HQ207" s="20" t="s">
        <v>2091</v>
      </c>
      <c r="HR207" s="20" t="s">
        <v>2092</v>
      </c>
      <c r="HS207" s="20"/>
      <c r="HT207" s="20"/>
      <c r="HU207" s="20" t="s">
        <v>2093</v>
      </c>
      <c r="HV207" s="20"/>
      <c r="HW207" s="20"/>
      <c r="HX207" s="20"/>
      <c r="HY207" s="20"/>
      <c r="HZ207" s="20"/>
      <c r="IA207" s="20"/>
      <c r="IB207" s="20"/>
      <c r="IC207" s="20"/>
      <c r="ID207" s="20"/>
      <c r="IE207" s="20"/>
      <c r="IF207" s="20"/>
      <c r="IG207" t="s">
        <v>1050</v>
      </c>
      <c r="IH207" s="38" t="s">
        <v>1051</v>
      </c>
    </row>
    <row r="208" spans="1:242" ht="15" customHeight="1" x14ac:dyDescent="0.25">
      <c r="A208" t="s">
        <v>1052</v>
      </c>
      <c r="B208" t="s">
        <v>1053</v>
      </c>
      <c r="C208" s="37" t="s">
        <v>1054</v>
      </c>
      <c r="D208" s="38" t="s">
        <v>950</v>
      </c>
      <c r="E208" s="37" t="s">
        <v>951</v>
      </c>
      <c r="F208" s="37" t="s">
        <v>924</v>
      </c>
      <c r="G208" s="37" t="s">
        <v>925</v>
      </c>
      <c r="H208" s="39" t="s">
        <v>1055</v>
      </c>
      <c r="I208" s="37" t="s">
        <v>1028</v>
      </c>
      <c r="J208" s="40">
        <v>0.8</v>
      </c>
      <c r="K208" s="40">
        <v>0.6</v>
      </c>
      <c r="L208" s="37" t="s">
        <v>956</v>
      </c>
      <c r="M208" s="40">
        <v>0.28999999999999998</v>
      </c>
      <c r="N208" s="40">
        <v>0.6</v>
      </c>
      <c r="O208" s="37" t="s">
        <v>928</v>
      </c>
      <c r="P208" s="37" t="s">
        <v>929</v>
      </c>
      <c r="Q208" s="42"/>
      <c r="R208" s="37"/>
      <c r="S208" s="41"/>
      <c r="T208" s="41"/>
      <c r="U208" s="43"/>
      <c r="V208" s="43"/>
      <c r="W208" s="43"/>
      <c r="X208" s="43"/>
      <c r="Y208" s="43"/>
      <c r="Z208" s="43"/>
      <c r="AA208" s="40"/>
      <c r="AB208" s="37"/>
      <c r="AC208" s="37"/>
      <c r="AD208" s="37"/>
      <c r="AE208" s="37"/>
      <c r="AF208" s="43"/>
      <c r="AG208" s="37"/>
      <c r="AH208" s="37"/>
      <c r="AI208" s="43"/>
      <c r="AJ208" s="43"/>
      <c r="AK208" s="43"/>
      <c r="AL208" s="43"/>
      <c r="AM208" s="37"/>
      <c r="AN208" s="37"/>
      <c r="AO208" s="37"/>
      <c r="AP208" s="37"/>
      <c r="AQ208" s="37"/>
      <c r="AR208" s="37"/>
      <c r="AS208" s="37"/>
      <c r="AT208" s="37"/>
      <c r="AU208" s="44"/>
      <c r="AV208" s="44">
        <v>44749</v>
      </c>
      <c r="AW208" s="44"/>
      <c r="AX208" s="44"/>
      <c r="AY208" s="37"/>
      <c r="AZ208" s="37"/>
      <c r="BA208" s="37"/>
      <c r="BB208" s="37"/>
      <c r="BC208" s="37"/>
      <c r="BD208" s="37"/>
      <c r="BE208" s="37"/>
      <c r="BF208" s="37"/>
      <c r="BG208" s="37"/>
      <c r="BH208" s="37"/>
      <c r="BI208" s="37"/>
      <c r="BJ208" s="37"/>
      <c r="BK208" s="45" t="str">
        <f t="shared" si="481"/>
        <v/>
      </c>
      <c r="BL208" s="45" t="str">
        <f t="shared" si="482"/>
        <v/>
      </c>
      <c r="BM208" s="45" t="str">
        <f t="shared" si="483"/>
        <v/>
      </c>
      <c r="BN208" s="45" t="str">
        <f t="shared" si="484"/>
        <v/>
      </c>
      <c r="BO208" s="45" t="str">
        <f t="shared" si="485"/>
        <v/>
      </c>
      <c r="BP208" s="42" t="s">
        <v>1056</v>
      </c>
      <c r="BQ208" s="37"/>
      <c r="BR208" s="47" t="s">
        <v>931</v>
      </c>
      <c r="BS208" s="37" t="s">
        <v>1057</v>
      </c>
      <c r="BT208" s="43" t="s">
        <v>933</v>
      </c>
      <c r="BU208" s="43" t="s">
        <v>934</v>
      </c>
      <c r="BV208" s="43" t="s">
        <v>935</v>
      </c>
      <c r="BW208" s="43"/>
      <c r="BX208" s="43" t="s">
        <v>936</v>
      </c>
      <c r="BY208" s="43" t="s">
        <v>937</v>
      </c>
      <c r="BZ208" s="40">
        <v>0.4</v>
      </c>
      <c r="CA208" s="37"/>
      <c r="CB208" s="37"/>
      <c r="CC208" s="37"/>
      <c r="CD208" s="37"/>
      <c r="CE208" s="43" t="s">
        <v>96</v>
      </c>
      <c r="CF208" s="37" t="s">
        <v>938</v>
      </c>
      <c r="CG208" s="37">
        <f t="shared" ref="CG208" si="499">SUM(CH208:CK208)</f>
        <v>9</v>
      </c>
      <c r="CH208" s="37">
        <v>0</v>
      </c>
      <c r="CI208" s="37">
        <v>3</v>
      </c>
      <c r="CJ208" s="37">
        <v>3</v>
      </c>
      <c r="CK208" s="37">
        <v>3</v>
      </c>
      <c r="CL208" s="37"/>
      <c r="CM208" s="37"/>
      <c r="CN208" s="37">
        <v>3</v>
      </c>
      <c r="CO208" s="37" t="s">
        <v>2094</v>
      </c>
      <c r="CP208" s="37"/>
      <c r="CQ208" s="37"/>
      <c r="CR208" s="37"/>
      <c r="CS208" s="37"/>
      <c r="CT208" s="44"/>
      <c r="CU208" s="44">
        <v>44749</v>
      </c>
      <c r="CV208" s="44"/>
      <c r="CW208" s="44"/>
      <c r="CX208" s="37"/>
      <c r="CY208" s="37" t="s">
        <v>4</v>
      </c>
      <c r="CZ208" s="37"/>
      <c r="DA208" s="37"/>
      <c r="DB208" s="37"/>
      <c r="DC208" s="37" t="s">
        <v>4</v>
      </c>
      <c r="DD208" s="37"/>
      <c r="DE208" s="37"/>
      <c r="DF208" s="37"/>
      <c r="DG208" s="37" t="s">
        <v>2095</v>
      </c>
      <c r="DH208" s="37"/>
      <c r="DI208" s="37"/>
      <c r="DJ208" s="45"/>
      <c r="DK208" s="45"/>
      <c r="DL208" s="45"/>
      <c r="DM208" s="45"/>
      <c r="DN208" s="45"/>
      <c r="DO208" s="46"/>
      <c r="DP208" s="37"/>
      <c r="DQ208" s="43"/>
      <c r="DR208" s="37"/>
      <c r="DS208" s="43"/>
      <c r="DT208" s="43"/>
      <c r="DU208" s="43"/>
      <c r="DV208" s="43"/>
      <c r="DW208" s="43"/>
      <c r="DX208" s="43"/>
      <c r="DY208" s="40"/>
      <c r="DZ208" s="37"/>
      <c r="EA208" s="37"/>
      <c r="EB208" s="37"/>
      <c r="EC208" s="37"/>
      <c r="ED208" s="43"/>
      <c r="EE208" s="37"/>
      <c r="EF208" s="37"/>
      <c r="EG208" s="37"/>
      <c r="EH208" s="37"/>
      <c r="EI208" s="37"/>
      <c r="EJ208" s="37"/>
      <c r="EK208" s="37"/>
      <c r="EL208" s="37"/>
      <c r="EM208" s="37"/>
      <c r="EN208" s="37"/>
      <c r="EO208" s="37"/>
      <c r="EP208" s="37"/>
      <c r="EQ208" s="37"/>
      <c r="ER208" s="37"/>
      <c r="ES208" s="44"/>
      <c r="ET208" s="44">
        <v>44749</v>
      </c>
      <c r="EU208" s="44"/>
      <c r="EV208" s="44"/>
      <c r="EW208" s="37"/>
      <c r="EX208" s="37"/>
      <c r="EY208" s="37"/>
      <c r="EZ208" s="37"/>
      <c r="FA208" s="37"/>
      <c r="FB208" s="37"/>
      <c r="FC208" s="37"/>
      <c r="FD208" s="37"/>
      <c r="FE208" s="37"/>
      <c r="FF208" s="37"/>
      <c r="FG208" s="37"/>
      <c r="FH208" s="37"/>
      <c r="FI208" s="45" t="str">
        <f t="shared" si="462"/>
        <v/>
      </c>
      <c r="FJ208" s="45" t="str">
        <f t="shared" si="463"/>
        <v/>
      </c>
      <c r="FK208" s="45" t="str">
        <f t="shared" si="464"/>
        <v/>
      </c>
      <c r="FL208" s="45" t="str">
        <f t="shared" si="465"/>
        <v/>
      </c>
      <c r="FM208" s="45" t="str">
        <f t="shared" si="466"/>
        <v/>
      </c>
      <c r="FN208" s="37"/>
      <c r="FO208" s="37"/>
      <c r="FP208" s="37"/>
      <c r="FQ208" s="37"/>
      <c r="FR208" s="37"/>
      <c r="FS208" s="37"/>
      <c r="FT208" s="37"/>
      <c r="FU208" s="37"/>
      <c r="FV208" s="37"/>
      <c r="FW208" s="37"/>
      <c r="FX208" s="37"/>
      <c r="FY208" s="37"/>
      <c r="FZ208" s="37"/>
      <c r="GA208" s="37"/>
      <c r="GB208" s="37"/>
      <c r="GC208" s="37"/>
      <c r="GD208" s="37"/>
      <c r="GE208" s="37"/>
      <c r="GF208" s="37"/>
      <c r="GG208" s="37"/>
      <c r="GH208" s="37"/>
      <c r="GI208" s="37"/>
      <c r="GJ208" s="37"/>
      <c r="GK208" s="37"/>
      <c r="GL208" s="37"/>
      <c r="GM208" s="37"/>
      <c r="GN208" s="37"/>
      <c r="GO208" s="37"/>
      <c r="GP208" s="37"/>
      <c r="GQ208" s="37"/>
      <c r="GR208" s="44"/>
      <c r="GS208" s="44">
        <v>44749</v>
      </c>
      <c r="GT208" s="44"/>
      <c r="GU208" s="44"/>
      <c r="GV208" s="37"/>
      <c r="GW208" s="37"/>
      <c r="GX208" s="37"/>
      <c r="GY208" s="37"/>
      <c r="GZ208" s="37"/>
      <c r="HA208" s="37"/>
      <c r="HB208" s="37"/>
      <c r="HC208" s="37"/>
      <c r="HD208" s="37"/>
      <c r="HE208" s="37"/>
      <c r="HF208" s="37"/>
      <c r="HG208" s="37"/>
      <c r="HH208" s="45"/>
      <c r="HI208" s="45"/>
      <c r="HJ208" s="45"/>
      <c r="HK208" s="45"/>
      <c r="HL208" s="45"/>
      <c r="HM208" s="37"/>
      <c r="HN208" s="37"/>
      <c r="HO208" s="37">
        <f t="shared" si="472"/>
        <v>1</v>
      </c>
      <c r="HP208" s="37" t="str">
        <f>'[20]BD Plan'!$B$3</f>
        <v>Santander</v>
      </c>
      <c r="HQ208" s="20"/>
      <c r="HR208" s="20"/>
      <c r="HS208" s="20"/>
      <c r="HT208" s="20"/>
      <c r="HU208" s="20"/>
      <c r="HV208" s="20" t="s">
        <v>2096</v>
      </c>
      <c r="HW208" s="20"/>
      <c r="HX208" s="20"/>
      <c r="HY208" s="20"/>
      <c r="HZ208" s="20"/>
      <c r="IA208" s="20"/>
      <c r="IB208" s="20"/>
      <c r="IC208" s="20"/>
      <c r="ID208" s="20"/>
      <c r="IE208" s="20"/>
      <c r="IF208" s="20"/>
      <c r="IG208" t="s">
        <v>1052</v>
      </c>
      <c r="IH208" s="38" t="s">
        <v>1053</v>
      </c>
    </row>
    <row r="209" spans="1:242" ht="15" customHeight="1" x14ac:dyDescent="0.25">
      <c r="A209" t="s">
        <v>1061</v>
      </c>
      <c r="B209" t="s">
        <v>1053</v>
      </c>
      <c r="C209" s="37" t="s">
        <v>1062</v>
      </c>
      <c r="D209" s="37" t="s">
        <v>997</v>
      </c>
      <c r="E209" s="37" t="s">
        <v>951</v>
      </c>
      <c r="F209" s="37" t="s">
        <v>924</v>
      </c>
      <c r="G209" s="37" t="s">
        <v>925</v>
      </c>
      <c r="H209" s="39" t="s">
        <v>1063</v>
      </c>
      <c r="I209" s="37" t="s">
        <v>955</v>
      </c>
      <c r="J209" s="40">
        <v>0.8</v>
      </c>
      <c r="K209" s="40">
        <v>0.6</v>
      </c>
      <c r="L209" s="37" t="s">
        <v>956</v>
      </c>
      <c r="M209" s="40">
        <v>0.28999999999999998</v>
      </c>
      <c r="N209" s="40">
        <v>0.6</v>
      </c>
      <c r="O209" s="37" t="s">
        <v>928</v>
      </c>
      <c r="P209" s="37" t="s">
        <v>929</v>
      </c>
      <c r="Q209" s="42" t="s">
        <v>1064</v>
      </c>
      <c r="R209" s="37"/>
      <c r="S209" s="47" t="s">
        <v>931</v>
      </c>
      <c r="T209" s="37" t="s">
        <v>1065</v>
      </c>
      <c r="U209" s="43" t="s">
        <v>933</v>
      </c>
      <c r="V209" s="43" t="s">
        <v>934</v>
      </c>
      <c r="W209" s="43" t="s">
        <v>935</v>
      </c>
      <c r="X209" s="43"/>
      <c r="Y209" s="43" t="s">
        <v>936</v>
      </c>
      <c r="Z209" s="43" t="s">
        <v>937</v>
      </c>
      <c r="AA209" s="40">
        <v>0.4</v>
      </c>
      <c r="AB209" s="37"/>
      <c r="AC209" s="37"/>
      <c r="AD209" s="37"/>
      <c r="AE209" s="37"/>
      <c r="AF209" s="43" t="s">
        <v>96</v>
      </c>
      <c r="AG209" s="37" t="s">
        <v>938</v>
      </c>
      <c r="AH209" s="37">
        <f t="shared" si="492"/>
        <v>5</v>
      </c>
      <c r="AI209" s="43">
        <v>5</v>
      </c>
      <c r="AJ209" s="43">
        <v>0</v>
      </c>
      <c r="AK209" s="43">
        <v>0</v>
      </c>
      <c r="AL209" s="43">
        <v>0</v>
      </c>
      <c r="AM209" s="37">
        <v>5</v>
      </c>
      <c r="AN209" s="41" t="s">
        <v>2097</v>
      </c>
      <c r="AO209" s="37">
        <v>0</v>
      </c>
      <c r="AP209" s="37" t="s">
        <v>2098</v>
      </c>
      <c r="AQ209" s="37"/>
      <c r="AR209" s="37"/>
      <c r="AS209" s="37"/>
      <c r="AT209" s="37"/>
      <c r="AU209" s="44">
        <v>44656</v>
      </c>
      <c r="AV209" s="44">
        <v>44749</v>
      </c>
      <c r="AW209" s="44"/>
      <c r="AX209" s="44"/>
      <c r="AY209" s="37" t="s">
        <v>4</v>
      </c>
      <c r="AZ209" s="37" t="s">
        <v>6</v>
      </c>
      <c r="BA209" s="37"/>
      <c r="BB209" s="37"/>
      <c r="BC209" s="37" t="s">
        <v>4</v>
      </c>
      <c r="BD209" s="37" t="s">
        <v>6</v>
      </c>
      <c r="BE209" s="37"/>
      <c r="BF209" s="37"/>
      <c r="BG209" s="37" t="s">
        <v>2099</v>
      </c>
      <c r="BH209" s="37" t="s">
        <v>2100</v>
      </c>
      <c r="BI209" s="37"/>
      <c r="BJ209" s="37"/>
      <c r="BK209" s="45">
        <f t="shared" si="481"/>
        <v>1</v>
      </c>
      <c r="BL209" s="45" t="str">
        <f t="shared" si="482"/>
        <v/>
      </c>
      <c r="BM209" s="45" t="str">
        <f t="shared" si="483"/>
        <v/>
      </c>
      <c r="BN209" s="45" t="str">
        <f t="shared" si="484"/>
        <v/>
      </c>
      <c r="BO209" s="45">
        <f t="shared" si="485"/>
        <v>1</v>
      </c>
      <c r="BP209" s="42"/>
      <c r="BQ209" s="37"/>
      <c r="BR209" s="43"/>
      <c r="BS209" s="37"/>
      <c r="BT209" s="43"/>
      <c r="BU209" s="43"/>
      <c r="BV209" s="43"/>
      <c r="BW209" s="43"/>
      <c r="BX209" s="43"/>
      <c r="BY209" s="43"/>
      <c r="BZ209" s="40"/>
      <c r="CA209" s="37"/>
      <c r="CB209" s="37"/>
      <c r="CC209" s="37"/>
      <c r="CD209" s="37"/>
      <c r="CE209" s="43"/>
      <c r="CF209" s="37"/>
      <c r="CG209" s="37"/>
      <c r="CH209" s="37"/>
      <c r="CI209" s="37"/>
      <c r="CJ209" s="37"/>
      <c r="CK209" s="37"/>
      <c r="CL209" s="37"/>
      <c r="CM209" s="37"/>
      <c r="CN209" s="37"/>
      <c r="CO209" s="37"/>
      <c r="CP209" s="37"/>
      <c r="CQ209" s="37"/>
      <c r="CR209" s="37"/>
      <c r="CS209" s="37"/>
      <c r="CT209" s="44">
        <v>44656</v>
      </c>
      <c r="CU209" s="44">
        <v>44749</v>
      </c>
      <c r="CV209" s="44"/>
      <c r="CW209" s="44"/>
      <c r="CX209" s="37"/>
      <c r="CY209" s="37"/>
      <c r="CZ209" s="37"/>
      <c r="DA209" s="37"/>
      <c r="DB209" s="37"/>
      <c r="DC209" s="37"/>
      <c r="DD209" s="37"/>
      <c r="DE209" s="37"/>
      <c r="DF209" s="37"/>
      <c r="DG209" s="37"/>
      <c r="DH209" s="37"/>
      <c r="DI209" s="37"/>
      <c r="DJ209" s="45" t="str">
        <f t="shared" si="457"/>
        <v/>
      </c>
      <c r="DK209" s="45" t="str">
        <f t="shared" si="458"/>
        <v/>
      </c>
      <c r="DL209" s="45" t="str">
        <f t="shared" si="459"/>
        <v/>
      </c>
      <c r="DM209" s="45" t="str">
        <f t="shared" si="460"/>
        <v/>
      </c>
      <c r="DN209" s="45" t="str">
        <f t="shared" si="461"/>
        <v/>
      </c>
      <c r="DO209" s="46"/>
      <c r="DP209" s="37"/>
      <c r="DQ209" s="43"/>
      <c r="DR209" s="37"/>
      <c r="DS209" s="43"/>
      <c r="DT209" s="43"/>
      <c r="DU209" s="43"/>
      <c r="DV209" s="43"/>
      <c r="DW209" s="43"/>
      <c r="DX209" s="43"/>
      <c r="DY209" s="40"/>
      <c r="DZ209" s="37"/>
      <c r="EA209" s="37"/>
      <c r="EB209" s="37"/>
      <c r="EC209" s="37"/>
      <c r="ED209" s="43"/>
      <c r="EE209" s="37"/>
      <c r="EF209" s="37"/>
      <c r="EG209" s="37"/>
      <c r="EH209" s="37"/>
      <c r="EI209" s="37"/>
      <c r="EJ209" s="37"/>
      <c r="EK209" s="37"/>
      <c r="EL209" s="37"/>
      <c r="EM209" s="37"/>
      <c r="EN209" s="37"/>
      <c r="EO209" s="37"/>
      <c r="EP209" s="37"/>
      <c r="EQ209" s="37"/>
      <c r="ER209" s="37"/>
      <c r="ES209" s="44">
        <v>44656</v>
      </c>
      <c r="ET209" s="44">
        <v>44749</v>
      </c>
      <c r="EU209" s="44"/>
      <c r="EV209" s="44"/>
      <c r="EW209" s="37"/>
      <c r="EX209" s="37"/>
      <c r="EY209" s="37"/>
      <c r="EZ209" s="37"/>
      <c r="FA209" s="37"/>
      <c r="FB209" s="37"/>
      <c r="FC209" s="37"/>
      <c r="FD209" s="37"/>
      <c r="FE209" s="37"/>
      <c r="FF209" s="37"/>
      <c r="FG209" s="37"/>
      <c r="FH209" s="37"/>
      <c r="FI209" s="45" t="str">
        <f t="shared" si="462"/>
        <v/>
      </c>
      <c r="FJ209" s="45" t="str">
        <f t="shared" si="463"/>
        <v/>
      </c>
      <c r="FK209" s="45" t="str">
        <f t="shared" si="464"/>
        <v/>
      </c>
      <c r="FL209" s="45" t="str">
        <f t="shared" si="465"/>
        <v/>
      </c>
      <c r="FM209" s="45" t="str">
        <f t="shared" si="466"/>
        <v/>
      </c>
      <c r="FN209" s="37"/>
      <c r="FO209" s="37"/>
      <c r="FP209" s="37"/>
      <c r="FQ209" s="37"/>
      <c r="FR209" s="37"/>
      <c r="FS209" s="37"/>
      <c r="FT209" s="37"/>
      <c r="FU209" s="37"/>
      <c r="FV209" s="37"/>
      <c r="FW209" s="37"/>
      <c r="FX209" s="37"/>
      <c r="FY209" s="37"/>
      <c r="FZ209" s="37"/>
      <c r="GA209" s="37"/>
      <c r="GB209" s="37"/>
      <c r="GC209" s="37"/>
      <c r="GD209" s="37"/>
      <c r="GE209" s="37"/>
      <c r="GF209" s="37"/>
      <c r="GG209" s="37"/>
      <c r="GH209" s="37"/>
      <c r="GI209" s="37"/>
      <c r="GJ209" s="37"/>
      <c r="GK209" s="37"/>
      <c r="GL209" s="37"/>
      <c r="GM209" s="37"/>
      <c r="GN209" s="37"/>
      <c r="GO209" s="37"/>
      <c r="GP209" s="37"/>
      <c r="GQ209" s="37"/>
      <c r="GR209" s="44">
        <v>44656</v>
      </c>
      <c r="GS209" s="44">
        <v>44749</v>
      </c>
      <c r="GT209" s="44"/>
      <c r="GU209" s="44"/>
      <c r="GV209" s="37"/>
      <c r="GW209" s="37"/>
      <c r="GX209" s="37"/>
      <c r="GY209" s="37"/>
      <c r="GZ209" s="37"/>
      <c r="HA209" s="37"/>
      <c r="HB209" s="37"/>
      <c r="HC209" s="37"/>
      <c r="HD209" s="37"/>
      <c r="HE209" s="37"/>
      <c r="HF209" s="37"/>
      <c r="HG209" s="37"/>
      <c r="HH209" s="45" t="str">
        <f t="shared" ref="HH209:HH210" si="500">IFERROR(IF(GF209=0,"",IF((GJ209/GF209)&gt;1,1,(GJ209/GF209))),"")</f>
        <v/>
      </c>
      <c r="HI209" s="45" t="str">
        <f t="shared" ref="HI209:HI210" si="501">IFERROR(IF(GG209=0,"",IF((GL209/GG209)&gt;1,1,(GL209/GG209))),"")</f>
        <v/>
      </c>
      <c r="HJ209" s="45" t="str">
        <f t="shared" ref="HJ209:HJ210" si="502">IFERROR(IF(GH209=0,"",IF((GN209/GH209)&gt;1,1,(GN209/GH209))),"")</f>
        <v/>
      </c>
      <c r="HK209" s="45" t="str">
        <f t="shared" ref="HK209:HK210" si="503">IFERROR(IF(GI209=0,"",IF((GP209/GI209)&gt;1,1,(GP209/GI209))),"")</f>
        <v/>
      </c>
      <c r="HL209" s="45" t="str">
        <f t="shared" ref="HL209:HL210" si="504">IFERROR(IF((GJ209+GL209+GN209+GP209)/GE209&gt;1,1,(GJ209+GL209+GN209+GP209)/GE209),"")</f>
        <v/>
      </c>
      <c r="HM209" s="37"/>
      <c r="HN209" s="37"/>
      <c r="HO209" s="37">
        <f t="shared" si="472"/>
        <v>1</v>
      </c>
      <c r="HP209" s="37" t="str">
        <f>'[20]BD Plan'!$B$3</f>
        <v>Santander</v>
      </c>
      <c r="HQ209" s="20" t="s">
        <v>2101</v>
      </c>
      <c r="HR209" s="20" t="s">
        <v>1932</v>
      </c>
      <c r="HS209" s="20"/>
      <c r="HT209" s="20"/>
      <c r="HU209" s="20"/>
      <c r="HV209" s="20"/>
      <c r="HW209" s="20"/>
      <c r="HX209" s="20"/>
      <c r="HY209" s="20"/>
      <c r="HZ209" s="20"/>
      <c r="IA209" s="20"/>
      <c r="IB209" s="20"/>
      <c r="IC209" s="20"/>
      <c r="ID209" s="20"/>
      <c r="IE209" s="20"/>
      <c r="IF209" s="20"/>
      <c r="IG209" t="s">
        <v>1061</v>
      </c>
      <c r="IH209" s="38" t="s">
        <v>1053</v>
      </c>
    </row>
    <row r="210" spans="1:242" ht="15" customHeight="1" x14ac:dyDescent="0.25">
      <c r="A210" t="s">
        <v>1071</v>
      </c>
      <c r="B210" t="s">
        <v>1072</v>
      </c>
      <c r="C210" s="37" t="s">
        <v>1073</v>
      </c>
      <c r="D210" s="37" t="s">
        <v>950</v>
      </c>
      <c r="E210" s="37" t="s">
        <v>951</v>
      </c>
      <c r="F210" s="37" t="s">
        <v>924</v>
      </c>
      <c r="G210" s="37" t="s">
        <v>925</v>
      </c>
      <c r="H210" s="39" t="s">
        <v>1074</v>
      </c>
      <c r="I210" s="37" t="s">
        <v>927</v>
      </c>
      <c r="J210" s="40">
        <v>0.2</v>
      </c>
      <c r="K210" s="40">
        <v>0.4</v>
      </c>
      <c r="L210" s="37" t="s">
        <v>1011</v>
      </c>
      <c r="M210" s="40">
        <v>0.04</v>
      </c>
      <c r="N210" s="40">
        <v>0.4</v>
      </c>
      <c r="O210" s="37" t="s">
        <v>1011</v>
      </c>
      <c r="P210" s="37" t="s">
        <v>929</v>
      </c>
      <c r="Q210" s="42"/>
      <c r="R210" s="37"/>
      <c r="S210" s="43"/>
      <c r="T210" s="37"/>
      <c r="U210" s="43"/>
      <c r="V210" s="43"/>
      <c r="W210" s="43"/>
      <c r="X210" s="43"/>
      <c r="Y210" s="43"/>
      <c r="Z210" s="43"/>
      <c r="AA210" s="40"/>
      <c r="AB210" s="37"/>
      <c r="AC210" s="37"/>
      <c r="AD210" s="37"/>
      <c r="AE210" s="37"/>
      <c r="AF210" s="43"/>
      <c r="AG210" s="37"/>
      <c r="AH210" s="37"/>
      <c r="AI210" s="43"/>
      <c r="AJ210" s="43"/>
      <c r="AK210" s="43"/>
      <c r="AL210" s="43"/>
      <c r="AM210" s="37"/>
      <c r="AN210" s="37"/>
      <c r="AO210" s="37"/>
      <c r="AP210" s="37"/>
      <c r="AQ210" s="37"/>
      <c r="AR210" s="37"/>
      <c r="AS210" s="37"/>
      <c r="AT210" s="37"/>
      <c r="AU210" s="44">
        <v>44656</v>
      </c>
      <c r="AV210" s="44">
        <v>44753</v>
      </c>
      <c r="AW210" s="44"/>
      <c r="AX210" s="44"/>
      <c r="AY210" s="37"/>
      <c r="AZ210" s="37"/>
      <c r="BA210" s="37"/>
      <c r="BB210" s="37"/>
      <c r="BC210" s="37"/>
      <c r="BD210" s="37"/>
      <c r="BE210" s="37"/>
      <c r="BF210" s="37"/>
      <c r="BG210" s="37"/>
      <c r="BH210" s="37"/>
      <c r="BI210" s="37"/>
      <c r="BJ210" s="37"/>
      <c r="BK210" s="45" t="str">
        <f t="shared" si="481"/>
        <v/>
      </c>
      <c r="BL210" s="45" t="str">
        <f t="shared" si="482"/>
        <v/>
      </c>
      <c r="BM210" s="45" t="str">
        <f t="shared" si="483"/>
        <v/>
      </c>
      <c r="BN210" s="45" t="str">
        <f t="shared" si="484"/>
        <v/>
      </c>
      <c r="BO210" s="45" t="str">
        <f t="shared" si="485"/>
        <v/>
      </c>
      <c r="BP210" s="42" t="s">
        <v>1075</v>
      </c>
      <c r="BQ210" s="37"/>
      <c r="BR210" s="47" t="s">
        <v>931</v>
      </c>
      <c r="BS210" s="37" t="s">
        <v>1076</v>
      </c>
      <c r="BT210" s="43" t="s">
        <v>933</v>
      </c>
      <c r="BU210" s="43" t="s">
        <v>934</v>
      </c>
      <c r="BV210" s="43" t="s">
        <v>935</v>
      </c>
      <c r="BW210" s="43"/>
      <c r="BX210" s="43" t="s">
        <v>936</v>
      </c>
      <c r="BY210" s="43" t="s">
        <v>937</v>
      </c>
      <c r="BZ210" s="40">
        <v>0.4</v>
      </c>
      <c r="CA210" s="37"/>
      <c r="CB210" s="37"/>
      <c r="CC210" s="37"/>
      <c r="CD210" s="37"/>
      <c r="CE210" s="43" t="s">
        <v>96</v>
      </c>
      <c r="CF210" s="37" t="s">
        <v>938</v>
      </c>
      <c r="CG210" s="37">
        <f t="shared" ref="CG210" si="505">SUM(CH210:CK210)</f>
        <v>7</v>
      </c>
      <c r="CH210" s="37">
        <v>3</v>
      </c>
      <c r="CI210" s="37">
        <v>3</v>
      </c>
      <c r="CJ210" s="37">
        <v>0</v>
      </c>
      <c r="CK210" s="37">
        <v>1</v>
      </c>
      <c r="CL210" s="37">
        <v>3</v>
      </c>
      <c r="CM210" s="37" t="s">
        <v>2102</v>
      </c>
      <c r="CN210" s="37">
        <v>3</v>
      </c>
      <c r="CO210" s="37" t="s">
        <v>2103</v>
      </c>
      <c r="CP210" s="37"/>
      <c r="CQ210" s="37"/>
      <c r="CR210" s="37"/>
      <c r="CS210" s="37"/>
      <c r="CT210" s="44">
        <v>44656</v>
      </c>
      <c r="CU210" s="44">
        <v>44753</v>
      </c>
      <c r="CV210" s="44"/>
      <c r="CW210" s="44"/>
      <c r="CX210" s="37" t="s">
        <v>4</v>
      </c>
      <c r="CY210" s="37" t="s">
        <v>4</v>
      </c>
      <c r="CZ210" s="37"/>
      <c r="DA210" s="37"/>
      <c r="DB210" s="37" t="s">
        <v>4</v>
      </c>
      <c r="DC210" s="37" t="s">
        <v>4</v>
      </c>
      <c r="DD210" s="37"/>
      <c r="DE210" s="37"/>
      <c r="DF210" s="37" t="s">
        <v>2104</v>
      </c>
      <c r="DG210" s="37" t="s">
        <v>2105</v>
      </c>
      <c r="DH210" s="37"/>
      <c r="DI210" s="37"/>
      <c r="DJ210" s="45">
        <f t="shared" si="457"/>
        <v>1</v>
      </c>
      <c r="DK210" s="45">
        <f t="shared" si="458"/>
        <v>1</v>
      </c>
      <c r="DL210" s="45" t="str">
        <f t="shared" si="459"/>
        <v/>
      </c>
      <c r="DM210" s="45">
        <f t="shared" si="460"/>
        <v>0</v>
      </c>
      <c r="DN210" s="45">
        <f t="shared" si="461"/>
        <v>0.8571428571428571</v>
      </c>
      <c r="DO210" s="42" t="s">
        <v>1081</v>
      </c>
      <c r="DP210" s="37"/>
      <c r="DQ210" s="47" t="s">
        <v>931</v>
      </c>
      <c r="DR210" s="37" t="s">
        <v>1082</v>
      </c>
      <c r="DS210" s="43" t="s">
        <v>933</v>
      </c>
      <c r="DT210" s="43" t="s">
        <v>934</v>
      </c>
      <c r="DU210" s="43" t="s">
        <v>935</v>
      </c>
      <c r="DV210" s="43"/>
      <c r="DW210" s="43" t="s">
        <v>936</v>
      </c>
      <c r="DX210" s="43" t="s">
        <v>937</v>
      </c>
      <c r="DY210" s="40">
        <v>0.4</v>
      </c>
      <c r="DZ210" s="37"/>
      <c r="EA210" s="37"/>
      <c r="EB210" s="37"/>
      <c r="EC210" s="37"/>
      <c r="ED210" s="43" t="s">
        <v>96</v>
      </c>
      <c r="EE210" s="37" t="s">
        <v>938</v>
      </c>
      <c r="EF210" s="37">
        <f>SUM(EG210:EJ210)</f>
        <v>8</v>
      </c>
      <c r="EG210" s="37">
        <v>0</v>
      </c>
      <c r="EH210" s="37">
        <v>8</v>
      </c>
      <c r="EI210" s="37">
        <v>0</v>
      </c>
      <c r="EJ210" s="37">
        <v>0</v>
      </c>
      <c r="EK210" s="37"/>
      <c r="EL210" s="37"/>
      <c r="EM210" s="37">
        <v>8</v>
      </c>
      <c r="EN210" s="37" t="s">
        <v>2106</v>
      </c>
      <c r="EO210" s="37"/>
      <c r="EP210" s="37"/>
      <c r="EQ210" s="37"/>
      <c r="ER210" s="37"/>
      <c r="ES210" s="44">
        <v>44656</v>
      </c>
      <c r="ET210" s="44">
        <v>44753</v>
      </c>
      <c r="EU210" s="44"/>
      <c r="EV210" s="44"/>
      <c r="EW210" s="37"/>
      <c r="EX210" s="37" t="s">
        <v>5</v>
      </c>
      <c r="EY210" s="37"/>
      <c r="EZ210" s="37"/>
      <c r="FA210" s="37"/>
      <c r="FB210" s="37" t="s">
        <v>5</v>
      </c>
      <c r="FC210" s="37"/>
      <c r="FD210" s="37"/>
      <c r="FE210" s="37"/>
      <c r="FF210" s="37" t="s">
        <v>2107</v>
      </c>
      <c r="FG210" s="37"/>
      <c r="FH210" s="37"/>
      <c r="FI210" s="45" t="str">
        <f t="shared" si="462"/>
        <v/>
      </c>
      <c r="FJ210" s="45">
        <f t="shared" si="463"/>
        <v>1</v>
      </c>
      <c r="FK210" s="45" t="str">
        <f t="shared" si="464"/>
        <v/>
      </c>
      <c r="FL210" s="45" t="str">
        <f t="shared" si="465"/>
        <v/>
      </c>
      <c r="FM210" s="45">
        <f t="shared" si="466"/>
        <v>1</v>
      </c>
      <c r="FN210" s="37"/>
      <c r="FO210" s="37"/>
      <c r="FP210" s="37"/>
      <c r="FQ210" s="37"/>
      <c r="FR210" s="37"/>
      <c r="FS210" s="37"/>
      <c r="FT210" s="37"/>
      <c r="FU210" s="37"/>
      <c r="FV210" s="37"/>
      <c r="FW210" s="37"/>
      <c r="FX210" s="37"/>
      <c r="FY210" s="37"/>
      <c r="FZ210" s="37"/>
      <c r="GA210" s="37"/>
      <c r="GB210" s="37"/>
      <c r="GC210" s="37"/>
      <c r="GD210" s="37"/>
      <c r="GE210" s="37"/>
      <c r="GF210" s="37"/>
      <c r="GG210" s="37"/>
      <c r="GH210" s="37"/>
      <c r="GI210" s="37"/>
      <c r="GJ210" s="37"/>
      <c r="GK210" s="37"/>
      <c r="GL210" s="37"/>
      <c r="GM210" s="37"/>
      <c r="GN210" s="37"/>
      <c r="GO210" s="37"/>
      <c r="GP210" s="37"/>
      <c r="GQ210" s="37"/>
      <c r="GR210" s="44">
        <v>44656</v>
      </c>
      <c r="GS210" s="44">
        <v>44753</v>
      </c>
      <c r="GT210" s="44"/>
      <c r="GU210" s="44"/>
      <c r="GV210" s="37"/>
      <c r="GW210" s="37"/>
      <c r="GX210" s="37"/>
      <c r="GY210" s="37"/>
      <c r="GZ210" s="37"/>
      <c r="HA210" s="37"/>
      <c r="HB210" s="37"/>
      <c r="HC210" s="37"/>
      <c r="HD210" s="37"/>
      <c r="HE210" s="37"/>
      <c r="HF210" s="37"/>
      <c r="HG210" s="37"/>
      <c r="HH210" s="45" t="str">
        <f t="shared" si="500"/>
        <v/>
      </c>
      <c r="HI210" s="45" t="str">
        <f t="shared" si="501"/>
        <v/>
      </c>
      <c r="HJ210" s="45" t="str">
        <f t="shared" si="502"/>
        <v/>
      </c>
      <c r="HK210" s="45" t="str">
        <f t="shared" si="503"/>
        <v/>
      </c>
      <c r="HL210" s="45" t="str">
        <f t="shared" si="504"/>
        <v/>
      </c>
      <c r="HM210" s="37"/>
      <c r="HN210" s="37"/>
      <c r="HO210" s="37">
        <f t="shared" si="472"/>
        <v>2</v>
      </c>
      <c r="HP210" s="37" t="str">
        <f>'[20]BD Plan'!$B$3</f>
        <v>Santander</v>
      </c>
      <c r="HQ210" s="20"/>
      <c r="HR210" s="20"/>
      <c r="HS210" s="20"/>
      <c r="HT210" s="20"/>
      <c r="HU210" s="20" t="s">
        <v>2108</v>
      </c>
      <c r="HV210" s="20" t="s">
        <v>2109</v>
      </c>
      <c r="HW210" s="20"/>
      <c r="HX210" s="20"/>
      <c r="HY210" s="20"/>
      <c r="HZ210" s="20" t="s">
        <v>2110</v>
      </c>
      <c r="IA210" s="20"/>
      <c r="IB210" s="20"/>
      <c r="IC210" s="20"/>
      <c r="ID210" s="20"/>
      <c r="IE210" s="20"/>
      <c r="IF210" s="20"/>
      <c r="IG210" t="s">
        <v>1088</v>
      </c>
      <c r="IH210" s="38" t="s">
        <v>1089</v>
      </c>
    </row>
    <row r="211" spans="1:242" ht="15" customHeight="1" x14ac:dyDescent="0.25">
      <c r="A211" s="37" t="s">
        <v>919</v>
      </c>
      <c r="B211" s="37" t="s">
        <v>920</v>
      </c>
      <c r="C211" s="37" t="s">
        <v>921</v>
      </c>
      <c r="D211" s="37" t="s">
        <v>922</v>
      </c>
      <c r="E211" s="37" t="s">
        <v>923</v>
      </c>
      <c r="F211" s="37" t="s">
        <v>924</v>
      </c>
      <c r="G211" s="37" t="s">
        <v>925</v>
      </c>
      <c r="H211" s="39" t="s">
        <v>926</v>
      </c>
      <c r="I211" s="37" t="s">
        <v>927</v>
      </c>
      <c r="J211" s="40">
        <v>0.4</v>
      </c>
      <c r="K211" s="40">
        <v>0.6</v>
      </c>
      <c r="L211" s="37" t="s">
        <v>928</v>
      </c>
      <c r="M211" s="40">
        <v>0.09</v>
      </c>
      <c r="N211" s="40">
        <v>0.6</v>
      </c>
      <c r="O211" s="37" t="s">
        <v>928</v>
      </c>
      <c r="P211" s="37" t="s">
        <v>929</v>
      </c>
      <c r="Q211" s="42"/>
      <c r="R211" s="37"/>
      <c r="S211" s="41"/>
      <c r="T211" s="37"/>
      <c r="U211" s="43"/>
      <c r="V211" s="43"/>
      <c r="W211" s="43"/>
      <c r="X211" s="43"/>
      <c r="Y211" s="43"/>
      <c r="Z211" s="43"/>
      <c r="AA211" s="40"/>
      <c r="AB211" s="37"/>
      <c r="AC211" s="37"/>
      <c r="AD211" s="37"/>
      <c r="AE211" s="37"/>
      <c r="AF211" s="43"/>
      <c r="AG211" s="37"/>
      <c r="AH211" s="37"/>
      <c r="AI211" s="37"/>
      <c r="AJ211" s="37"/>
      <c r="AK211" s="37"/>
      <c r="AL211" s="37"/>
      <c r="AM211" s="37"/>
      <c r="AN211" s="37"/>
      <c r="AO211" s="37"/>
      <c r="AP211" s="37"/>
      <c r="AQ211" s="37"/>
      <c r="AR211" s="37"/>
      <c r="AS211" s="37"/>
      <c r="AT211" s="37"/>
      <c r="AU211" s="44">
        <v>44670</v>
      </c>
      <c r="AV211" s="44">
        <v>44761</v>
      </c>
      <c r="AW211" s="44"/>
      <c r="AX211" s="44"/>
      <c r="AY211" s="37"/>
      <c r="AZ211" s="37"/>
      <c r="BA211" s="37"/>
      <c r="BB211" s="37"/>
      <c r="BC211" s="37"/>
      <c r="BD211" s="37"/>
      <c r="BE211" s="37"/>
      <c r="BF211" s="37"/>
      <c r="BG211" s="37"/>
      <c r="BH211" s="37"/>
      <c r="BI211" s="37"/>
      <c r="BJ211" s="37"/>
      <c r="BK211" s="45" t="str">
        <f>IFERROR(IF(AI211=0,"",IF((AM211/AI211)&gt;1,1,(AM211/AI211))),"")</f>
        <v/>
      </c>
      <c r="BL211" s="45" t="str">
        <f>IFERROR(IF(AJ211=0,"",IF((AO211/AJ211)&gt;1,1,(AO211/AJ211))),"")</f>
        <v/>
      </c>
      <c r="BM211" s="45" t="str">
        <f>IFERROR(IF(AK211=0,"",IF((AQ211/AK211)&gt;1,1,(AQ211/AK211))),"")</f>
        <v/>
      </c>
      <c r="BN211" s="45" t="str">
        <f>IFERROR(IF(AL211=0,"",IF((AS211/AL211)&gt;1,1,(AS211/AL211))),"")</f>
        <v/>
      </c>
      <c r="BO211" s="45" t="str">
        <f>IFERROR(IF((AM211+AO211+AQ211+AS211)/AH211&gt;1,1,(AM211+AO211+AQ211+AS211)/AH211),"")</f>
        <v/>
      </c>
      <c r="BP211" s="42"/>
      <c r="BQ211" s="37"/>
      <c r="BR211" s="37"/>
      <c r="BS211" s="37"/>
      <c r="BT211" s="43"/>
      <c r="BU211" s="43"/>
      <c r="BV211" s="43"/>
      <c r="BW211" s="43"/>
      <c r="BX211" s="43"/>
      <c r="BY211" s="43"/>
      <c r="BZ211" s="40"/>
      <c r="CA211" s="37"/>
      <c r="CB211" s="37"/>
      <c r="CC211" s="37"/>
      <c r="CD211" s="37"/>
      <c r="CE211" s="43"/>
      <c r="CF211" s="37"/>
      <c r="CG211" s="37"/>
      <c r="CH211" s="37"/>
      <c r="CI211" s="37"/>
      <c r="CJ211" s="37"/>
      <c r="CK211" s="37"/>
      <c r="CL211" s="37"/>
      <c r="CM211" s="37"/>
      <c r="CN211" s="37"/>
      <c r="CO211" s="37"/>
      <c r="CP211" s="37"/>
      <c r="CQ211" s="37"/>
      <c r="CR211" s="37"/>
      <c r="CS211" s="37"/>
      <c r="CT211" s="44">
        <v>44670</v>
      </c>
      <c r="CU211" s="44">
        <v>44761</v>
      </c>
      <c r="CV211" s="44"/>
      <c r="CW211" s="44"/>
      <c r="CX211" s="37"/>
      <c r="CY211" s="37"/>
      <c r="CZ211" s="37"/>
      <c r="DA211" s="37"/>
      <c r="DB211" s="37"/>
      <c r="DC211" s="37"/>
      <c r="DD211" s="37"/>
      <c r="DE211" s="37"/>
      <c r="DF211" s="37"/>
      <c r="DG211" s="37"/>
      <c r="DH211" s="37"/>
      <c r="DI211" s="37"/>
      <c r="DJ211" s="45" t="str">
        <f t="shared" si="457"/>
        <v/>
      </c>
      <c r="DK211" s="45" t="str">
        <f t="shared" si="458"/>
        <v/>
      </c>
      <c r="DL211" s="45" t="str">
        <f t="shared" si="459"/>
        <v/>
      </c>
      <c r="DM211" s="45" t="str">
        <f t="shared" si="460"/>
        <v/>
      </c>
      <c r="DN211" s="45" t="str">
        <f t="shared" si="461"/>
        <v/>
      </c>
      <c r="DO211" s="42" t="s">
        <v>930</v>
      </c>
      <c r="DP211" s="37"/>
      <c r="DQ211" s="47" t="s">
        <v>931</v>
      </c>
      <c r="DR211" s="37" t="s">
        <v>932</v>
      </c>
      <c r="DS211" s="43" t="s">
        <v>933</v>
      </c>
      <c r="DT211" s="43" t="s">
        <v>934</v>
      </c>
      <c r="DU211" s="43" t="s">
        <v>935</v>
      </c>
      <c r="DV211" s="43"/>
      <c r="DW211" s="43" t="s">
        <v>936</v>
      </c>
      <c r="DX211" s="43" t="s">
        <v>937</v>
      </c>
      <c r="DY211" s="40">
        <v>0.4</v>
      </c>
      <c r="DZ211" s="37"/>
      <c r="EA211" s="37"/>
      <c r="EB211" s="37"/>
      <c r="EC211" s="37"/>
      <c r="ED211" s="43" t="s">
        <v>96</v>
      </c>
      <c r="EE211" s="37" t="s">
        <v>938</v>
      </c>
      <c r="EF211" s="37">
        <f>SUM(EG211:EJ211)</f>
        <v>4</v>
      </c>
      <c r="EG211" s="37">
        <v>1</v>
      </c>
      <c r="EH211" s="37">
        <v>1</v>
      </c>
      <c r="EI211" s="37">
        <v>1</v>
      </c>
      <c r="EJ211" s="37">
        <v>1</v>
      </c>
      <c r="EK211" s="37">
        <v>1</v>
      </c>
      <c r="EL211" s="37" t="s">
        <v>2111</v>
      </c>
      <c r="EM211" s="37">
        <v>1</v>
      </c>
      <c r="EN211" s="37" t="s">
        <v>2112</v>
      </c>
      <c r="EO211" s="37"/>
      <c r="EP211" s="37"/>
      <c r="EQ211" s="37"/>
      <c r="ER211" s="37"/>
      <c r="ES211" s="44">
        <v>44670</v>
      </c>
      <c r="ET211" s="44">
        <v>44761</v>
      </c>
      <c r="EU211" s="44"/>
      <c r="EV211" s="44"/>
      <c r="EW211" s="37" t="s">
        <v>4</v>
      </c>
      <c r="EX211" s="37" t="s">
        <v>4</v>
      </c>
      <c r="EY211" s="37"/>
      <c r="EZ211" s="37"/>
      <c r="FA211" s="37" t="s">
        <v>4</v>
      </c>
      <c r="FB211" s="37" t="s">
        <v>4</v>
      </c>
      <c r="FC211" s="37"/>
      <c r="FD211" s="37"/>
      <c r="FE211" s="37" t="s">
        <v>2113</v>
      </c>
      <c r="FF211" s="37" t="s">
        <v>2114</v>
      </c>
      <c r="FG211" s="37"/>
      <c r="FH211" s="37"/>
      <c r="FI211" s="45">
        <f t="shared" si="462"/>
        <v>1</v>
      </c>
      <c r="FJ211" s="45">
        <f t="shared" si="463"/>
        <v>1</v>
      </c>
      <c r="FK211" s="45">
        <f t="shared" si="464"/>
        <v>0</v>
      </c>
      <c r="FL211" s="45">
        <f t="shared" si="465"/>
        <v>0</v>
      </c>
      <c r="FM211" s="45">
        <f t="shared" si="466"/>
        <v>0.5</v>
      </c>
      <c r="FN211" s="37"/>
      <c r="FO211" s="37"/>
      <c r="FP211" s="37"/>
      <c r="FQ211" s="37"/>
      <c r="FR211" s="37"/>
      <c r="FS211" s="37"/>
      <c r="FT211" s="37"/>
      <c r="FU211" s="37"/>
      <c r="FV211" s="37"/>
      <c r="FW211" s="37"/>
      <c r="FX211" s="37"/>
      <c r="FY211" s="37"/>
      <c r="FZ211" s="37"/>
      <c r="GA211" s="37"/>
      <c r="GB211" s="37"/>
      <c r="GC211" s="37"/>
      <c r="GD211" s="37"/>
      <c r="GE211" s="37"/>
      <c r="GF211" s="37"/>
      <c r="GG211" s="37"/>
      <c r="GH211" s="37"/>
      <c r="GI211" s="37"/>
      <c r="GJ211" s="37"/>
      <c r="GK211" s="37"/>
      <c r="GL211" s="37"/>
      <c r="GM211" s="37"/>
      <c r="GN211" s="37"/>
      <c r="GO211" s="37"/>
      <c r="GP211" s="37"/>
      <c r="GQ211" s="37"/>
      <c r="GR211" s="44">
        <v>44670</v>
      </c>
      <c r="GS211" s="44">
        <v>44761</v>
      </c>
      <c r="GT211" s="44"/>
      <c r="GU211" s="44"/>
      <c r="GV211" s="37"/>
      <c r="GW211" s="37"/>
      <c r="GX211" s="37"/>
      <c r="GY211" s="37"/>
      <c r="GZ211" s="37"/>
      <c r="HA211" s="37"/>
      <c r="HB211" s="37"/>
      <c r="HC211" s="37"/>
      <c r="HD211" s="37"/>
      <c r="HE211" s="37"/>
      <c r="HF211" s="37"/>
      <c r="HG211" s="37"/>
      <c r="HH211" s="45" t="str">
        <f>IFERROR(IF(GF211=0,"",IF((GJ211/GF211)&gt;1,1,(GJ211/GF211))),"")</f>
        <v/>
      </c>
      <c r="HI211" s="45" t="str">
        <f>IFERROR(IF(GG211=0,"",IF((GL211/GG211)&gt;1,1,(GL211/GG211))),"")</f>
        <v/>
      </c>
      <c r="HJ211" s="45" t="str">
        <f>IFERROR(IF(GH211=0,"",IF((GN211/GH211)&gt;1,1,(GN211/GH211))),"")</f>
        <v/>
      </c>
      <c r="HK211" s="45" t="str">
        <f>IFERROR(IF(GI211=0,"",IF((GP211/GI211)&gt;1,1,(GP211/GI211))),"")</f>
        <v/>
      </c>
      <c r="HL211" s="45" t="str">
        <f>IFERROR(IF((GJ211+GL211+GN211+GP211)/GE211&gt;1,1,(GJ211+GL211+GN211+GP211)/GE211),"")</f>
        <v/>
      </c>
      <c r="HM211" s="37"/>
      <c r="HN211" s="37"/>
      <c r="HO211" s="37">
        <f t="shared" si="472"/>
        <v>1</v>
      </c>
      <c r="HP211" s="37" t="str">
        <f>'[21]BD Plan'!$B$3</f>
        <v>Sucre</v>
      </c>
      <c r="HQ211" s="41"/>
      <c r="HR211" s="41"/>
      <c r="HS211" s="41"/>
      <c r="HT211" s="41"/>
      <c r="HU211" s="41"/>
      <c r="HV211" s="41"/>
      <c r="HW211" s="41"/>
      <c r="HX211" s="41"/>
      <c r="HY211" s="41" t="s">
        <v>1208</v>
      </c>
      <c r="HZ211" s="41" t="s">
        <v>568</v>
      </c>
      <c r="IA211" s="41"/>
      <c r="IB211" s="41"/>
      <c r="IC211" s="41"/>
      <c r="ID211" s="41"/>
      <c r="IE211" s="41"/>
      <c r="IF211" s="41"/>
      <c r="IG211" s="37" t="s">
        <v>945</v>
      </c>
      <c r="IH211" s="46" t="s">
        <v>946</v>
      </c>
    </row>
    <row r="212" spans="1:242" ht="15" customHeight="1" x14ac:dyDescent="0.25">
      <c r="A212" t="s">
        <v>947</v>
      </c>
      <c r="B212" t="s">
        <v>948</v>
      </c>
      <c r="C212" s="37" t="s">
        <v>949</v>
      </c>
      <c r="D212" s="37" t="s">
        <v>950</v>
      </c>
      <c r="E212" s="37" t="s">
        <v>951</v>
      </c>
      <c r="F212" s="37" t="s">
        <v>952</v>
      </c>
      <c r="G212" s="37" t="s">
        <v>953</v>
      </c>
      <c r="H212" s="39" t="s">
        <v>954</v>
      </c>
      <c r="I212" s="37" t="s">
        <v>955</v>
      </c>
      <c r="J212" s="40">
        <v>1</v>
      </c>
      <c r="K212" s="40">
        <v>0.8</v>
      </c>
      <c r="L212" s="37" t="s">
        <v>956</v>
      </c>
      <c r="M212" s="40">
        <v>0.36</v>
      </c>
      <c r="N212" s="40">
        <v>0.8</v>
      </c>
      <c r="O212" s="37" t="s">
        <v>956</v>
      </c>
      <c r="P212" s="37" t="s">
        <v>929</v>
      </c>
      <c r="Q212" s="42"/>
      <c r="R212" s="37"/>
      <c r="S212" s="41"/>
      <c r="T212" s="37"/>
      <c r="U212" s="43"/>
      <c r="V212" s="43"/>
      <c r="W212" s="43"/>
      <c r="X212" s="43"/>
      <c r="Y212" s="43"/>
      <c r="Z212" s="43"/>
      <c r="AA212" s="40"/>
      <c r="AB212" s="37"/>
      <c r="AC212" s="37"/>
      <c r="AD212" s="37"/>
      <c r="AE212" s="37"/>
      <c r="AF212" s="43"/>
      <c r="AG212" s="37"/>
      <c r="AH212" s="37"/>
      <c r="AI212" s="43"/>
      <c r="AJ212" s="43"/>
      <c r="AK212" s="43"/>
      <c r="AL212" s="43"/>
      <c r="AM212" s="37"/>
      <c r="AN212" s="37"/>
      <c r="AO212" s="37"/>
      <c r="AP212" s="37"/>
      <c r="AQ212" s="37"/>
      <c r="AR212" s="37"/>
      <c r="AS212" s="37"/>
      <c r="AT212" s="37"/>
      <c r="AU212" s="44"/>
      <c r="AV212" s="44">
        <v>44761</v>
      </c>
      <c r="AW212" s="44"/>
      <c r="AX212" s="44"/>
      <c r="AY212" s="37"/>
      <c r="AZ212" s="37"/>
      <c r="BA212" s="37"/>
      <c r="BB212" s="37"/>
      <c r="BC212" s="37"/>
      <c r="BD212" s="37"/>
      <c r="BE212" s="37"/>
      <c r="BF212" s="37"/>
      <c r="BG212" s="37"/>
      <c r="BH212" s="37"/>
      <c r="BI212" s="37"/>
      <c r="BJ212" s="37"/>
      <c r="BK212" s="45" t="str">
        <f t="shared" ref="BK212:BK221" si="506">IFERROR(IF(AI212=0,"",IF((AM212/AI212)&gt;1,1,(AM212/AI212))),"")</f>
        <v/>
      </c>
      <c r="BL212" s="45" t="str">
        <f t="shared" ref="BL212:BL221" si="507">IFERROR(IF(AJ212=0,"",IF((AO212/AJ212)&gt;1,1,(AO212/AJ212))),"")</f>
        <v/>
      </c>
      <c r="BM212" s="45" t="str">
        <f t="shared" ref="BM212:BM221" si="508">IFERROR(IF(AK212=0,"",IF((AQ212/AK212)&gt;1,1,(AQ212/AK212))),"")</f>
        <v/>
      </c>
      <c r="BN212" s="45" t="str">
        <f t="shared" ref="BN212:BN221" si="509">IFERROR(IF(AL212=0,"",IF((AS212/AL212)&gt;1,1,(AS212/AL212))),"")</f>
        <v/>
      </c>
      <c r="BO212" s="45" t="str">
        <f t="shared" ref="BO212:BO221" si="510">IFERROR(IF((AM212+AO212+AQ212+AS212)/AH212&gt;1,1,(AM212+AO212+AQ212+AS212)/AH212),"")</f>
        <v/>
      </c>
      <c r="BP212" s="46" t="s">
        <v>957</v>
      </c>
      <c r="BQ212" s="37"/>
      <c r="BR212" s="47" t="s">
        <v>931</v>
      </c>
      <c r="BS212" s="37" t="s">
        <v>958</v>
      </c>
      <c r="BT212" s="43" t="s">
        <v>933</v>
      </c>
      <c r="BU212" s="43" t="s">
        <v>934</v>
      </c>
      <c r="BV212" s="43" t="s">
        <v>935</v>
      </c>
      <c r="BW212" s="43"/>
      <c r="BX212" s="43" t="s">
        <v>936</v>
      </c>
      <c r="BY212" s="43" t="s">
        <v>937</v>
      </c>
      <c r="BZ212" s="40">
        <v>0.4</v>
      </c>
      <c r="CA212" s="37"/>
      <c r="CB212" s="37"/>
      <c r="CC212" s="37"/>
      <c r="CD212" s="37"/>
      <c r="CE212" s="43" t="s">
        <v>96</v>
      </c>
      <c r="CF212" s="37" t="s">
        <v>938</v>
      </c>
      <c r="CG212" s="37">
        <f t="shared" ref="CG212" si="511">SUM(CH212:CK212)</f>
        <v>7</v>
      </c>
      <c r="CH212" s="37"/>
      <c r="CI212" s="37">
        <v>1</v>
      </c>
      <c r="CJ212" s="37">
        <v>3</v>
      </c>
      <c r="CK212" s="37">
        <v>3</v>
      </c>
      <c r="CL212" s="37"/>
      <c r="CM212" s="37"/>
      <c r="CN212" s="37">
        <v>1</v>
      </c>
      <c r="CO212" s="37" t="s">
        <v>2115</v>
      </c>
      <c r="CP212" s="37"/>
      <c r="CQ212" s="37"/>
      <c r="CR212" s="37"/>
      <c r="CS212" s="37"/>
      <c r="CT212" s="44">
        <v>44663</v>
      </c>
      <c r="CU212" s="44">
        <v>44761</v>
      </c>
      <c r="CV212" s="44"/>
      <c r="CW212" s="44"/>
      <c r="CX212" s="37"/>
      <c r="CY212" s="37" t="s">
        <v>4</v>
      </c>
      <c r="CZ212" s="37"/>
      <c r="DA212" s="37"/>
      <c r="DB212" s="37"/>
      <c r="DC212" s="37" t="s">
        <v>4</v>
      </c>
      <c r="DD212" s="37"/>
      <c r="DE212" s="37"/>
      <c r="DF212" s="37"/>
      <c r="DG212" s="37" t="s">
        <v>2116</v>
      </c>
      <c r="DH212" s="37"/>
      <c r="DI212" s="37"/>
      <c r="DJ212" s="45" t="str">
        <f t="shared" si="457"/>
        <v/>
      </c>
      <c r="DK212" s="45">
        <f t="shared" si="458"/>
        <v>1</v>
      </c>
      <c r="DL212" s="45">
        <f t="shared" si="459"/>
        <v>0</v>
      </c>
      <c r="DM212" s="45">
        <f t="shared" si="460"/>
        <v>0</v>
      </c>
      <c r="DN212" s="45">
        <f t="shared" si="461"/>
        <v>0.14285714285714285</v>
      </c>
      <c r="DO212" s="46"/>
      <c r="DP212" s="37"/>
      <c r="DQ212" s="43"/>
      <c r="DR212" s="37"/>
      <c r="DS212" s="43"/>
      <c r="DT212" s="43"/>
      <c r="DU212" s="43"/>
      <c r="DV212" s="43"/>
      <c r="DW212" s="43"/>
      <c r="DX212" s="43"/>
      <c r="DY212" s="40"/>
      <c r="DZ212" s="37"/>
      <c r="EA212" s="37"/>
      <c r="EB212" s="37"/>
      <c r="EC212" s="37"/>
      <c r="ED212" s="43"/>
      <c r="EE212" s="37"/>
      <c r="EF212" s="37"/>
      <c r="EG212" s="37"/>
      <c r="EH212" s="37"/>
      <c r="EI212" s="37"/>
      <c r="EJ212" s="37"/>
      <c r="EK212" s="37"/>
      <c r="EL212" s="37"/>
      <c r="EM212" s="37"/>
      <c r="EN212" s="37"/>
      <c r="EO212" s="37"/>
      <c r="EP212" s="37"/>
      <c r="EQ212" s="37"/>
      <c r="ER212" s="37"/>
      <c r="ES212" s="44">
        <v>44663</v>
      </c>
      <c r="ET212" s="44">
        <v>44761</v>
      </c>
      <c r="EU212" s="44"/>
      <c r="EV212" s="44"/>
      <c r="EW212" s="37"/>
      <c r="EX212" s="37"/>
      <c r="EY212" s="37"/>
      <c r="EZ212" s="37"/>
      <c r="FA212" s="37"/>
      <c r="FB212" s="37"/>
      <c r="FC212" s="37"/>
      <c r="FD212" s="37"/>
      <c r="FE212" s="37"/>
      <c r="FF212" s="37"/>
      <c r="FG212" s="37"/>
      <c r="FH212" s="37"/>
      <c r="FI212" s="45" t="str">
        <f t="shared" si="462"/>
        <v/>
      </c>
      <c r="FJ212" s="45" t="str">
        <f t="shared" si="463"/>
        <v/>
      </c>
      <c r="FK212" s="45" t="str">
        <f t="shared" si="464"/>
        <v/>
      </c>
      <c r="FL212" s="45" t="str">
        <f t="shared" si="465"/>
        <v/>
      </c>
      <c r="FM212" s="45" t="str">
        <f t="shared" si="466"/>
        <v/>
      </c>
      <c r="FN212" s="37"/>
      <c r="FO212" s="37"/>
      <c r="FP212" s="37"/>
      <c r="FQ212" s="37"/>
      <c r="FR212" s="37"/>
      <c r="FS212" s="37"/>
      <c r="FT212" s="37"/>
      <c r="FU212" s="37"/>
      <c r="FV212" s="37"/>
      <c r="FW212" s="37"/>
      <c r="FX212" s="37"/>
      <c r="FY212" s="37"/>
      <c r="FZ212" s="37"/>
      <c r="GA212" s="37"/>
      <c r="GB212" s="37"/>
      <c r="GC212" s="37"/>
      <c r="GD212" s="37"/>
      <c r="GE212" s="37"/>
      <c r="GF212" s="37"/>
      <c r="GG212" s="37"/>
      <c r="GH212" s="37"/>
      <c r="GI212" s="37"/>
      <c r="GJ212" s="37"/>
      <c r="GK212" s="37"/>
      <c r="GL212" s="37"/>
      <c r="GM212" s="37"/>
      <c r="GN212" s="37"/>
      <c r="GO212" s="37"/>
      <c r="GP212" s="37"/>
      <c r="GQ212" s="37"/>
      <c r="GR212" s="44">
        <v>44663</v>
      </c>
      <c r="GS212" s="44">
        <v>44761</v>
      </c>
      <c r="GT212" s="44"/>
      <c r="GU212" s="44"/>
      <c r="GV212" s="37"/>
      <c r="GW212" s="37"/>
      <c r="GX212" s="37"/>
      <c r="GY212" s="37"/>
      <c r="GZ212" s="37"/>
      <c r="HA212" s="37"/>
      <c r="HB212" s="37"/>
      <c r="HC212" s="37"/>
      <c r="HD212" s="37"/>
      <c r="HE212" s="37"/>
      <c r="HF212" s="37"/>
      <c r="HG212" s="37"/>
      <c r="HH212" s="45" t="str">
        <f t="shared" ref="HH212:HH215" si="512">IFERROR(IF(GF212=0,"",IF((GJ212/GF212)&gt;1,1,(GJ212/GF212))),"")</f>
        <v/>
      </c>
      <c r="HI212" s="45" t="str">
        <f t="shared" ref="HI212:HI215" si="513">IFERROR(IF(GG212=0,"",IF((GL212/GG212)&gt;1,1,(GL212/GG212))),"")</f>
        <v/>
      </c>
      <c r="HJ212" s="45" t="str">
        <f t="shared" ref="HJ212:HJ215" si="514">IFERROR(IF(GH212=0,"",IF((GN212/GH212)&gt;1,1,(GN212/GH212))),"")</f>
        <v/>
      </c>
      <c r="HK212" s="45" t="str">
        <f t="shared" ref="HK212:HK215" si="515">IFERROR(IF(GI212=0,"",IF((GP212/GI212)&gt;1,1,(GP212/GI212))),"")</f>
        <v/>
      </c>
      <c r="HL212" s="45" t="str">
        <f t="shared" ref="HL212:HL215" si="516">IFERROR(IF((GJ212+GL212+GN212+GP212)/GE212&gt;1,1,(GJ212+GL212+GN212+GP212)/GE212),"")</f>
        <v/>
      </c>
      <c r="HM212" s="37"/>
      <c r="HN212" s="37"/>
      <c r="HO212" s="37">
        <f t="shared" si="472"/>
        <v>1</v>
      </c>
      <c r="HP212" s="37" t="str">
        <f>'[21]BD Plan'!$B$3</f>
        <v>Sucre</v>
      </c>
      <c r="HQ212" s="41" t="s">
        <v>2117</v>
      </c>
      <c r="HR212" s="41"/>
      <c r="HS212" s="41"/>
      <c r="HT212" s="41"/>
      <c r="HU212" s="41"/>
      <c r="HV212" s="41" t="s">
        <v>568</v>
      </c>
      <c r="HW212" s="41"/>
      <c r="HX212" s="41"/>
      <c r="HY212" s="41"/>
      <c r="HZ212" s="41"/>
      <c r="IA212" s="41"/>
      <c r="IB212" s="41"/>
      <c r="IC212" s="41"/>
      <c r="ID212" s="41"/>
      <c r="IE212" s="41"/>
      <c r="IF212" s="41"/>
      <c r="IG212" t="s">
        <v>963</v>
      </c>
      <c r="IH212" s="38" t="s">
        <v>964</v>
      </c>
    </row>
    <row r="213" spans="1:242" ht="15" customHeight="1" x14ac:dyDescent="0.25">
      <c r="A213" t="s">
        <v>965</v>
      </c>
      <c r="B213" t="s">
        <v>966</v>
      </c>
      <c r="C213" s="37" t="s">
        <v>967</v>
      </c>
      <c r="D213" s="37" t="s">
        <v>968</v>
      </c>
      <c r="E213" s="37" t="s">
        <v>951</v>
      </c>
      <c r="F213" s="37" t="s">
        <v>969</v>
      </c>
      <c r="G213" s="37" t="s">
        <v>925</v>
      </c>
      <c r="H213" s="39" t="s">
        <v>970</v>
      </c>
      <c r="I213" s="37" t="s">
        <v>955</v>
      </c>
      <c r="J213" s="40">
        <v>1</v>
      </c>
      <c r="K213" s="40">
        <v>0.6</v>
      </c>
      <c r="L213" s="37" t="s">
        <v>956</v>
      </c>
      <c r="M213" s="40">
        <v>0.6</v>
      </c>
      <c r="N213" s="40">
        <v>0.6</v>
      </c>
      <c r="O213" s="37" t="s">
        <v>928</v>
      </c>
      <c r="P213" s="37" t="s">
        <v>929</v>
      </c>
      <c r="Q213" s="42" t="s">
        <v>971</v>
      </c>
      <c r="R213" s="37"/>
      <c r="S213" s="47" t="s">
        <v>931</v>
      </c>
      <c r="T213" s="37" t="s">
        <v>972</v>
      </c>
      <c r="U213" s="43" t="s">
        <v>933</v>
      </c>
      <c r="V213" s="43" t="s">
        <v>934</v>
      </c>
      <c r="W213" s="43" t="s">
        <v>935</v>
      </c>
      <c r="X213" s="43"/>
      <c r="Y213" s="43" t="s">
        <v>973</v>
      </c>
      <c r="Z213" s="43" t="s">
        <v>937</v>
      </c>
      <c r="AA213" s="40">
        <v>0.4</v>
      </c>
      <c r="AB213" s="37"/>
      <c r="AC213" s="37"/>
      <c r="AD213" s="37"/>
      <c r="AE213" s="37"/>
      <c r="AF213" s="43" t="s">
        <v>96</v>
      </c>
      <c r="AG213" s="37" t="s">
        <v>938</v>
      </c>
      <c r="AH213" s="37">
        <f t="shared" ref="AH213:AH220" si="517">SUM(AI213:AL213)</f>
        <v>12</v>
      </c>
      <c r="AI213" s="43">
        <v>3</v>
      </c>
      <c r="AJ213" s="43">
        <v>3</v>
      </c>
      <c r="AK213" s="43">
        <v>3</v>
      </c>
      <c r="AL213" s="43">
        <v>3</v>
      </c>
      <c r="AM213" s="37">
        <v>3</v>
      </c>
      <c r="AN213" s="37" t="s">
        <v>2118</v>
      </c>
      <c r="AO213" s="37">
        <v>3</v>
      </c>
      <c r="AP213" s="37" t="s">
        <v>2119</v>
      </c>
      <c r="AQ213" s="37"/>
      <c r="AR213" s="37"/>
      <c r="AS213" s="37"/>
      <c r="AT213" s="37"/>
      <c r="AU213" s="44">
        <v>44670</v>
      </c>
      <c r="AV213" s="44">
        <v>44761</v>
      </c>
      <c r="AW213" s="44"/>
      <c r="AX213" s="44"/>
      <c r="AY213" s="37" t="s">
        <v>4</v>
      </c>
      <c r="AZ213" s="37" t="s">
        <v>4</v>
      </c>
      <c r="BA213" s="37"/>
      <c r="BB213" s="37"/>
      <c r="BC213" s="37" t="s">
        <v>4</v>
      </c>
      <c r="BD213" s="37" t="s">
        <v>4</v>
      </c>
      <c r="BE213" s="37"/>
      <c r="BF213" s="37"/>
      <c r="BG213" s="37" t="s">
        <v>2120</v>
      </c>
      <c r="BH213" s="37" t="s">
        <v>2121</v>
      </c>
      <c r="BI213" s="37"/>
      <c r="BJ213" s="37"/>
      <c r="BK213" s="45">
        <f t="shared" si="506"/>
        <v>1</v>
      </c>
      <c r="BL213" s="45">
        <f t="shared" si="507"/>
        <v>1</v>
      </c>
      <c r="BM213" s="45">
        <f t="shared" si="508"/>
        <v>0</v>
      </c>
      <c r="BN213" s="45">
        <f t="shared" si="509"/>
        <v>0</v>
      </c>
      <c r="BO213" s="45">
        <f t="shared" si="510"/>
        <v>0.5</v>
      </c>
      <c r="BP213" s="46"/>
      <c r="BQ213" s="37"/>
      <c r="BR213" s="37"/>
      <c r="BS213" s="37"/>
      <c r="BT213" s="43"/>
      <c r="BU213" s="43"/>
      <c r="BV213" s="43"/>
      <c r="BW213" s="43"/>
      <c r="BX213" s="43"/>
      <c r="BY213" s="43"/>
      <c r="BZ213" s="40"/>
      <c r="CA213" s="37"/>
      <c r="CB213" s="37"/>
      <c r="CC213" s="37"/>
      <c r="CD213" s="37"/>
      <c r="CE213" s="43"/>
      <c r="CF213" s="37"/>
      <c r="CG213" s="37"/>
      <c r="CH213" s="37"/>
      <c r="CI213" s="37"/>
      <c r="CJ213" s="37"/>
      <c r="CK213" s="37"/>
      <c r="CL213" s="37"/>
      <c r="CM213" s="37"/>
      <c r="CN213" s="37"/>
      <c r="CO213" s="37"/>
      <c r="CP213" s="37"/>
      <c r="CQ213" s="37"/>
      <c r="CR213" s="37"/>
      <c r="CS213" s="37"/>
      <c r="CT213" s="44">
        <v>44670</v>
      </c>
      <c r="CU213" s="44">
        <v>44761</v>
      </c>
      <c r="CV213" s="44"/>
      <c r="CW213" s="44"/>
      <c r="CX213" s="37"/>
      <c r="CY213" s="37"/>
      <c r="CZ213" s="37"/>
      <c r="DA213" s="37"/>
      <c r="DB213" s="37"/>
      <c r="DC213" s="37"/>
      <c r="DD213" s="37"/>
      <c r="DE213" s="37"/>
      <c r="DF213" s="37"/>
      <c r="DG213" s="37"/>
      <c r="DH213" s="37"/>
      <c r="DI213" s="37"/>
      <c r="DJ213" s="45" t="str">
        <f t="shared" si="457"/>
        <v/>
      </c>
      <c r="DK213" s="45" t="str">
        <f t="shared" si="458"/>
        <v/>
      </c>
      <c r="DL213" s="45" t="str">
        <f t="shared" si="459"/>
        <v/>
      </c>
      <c r="DM213" s="45" t="str">
        <f t="shared" si="460"/>
        <v/>
      </c>
      <c r="DN213" s="45" t="str">
        <f t="shared" si="461"/>
        <v/>
      </c>
      <c r="DO213" s="46"/>
      <c r="DP213" s="37"/>
      <c r="DQ213" s="43"/>
      <c r="DR213" s="37"/>
      <c r="DS213" s="43"/>
      <c r="DT213" s="43"/>
      <c r="DU213" s="43"/>
      <c r="DV213" s="43"/>
      <c r="DW213" s="43"/>
      <c r="DX213" s="43"/>
      <c r="DY213" s="40"/>
      <c r="DZ213" s="37"/>
      <c r="EA213" s="37"/>
      <c r="EB213" s="37"/>
      <c r="EC213" s="37"/>
      <c r="ED213" s="43"/>
      <c r="EE213" s="37"/>
      <c r="EF213" s="37"/>
      <c r="EG213" s="37"/>
      <c r="EH213" s="37"/>
      <c r="EI213" s="37"/>
      <c r="EJ213" s="37"/>
      <c r="EK213" s="37"/>
      <c r="EL213" s="37"/>
      <c r="EM213" s="37"/>
      <c r="EN213" s="37"/>
      <c r="EO213" s="37"/>
      <c r="EP213" s="37"/>
      <c r="EQ213" s="37"/>
      <c r="ER213" s="37"/>
      <c r="ES213" s="44">
        <v>44670</v>
      </c>
      <c r="ET213" s="44">
        <v>44761</v>
      </c>
      <c r="EU213" s="44"/>
      <c r="EV213" s="44"/>
      <c r="EW213" s="37"/>
      <c r="EX213" s="37"/>
      <c r="EY213" s="37"/>
      <c r="EZ213" s="37"/>
      <c r="FA213" s="37"/>
      <c r="FB213" s="37"/>
      <c r="FC213" s="37"/>
      <c r="FD213" s="37"/>
      <c r="FE213" s="37"/>
      <c r="FF213" s="37"/>
      <c r="FG213" s="37"/>
      <c r="FH213" s="37"/>
      <c r="FI213" s="45" t="str">
        <f t="shared" si="462"/>
        <v/>
      </c>
      <c r="FJ213" s="45" t="str">
        <f t="shared" si="463"/>
        <v/>
      </c>
      <c r="FK213" s="45" t="str">
        <f t="shared" si="464"/>
        <v/>
      </c>
      <c r="FL213" s="45" t="str">
        <f t="shared" si="465"/>
        <v/>
      </c>
      <c r="FM213" s="45" t="str">
        <f t="shared" si="466"/>
        <v/>
      </c>
      <c r="FN213" s="37"/>
      <c r="FO213" s="37"/>
      <c r="FP213" s="37"/>
      <c r="FQ213" s="37"/>
      <c r="FR213" s="37"/>
      <c r="FS213" s="37"/>
      <c r="FT213" s="37"/>
      <c r="FU213" s="37"/>
      <c r="FV213" s="37"/>
      <c r="FW213" s="37"/>
      <c r="FX213" s="37"/>
      <c r="FY213" s="37"/>
      <c r="FZ213" s="37"/>
      <c r="GA213" s="37"/>
      <c r="GB213" s="37"/>
      <c r="GC213" s="37"/>
      <c r="GD213" s="37"/>
      <c r="GE213" s="37"/>
      <c r="GF213" s="37"/>
      <c r="GG213" s="37"/>
      <c r="GH213" s="37"/>
      <c r="GI213" s="37"/>
      <c r="GJ213" s="37"/>
      <c r="GK213" s="37"/>
      <c r="GL213" s="37"/>
      <c r="GM213" s="37"/>
      <c r="GN213" s="37"/>
      <c r="GO213" s="37"/>
      <c r="GP213" s="37"/>
      <c r="GQ213" s="37"/>
      <c r="GR213" s="44">
        <v>44670</v>
      </c>
      <c r="GS213" s="44">
        <v>44761</v>
      </c>
      <c r="GT213" s="44"/>
      <c r="GU213" s="44"/>
      <c r="GV213" s="37"/>
      <c r="GW213" s="37"/>
      <c r="GX213" s="37"/>
      <c r="GY213" s="37"/>
      <c r="GZ213" s="37"/>
      <c r="HA213" s="37"/>
      <c r="HB213" s="37"/>
      <c r="HC213" s="37"/>
      <c r="HD213" s="37"/>
      <c r="HE213" s="37"/>
      <c r="HF213" s="37"/>
      <c r="HG213" s="37"/>
      <c r="HH213" s="45" t="str">
        <f t="shared" si="512"/>
        <v/>
      </c>
      <c r="HI213" s="45" t="str">
        <f t="shared" si="513"/>
        <v/>
      </c>
      <c r="HJ213" s="45" t="str">
        <f t="shared" si="514"/>
        <v/>
      </c>
      <c r="HK213" s="45" t="str">
        <f t="shared" si="515"/>
        <v/>
      </c>
      <c r="HL213" s="45" t="str">
        <f t="shared" si="516"/>
        <v/>
      </c>
      <c r="HM213" s="37"/>
      <c r="HN213" s="37"/>
      <c r="HO213" s="37">
        <f t="shared" si="472"/>
        <v>1</v>
      </c>
      <c r="HP213" s="37" t="str">
        <f>'[21]BD Plan'!$B$3</f>
        <v>Sucre</v>
      </c>
      <c r="HQ213" s="41" t="s">
        <v>2122</v>
      </c>
      <c r="HR213" s="41" t="s">
        <v>568</v>
      </c>
      <c r="HS213" s="41"/>
      <c r="HT213" s="41"/>
      <c r="HU213" s="41"/>
      <c r="HV213" s="41"/>
      <c r="HW213" s="41"/>
      <c r="HX213" s="41"/>
      <c r="HY213" s="41"/>
      <c r="HZ213" s="41"/>
      <c r="IA213" s="41"/>
      <c r="IB213" s="41"/>
      <c r="IC213" s="41"/>
      <c r="ID213" s="41"/>
      <c r="IE213" s="41"/>
      <c r="IF213" s="41"/>
      <c r="IG213" t="s">
        <v>980</v>
      </c>
      <c r="IH213" s="38" t="s">
        <v>981</v>
      </c>
    </row>
    <row r="214" spans="1:242" ht="15" customHeight="1" x14ac:dyDescent="0.25">
      <c r="A214" t="s">
        <v>982</v>
      </c>
      <c r="B214" t="s">
        <v>966</v>
      </c>
      <c r="C214" s="37" t="s">
        <v>983</v>
      </c>
      <c r="D214" s="37" t="s">
        <v>950</v>
      </c>
      <c r="E214" s="37" t="s">
        <v>951</v>
      </c>
      <c r="F214" s="37" t="s">
        <v>984</v>
      </c>
      <c r="G214" s="37" t="s">
        <v>925</v>
      </c>
      <c r="H214" s="39" t="s">
        <v>985</v>
      </c>
      <c r="I214" s="37" t="s">
        <v>955</v>
      </c>
      <c r="J214" s="40">
        <v>0.8</v>
      </c>
      <c r="K214" s="40">
        <v>0.6</v>
      </c>
      <c r="L214" s="37" t="s">
        <v>956</v>
      </c>
      <c r="M214" s="40">
        <v>0.48</v>
      </c>
      <c r="N214" s="40">
        <v>0.6</v>
      </c>
      <c r="O214" s="37" t="s">
        <v>928</v>
      </c>
      <c r="P214" s="37" t="s">
        <v>929</v>
      </c>
      <c r="Q214" s="42" t="s">
        <v>986</v>
      </c>
      <c r="R214" s="37"/>
      <c r="S214" s="47" t="s">
        <v>931</v>
      </c>
      <c r="T214" s="41" t="s">
        <v>987</v>
      </c>
      <c r="U214" s="43" t="s">
        <v>933</v>
      </c>
      <c r="V214" s="43" t="s">
        <v>934</v>
      </c>
      <c r="W214" s="43" t="s">
        <v>935</v>
      </c>
      <c r="X214" s="43"/>
      <c r="Y214" s="43" t="s">
        <v>973</v>
      </c>
      <c r="Z214" s="43" t="s">
        <v>937</v>
      </c>
      <c r="AA214" s="40">
        <v>0.4</v>
      </c>
      <c r="AB214" s="37"/>
      <c r="AC214" s="37"/>
      <c r="AD214" s="37"/>
      <c r="AE214" s="37"/>
      <c r="AF214" s="43" t="s">
        <v>96</v>
      </c>
      <c r="AG214" s="37" t="s">
        <v>938</v>
      </c>
      <c r="AH214" s="37">
        <f t="shared" si="517"/>
        <v>42</v>
      </c>
      <c r="AI214" s="43">
        <v>6</v>
      </c>
      <c r="AJ214" s="43">
        <v>12</v>
      </c>
      <c r="AK214" s="43">
        <v>12</v>
      </c>
      <c r="AL214" s="43">
        <v>12</v>
      </c>
      <c r="AM214" s="37">
        <v>6</v>
      </c>
      <c r="AN214" s="37" t="s">
        <v>2123</v>
      </c>
      <c r="AO214" s="37">
        <v>12</v>
      </c>
      <c r="AP214" s="37" t="s">
        <v>2124</v>
      </c>
      <c r="AQ214" s="37"/>
      <c r="AR214" s="37"/>
      <c r="AS214" s="37"/>
      <c r="AT214" s="37"/>
      <c r="AU214" s="44">
        <v>44663</v>
      </c>
      <c r="AV214" s="44">
        <v>44761</v>
      </c>
      <c r="AW214" s="44"/>
      <c r="AX214" s="44"/>
      <c r="AY214" s="37" t="s">
        <v>4</v>
      </c>
      <c r="AZ214" s="37" t="s">
        <v>4</v>
      </c>
      <c r="BA214" s="37"/>
      <c r="BB214" s="37"/>
      <c r="BC214" s="37" t="s">
        <v>4</v>
      </c>
      <c r="BD214" s="37" t="s">
        <v>4</v>
      </c>
      <c r="BE214" s="37"/>
      <c r="BF214" s="37"/>
      <c r="BG214" s="37" t="s">
        <v>2125</v>
      </c>
      <c r="BH214" s="37" t="s">
        <v>2126</v>
      </c>
      <c r="BI214" s="37"/>
      <c r="BJ214" s="37"/>
      <c r="BK214" s="45">
        <f t="shared" si="506"/>
        <v>1</v>
      </c>
      <c r="BL214" s="45">
        <f t="shared" si="507"/>
        <v>1</v>
      </c>
      <c r="BM214" s="45">
        <f t="shared" si="508"/>
        <v>0</v>
      </c>
      <c r="BN214" s="45">
        <f t="shared" si="509"/>
        <v>0</v>
      </c>
      <c r="BO214" s="45">
        <f t="shared" si="510"/>
        <v>0.42857142857142855</v>
      </c>
      <c r="BP214" s="46"/>
      <c r="BQ214" s="37"/>
      <c r="BS214" s="37"/>
      <c r="BT214" s="43"/>
      <c r="BU214" s="43"/>
      <c r="BV214" s="43"/>
      <c r="BW214" s="43"/>
      <c r="BX214" s="43"/>
      <c r="BY214" s="43"/>
      <c r="BZ214" s="40"/>
      <c r="CA214" s="37"/>
      <c r="CB214" s="37"/>
      <c r="CC214" s="37"/>
      <c r="CD214" s="37"/>
      <c r="CE214" s="43"/>
      <c r="CF214" s="37"/>
      <c r="CG214" s="37"/>
      <c r="CH214" s="37"/>
      <c r="CI214" s="37"/>
      <c r="CJ214" s="37"/>
      <c r="CK214" s="37"/>
      <c r="CL214" s="37"/>
      <c r="CM214" s="37"/>
      <c r="CN214" s="37"/>
      <c r="CO214" s="37"/>
      <c r="CP214" s="37"/>
      <c r="CQ214" s="37"/>
      <c r="CR214" s="37"/>
      <c r="CS214" s="37"/>
      <c r="CT214" s="44">
        <v>44663</v>
      </c>
      <c r="CU214" s="44">
        <v>44761</v>
      </c>
      <c r="CV214" s="44"/>
      <c r="CW214" s="44"/>
      <c r="CX214" s="37"/>
      <c r="CY214" s="37"/>
      <c r="CZ214" s="37"/>
      <c r="DA214" s="37"/>
      <c r="DB214" s="37"/>
      <c r="DC214" s="37"/>
      <c r="DD214" s="37"/>
      <c r="DE214" s="37"/>
      <c r="DF214" s="37"/>
      <c r="DG214" s="37"/>
      <c r="DH214" s="37"/>
      <c r="DI214" s="37"/>
      <c r="DJ214" s="45" t="str">
        <f t="shared" si="457"/>
        <v/>
      </c>
      <c r="DK214" s="45" t="str">
        <f t="shared" si="458"/>
        <v/>
      </c>
      <c r="DL214" s="45" t="str">
        <f t="shared" si="459"/>
        <v/>
      </c>
      <c r="DM214" s="45" t="str">
        <f t="shared" si="460"/>
        <v/>
      </c>
      <c r="DN214" s="45" t="str">
        <f t="shared" si="461"/>
        <v/>
      </c>
      <c r="DO214" s="46"/>
      <c r="DP214" s="37"/>
      <c r="DQ214" s="43"/>
      <c r="DR214" s="37"/>
      <c r="DS214" s="43"/>
      <c r="DT214" s="43"/>
      <c r="DU214" s="43"/>
      <c r="DV214" s="43"/>
      <c r="DW214" s="43"/>
      <c r="DX214" s="43"/>
      <c r="DY214" s="40"/>
      <c r="DZ214" s="37"/>
      <c r="EA214" s="37"/>
      <c r="EB214" s="37"/>
      <c r="EC214" s="37"/>
      <c r="ED214" s="43"/>
      <c r="EE214" s="37"/>
      <c r="EF214" s="37"/>
      <c r="EG214" s="37"/>
      <c r="EH214" s="37"/>
      <c r="EI214" s="37"/>
      <c r="EJ214" s="37"/>
      <c r="EK214" s="37"/>
      <c r="EL214" s="37"/>
      <c r="EM214" s="37"/>
      <c r="EN214" s="37"/>
      <c r="EO214" s="37"/>
      <c r="EP214" s="37"/>
      <c r="EQ214" s="37"/>
      <c r="ER214" s="37"/>
      <c r="ES214" s="44">
        <v>44663</v>
      </c>
      <c r="ET214" s="44">
        <v>44761</v>
      </c>
      <c r="EU214" s="44"/>
      <c r="EV214" s="44"/>
      <c r="EW214" s="37"/>
      <c r="EX214" s="37"/>
      <c r="EY214" s="37"/>
      <c r="EZ214" s="37"/>
      <c r="FA214" s="37"/>
      <c r="FB214" s="37"/>
      <c r="FC214" s="37"/>
      <c r="FD214" s="37"/>
      <c r="FE214" s="37"/>
      <c r="FF214" s="37"/>
      <c r="FG214" s="37"/>
      <c r="FH214" s="37"/>
      <c r="FI214" s="45" t="str">
        <f t="shared" si="462"/>
        <v/>
      </c>
      <c r="FJ214" s="45" t="str">
        <f t="shared" si="463"/>
        <v/>
      </c>
      <c r="FK214" s="45" t="str">
        <f t="shared" si="464"/>
        <v/>
      </c>
      <c r="FL214" s="45" t="str">
        <f t="shared" si="465"/>
        <v/>
      </c>
      <c r="FM214" s="45" t="str">
        <f t="shared" si="466"/>
        <v/>
      </c>
      <c r="FN214" s="37"/>
      <c r="FO214" s="37"/>
      <c r="FP214" s="37"/>
      <c r="FQ214" s="37"/>
      <c r="FR214" s="37"/>
      <c r="FS214" s="37"/>
      <c r="FT214" s="37"/>
      <c r="FU214" s="37"/>
      <c r="FV214" s="37"/>
      <c r="FW214" s="37"/>
      <c r="FX214" s="37"/>
      <c r="FY214" s="37"/>
      <c r="FZ214" s="37"/>
      <c r="GA214" s="37"/>
      <c r="GB214" s="37"/>
      <c r="GC214" s="37"/>
      <c r="GD214" s="37"/>
      <c r="GE214" s="37"/>
      <c r="GF214" s="37"/>
      <c r="GG214" s="37"/>
      <c r="GH214" s="37"/>
      <c r="GI214" s="37"/>
      <c r="GJ214" s="37"/>
      <c r="GK214" s="37"/>
      <c r="GL214" s="37"/>
      <c r="GM214" s="37"/>
      <c r="GN214" s="37"/>
      <c r="GO214" s="37"/>
      <c r="GP214" s="37"/>
      <c r="GQ214" s="37"/>
      <c r="GR214" s="44">
        <v>44663</v>
      </c>
      <c r="GS214" s="44">
        <v>44761</v>
      </c>
      <c r="GT214" s="44"/>
      <c r="GU214" s="44"/>
      <c r="GV214" s="37"/>
      <c r="GW214" s="37"/>
      <c r="GX214" s="37"/>
      <c r="GY214" s="37"/>
      <c r="GZ214" s="37"/>
      <c r="HA214" s="37"/>
      <c r="HB214" s="37"/>
      <c r="HC214" s="37"/>
      <c r="HD214" s="37"/>
      <c r="HE214" s="37"/>
      <c r="HF214" s="37"/>
      <c r="HG214" s="37"/>
      <c r="HH214" s="45" t="str">
        <f t="shared" si="512"/>
        <v/>
      </c>
      <c r="HI214" s="45" t="str">
        <f t="shared" si="513"/>
        <v/>
      </c>
      <c r="HJ214" s="45" t="str">
        <f t="shared" si="514"/>
        <v/>
      </c>
      <c r="HK214" s="45" t="str">
        <f t="shared" si="515"/>
        <v/>
      </c>
      <c r="HL214" s="45" t="str">
        <f t="shared" si="516"/>
        <v/>
      </c>
      <c r="HM214" s="37"/>
      <c r="HN214" s="37"/>
      <c r="HO214" s="37">
        <f t="shared" si="472"/>
        <v>1</v>
      </c>
      <c r="HP214" s="37" t="str">
        <f>'[21]BD Plan'!$B$3</f>
        <v>Sucre</v>
      </c>
      <c r="HQ214" s="41" t="s">
        <v>2127</v>
      </c>
      <c r="HR214" s="41" t="s">
        <v>568</v>
      </c>
      <c r="HS214" s="41"/>
      <c r="HT214" s="41"/>
      <c r="HU214" s="41"/>
      <c r="HV214" s="41"/>
      <c r="HW214" s="41"/>
      <c r="HX214" s="41"/>
      <c r="HY214" s="41"/>
      <c r="HZ214" s="41"/>
      <c r="IA214" s="41"/>
      <c r="IB214" s="41"/>
      <c r="IC214" s="41"/>
      <c r="ID214" s="41"/>
      <c r="IE214" s="41"/>
      <c r="IF214" s="41"/>
      <c r="IG214" t="s">
        <v>993</v>
      </c>
      <c r="IH214" s="38" t="s">
        <v>994</v>
      </c>
    </row>
    <row r="215" spans="1:242" ht="15" customHeight="1" x14ac:dyDescent="0.25">
      <c r="A215" t="s">
        <v>995</v>
      </c>
      <c r="B215" t="s">
        <v>966</v>
      </c>
      <c r="C215" s="37" t="s">
        <v>996</v>
      </c>
      <c r="D215" s="37" t="s">
        <v>997</v>
      </c>
      <c r="E215" s="37" t="s">
        <v>951</v>
      </c>
      <c r="F215" s="37" t="s">
        <v>984</v>
      </c>
      <c r="G215" s="37" t="s">
        <v>953</v>
      </c>
      <c r="H215" s="39" t="s">
        <v>998</v>
      </c>
      <c r="I215" s="37" t="s">
        <v>955</v>
      </c>
      <c r="J215" s="40">
        <v>1</v>
      </c>
      <c r="K215" s="40">
        <v>0.8</v>
      </c>
      <c r="L215" s="37" t="s">
        <v>956</v>
      </c>
      <c r="M215" s="40">
        <v>0.6</v>
      </c>
      <c r="N215" s="40">
        <v>0.8</v>
      </c>
      <c r="O215" s="37" t="s">
        <v>956</v>
      </c>
      <c r="P215" s="37" t="s">
        <v>929</v>
      </c>
      <c r="Q215" s="42" t="s">
        <v>999</v>
      </c>
      <c r="R215" s="37"/>
      <c r="S215" s="47" t="s">
        <v>931</v>
      </c>
      <c r="T215" s="37" t="s">
        <v>1000</v>
      </c>
      <c r="U215" s="43" t="s">
        <v>933</v>
      </c>
      <c r="V215" s="43" t="s">
        <v>934</v>
      </c>
      <c r="W215" s="43" t="s">
        <v>935</v>
      </c>
      <c r="X215" s="43"/>
      <c r="Y215" s="43" t="s">
        <v>936</v>
      </c>
      <c r="Z215" s="43" t="s">
        <v>937</v>
      </c>
      <c r="AA215" s="40">
        <v>0.4</v>
      </c>
      <c r="AB215" s="37"/>
      <c r="AC215" s="37"/>
      <c r="AD215" s="37"/>
      <c r="AE215" s="37"/>
      <c r="AF215" s="43" t="s">
        <v>96</v>
      </c>
      <c r="AG215" s="37" t="s">
        <v>938</v>
      </c>
      <c r="AH215" s="37">
        <f t="shared" si="517"/>
        <v>12</v>
      </c>
      <c r="AI215" s="43">
        <v>3</v>
      </c>
      <c r="AJ215" s="43">
        <v>3</v>
      </c>
      <c r="AK215" s="43">
        <v>3</v>
      </c>
      <c r="AL215" s="43">
        <v>3</v>
      </c>
      <c r="AM215" s="37">
        <v>3</v>
      </c>
      <c r="AN215" s="37" t="s">
        <v>2128</v>
      </c>
      <c r="AO215" s="37">
        <v>3</v>
      </c>
      <c r="AP215" s="37" t="s">
        <v>2129</v>
      </c>
      <c r="AQ215" s="37"/>
      <c r="AR215" s="37"/>
      <c r="AS215" s="37"/>
      <c r="AT215" s="37"/>
      <c r="AU215" s="44">
        <v>44670</v>
      </c>
      <c r="AV215" s="44">
        <v>44761</v>
      </c>
      <c r="AW215" s="44"/>
      <c r="AX215" s="44"/>
      <c r="AY215" s="37" t="s">
        <v>4</v>
      </c>
      <c r="AZ215" s="37" t="s">
        <v>4</v>
      </c>
      <c r="BA215" s="37"/>
      <c r="BB215" s="37"/>
      <c r="BC215" s="37" t="s">
        <v>4</v>
      </c>
      <c r="BD215" s="37" t="s">
        <v>4</v>
      </c>
      <c r="BE215" s="37"/>
      <c r="BF215" s="37"/>
      <c r="BG215" s="37" t="s">
        <v>2120</v>
      </c>
      <c r="BH215" s="37" t="s">
        <v>2121</v>
      </c>
      <c r="BI215" s="37"/>
      <c r="BJ215" s="37"/>
      <c r="BK215" s="45">
        <f t="shared" si="506"/>
        <v>1</v>
      </c>
      <c r="BL215" s="45">
        <f t="shared" si="507"/>
        <v>1</v>
      </c>
      <c r="BM215" s="45">
        <f t="shared" si="508"/>
        <v>0</v>
      </c>
      <c r="BN215" s="45">
        <f t="shared" si="509"/>
        <v>0</v>
      </c>
      <c r="BO215" s="45">
        <f t="shared" si="510"/>
        <v>0.5</v>
      </c>
      <c r="BP215" s="46"/>
      <c r="BQ215" s="37"/>
      <c r="BR215" s="37"/>
      <c r="BS215" s="37"/>
      <c r="BT215" s="43"/>
      <c r="BU215" s="43"/>
      <c r="BV215" s="43"/>
      <c r="BW215" s="43"/>
      <c r="BX215" s="43"/>
      <c r="BY215" s="43"/>
      <c r="BZ215" s="40"/>
      <c r="CA215" s="37"/>
      <c r="CB215" s="37"/>
      <c r="CC215" s="37"/>
      <c r="CD215" s="37"/>
      <c r="CE215" s="43"/>
      <c r="CF215" s="37"/>
      <c r="CG215" s="37"/>
      <c r="CH215" s="37"/>
      <c r="CI215" s="37"/>
      <c r="CJ215" s="37"/>
      <c r="CK215" s="37"/>
      <c r="CL215" s="37"/>
      <c r="CM215" s="37"/>
      <c r="CN215" s="37"/>
      <c r="CO215" s="37"/>
      <c r="CP215" s="37"/>
      <c r="CQ215" s="37"/>
      <c r="CR215" s="37"/>
      <c r="CS215" s="37"/>
      <c r="CT215" s="44">
        <v>44670</v>
      </c>
      <c r="CU215" s="44">
        <v>44761</v>
      </c>
      <c r="CV215" s="44"/>
      <c r="CW215" s="44"/>
      <c r="CX215" s="37"/>
      <c r="CY215" s="37"/>
      <c r="CZ215" s="37"/>
      <c r="DA215" s="37"/>
      <c r="DB215" s="37"/>
      <c r="DC215" s="37"/>
      <c r="DD215" s="37"/>
      <c r="DE215" s="37"/>
      <c r="DF215" s="37"/>
      <c r="DG215" s="37"/>
      <c r="DH215" s="37"/>
      <c r="DI215" s="37"/>
      <c r="DJ215" s="45" t="str">
        <f t="shared" si="457"/>
        <v/>
      </c>
      <c r="DK215" s="45" t="str">
        <f t="shared" si="458"/>
        <v/>
      </c>
      <c r="DL215" s="45" t="str">
        <f t="shared" si="459"/>
        <v/>
      </c>
      <c r="DM215" s="45" t="str">
        <f t="shared" si="460"/>
        <v/>
      </c>
      <c r="DN215" s="45" t="str">
        <f t="shared" si="461"/>
        <v/>
      </c>
      <c r="DO215" s="46"/>
      <c r="DP215" s="37"/>
      <c r="DQ215" s="43"/>
      <c r="DR215" s="37"/>
      <c r="DS215" s="43"/>
      <c r="DT215" s="43"/>
      <c r="DU215" s="43"/>
      <c r="DV215" s="43"/>
      <c r="DW215" s="43"/>
      <c r="DX215" s="43"/>
      <c r="DY215" s="40"/>
      <c r="DZ215" s="37"/>
      <c r="EA215" s="37"/>
      <c r="EB215" s="37"/>
      <c r="EC215" s="37"/>
      <c r="ED215" s="43"/>
      <c r="EE215" s="37"/>
      <c r="EF215" s="37"/>
      <c r="EG215" s="37"/>
      <c r="EH215" s="37"/>
      <c r="EI215" s="37"/>
      <c r="EJ215" s="37"/>
      <c r="EK215" s="37"/>
      <c r="EL215" s="37"/>
      <c r="EM215" s="37"/>
      <c r="EN215" s="37"/>
      <c r="EO215" s="37"/>
      <c r="EP215" s="37"/>
      <c r="EQ215" s="37"/>
      <c r="ER215" s="37"/>
      <c r="ES215" s="44">
        <v>44670</v>
      </c>
      <c r="ET215" s="44">
        <v>44761</v>
      </c>
      <c r="EU215" s="44"/>
      <c r="EV215" s="44"/>
      <c r="EW215" s="37"/>
      <c r="EX215" s="37"/>
      <c r="EY215" s="37"/>
      <c r="EZ215" s="37"/>
      <c r="FA215" s="37"/>
      <c r="FB215" s="37"/>
      <c r="FC215" s="37"/>
      <c r="FD215" s="37"/>
      <c r="FE215" s="37"/>
      <c r="FF215" s="37"/>
      <c r="FG215" s="37"/>
      <c r="FH215" s="37"/>
      <c r="FI215" s="45" t="str">
        <f t="shared" si="462"/>
        <v/>
      </c>
      <c r="FJ215" s="45" t="str">
        <f t="shared" si="463"/>
        <v/>
      </c>
      <c r="FK215" s="45" t="str">
        <f t="shared" si="464"/>
        <v/>
      </c>
      <c r="FL215" s="45" t="str">
        <f t="shared" si="465"/>
        <v/>
      </c>
      <c r="FM215" s="45" t="str">
        <f t="shared" si="466"/>
        <v/>
      </c>
      <c r="FN215" s="37"/>
      <c r="FO215" s="37"/>
      <c r="FP215" s="37"/>
      <c r="FQ215" s="37"/>
      <c r="FR215" s="37"/>
      <c r="FS215" s="37"/>
      <c r="FT215" s="37"/>
      <c r="FU215" s="37"/>
      <c r="FV215" s="37"/>
      <c r="FW215" s="37"/>
      <c r="FX215" s="37"/>
      <c r="FY215" s="37"/>
      <c r="FZ215" s="37"/>
      <c r="GA215" s="37"/>
      <c r="GB215" s="37"/>
      <c r="GC215" s="37"/>
      <c r="GD215" s="37"/>
      <c r="GE215" s="37"/>
      <c r="GF215" s="37"/>
      <c r="GG215" s="37"/>
      <c r="GH215" s="37"/>
      <c r="GI215" s="37"/>
      <c r="GJ215" s="37"/>
      <c r="GK215" s="37"/>
      <c r="GL215" s="37"/>
      <c r="GM215" s="37"/>
      <c r="GN215" s="37"/>
      <c r="GO215" s="37"/>
      <c r="GP215" s="37"/>
      <c r="GQ215" s="37"/>
      <c r="GR215" s="44">
        <v>44670</v>
      </c>
      <c r="GS215" s="44">
        <v>44761</v>
      </c>
      <c r="GT215" s="44"/>
      <c r="GU215" s="44"/>
      <c r="GV215" s="37"/>
      <c r="GW215" s="37"/>
      <c r="GX215" s="37"/>
      <c r="GY215" s="37"/>
      <c r="GZ215" s="37"/>
      <c r="HA215" s="37"/>
      <c r="HB215" s="37"/>
      <c r="HC215" s="37"/>
      <c r="HD215" s="37"/>
      <c r="HE215" s="37"/>
      <c r="HF215" s="37"/>
      <c r="HG215" s="37"/>
      <c r="HH215" s="45" t="str">
        <f t="shared" si="512"/>
        <v/>
      </c>
      <c r="HI215" s="45" t="str">
        <f t="shared" si="513"/>
        <v/>
      </c>
      <c r="HJ215" s="45" t="str">
        <f t="shared" si="514"/>
        <v/>
      </c>
      <c r="HK215" s="45" t="str">
        <f t="shared" si="515"/>
        <v/>
      </c>
      <c r="HL215" s="45" t="str">
        <f t="shared" si="516"/>
        <v/>
      </c>
      <c r="HM215" s="37"/>
      <c r="HN215" s="37"/>
      <c r="HO215" s="37">
        <f t="shared" si="472"/>
        <v>1</v>
      </c>
      <c r="HP215" s="37" t="str">
        <f>'[21]BD Plan'!$B$3</f>
        <v>Sucre</v>
      </c>
      <c r="HQ215" s="20" t="s">
        <v>2130</v>
      </c>
      <c r="HR215" s="20" t="s">
        <v>568</v>
      </c>
      <c r="HS215" s="20"/>
      <c r="HT215" s="20"/>
      <c r="HU215" s="20"/>
      <c r="HV215" s="20"/>
      <c r="HW215" s="20"/>
      <c r="HX215" s="20"/>
      <c r="HY215" s="20"/>
      <c r="HZ215" s="20"/>
      <c r="IA215" s="20"/>
      <c r="IB215" s="20"/>
      <c r="IC215" s="20"/>
      <c r="ID215" s="20"/>
      <c r="IE215" s="20"/>
      <c r="IF215" s="20"/>
      <c r="IG215" t="s">
        <v>1005</v>
      </c>
      <c r="IH215" s="38" t="s">
        <v>981</v>
      </c>
    </row>
    <row r="216" spans="1:242" ht="15" customHeight="1" x14ac:dyDescent="0.25">
      <c r="A216" t="s">
        <v>1006</v>
      </c>
      <c r="B216" t="s">
        <v>1007</v>
      </c>
      <c r="C216" s="37" t="s">
        <v>1008</v>
      </c>
      <c r="D216" s="37" t="s">
        <v>968</v>
      </c>
      <c r="E216" s="37" t="s">
        <v>951</v>
      </c>
      <c r="F216" s="37" t="s">
        <v>924</v>
      </c>
      <c r="G216" s="37" t="s">
        <v>1009</v>
      </c>
      <c r="H216" s="39" t="s">
        <v>1010</v>
      </c>
      <c r="I216" s="37" t="s">
        <v>927</v>
      </c>
      <c r="J216" s="40">
        <v>0.8</v>
      </c>
      <c r="K216" s="40">
        <v>0.2</v>
      </c>
      <c r="L216" s="37" t="s">
        <v>928</v>
      </c>
      <c r="M216" s="40">
        <v>0.28999999999999998</v>
      </c>
      <c r="N216" s="40">
        <v>0.2</v>
      </c>
      <c r="O216" s="37" t="s">
        <v>1011</v>
      </c>
      <c r="P216" s="37" t="s">
        <v>929</v>
      </c>
      <c r="Q216" s="42" t="s">
        <v>1012</v>
      </c>
      <c r="R216" s="37"/>
      <c r="S216" s="47" t="s">
        <v>931</v>
      </c>
      <c r="T216" s="37" t="s">
        <v>1013</v>
      </c>
      <c r="U216" s="43" t="s">
        <v>933</v>
      </c>
      <c r="V216" s="43" t="s">
        <v>934</v>
      </c>
      <c r="W216" s="43" t="s">
        <v>935</v>
      </c>
      <c r="X216" s="43"/>
      <c r="Y216" s="43" t="s">
        <v>936</v>
      </c>
      <c r="Z216" s="43" t="s">
        <v>937</v>
      </c>
      <c r="AA216" s="40">
        <v>0.4</v>
      </c>
      <c r="AB216" s="37"/>
      <c r="AC216" s="37"/>
      <c r="AD216" s="37"/>
      <c r="AE216" s="37"/>
      <c r="AF216" s="43" t="s">
        <v>96</v>
      </c>
      <c r="AG216" s="37" t="s">
        <v>938</v>
      </c>
      <c r="AH216" s="37">
        <f t="shared" si="517"/>
        <v>32</v>
      </c>
      <c r="AI216" s="43">
        <v>0</v>
      </c>
      <c r="AJ216" s="43">
        <v>32</v>
      </c>
      <c r="AK216" s="43">
        <v>0</v>
      </c>
      <c r="AL216" s="43">
        <v>0</v>
      </c>
      <c r="AM216" s="37"/>
      <c r="AN216" s="37"/>
      <c r="AO216" s="37">
        <v>32</v>
      </c>
      <c r="AP216" s="37" t="s">
        <v>2131</v>
      </c>
      <c r="AQ216" s="37"/>
      <c r="AR216" s="37"/>
      <c r="AS216" s="37"/>
      <c r="AT216" s="37"/>
      <c r="AU216" s="44"/>
      <c r="AV216" s="44">
        <v>44761</v>
      </c>
      <c r="AW216" s="44"/>
      <c r="AX216" s="44"/>
      <c r="AY216" s="37"/>
      <c r="AZ216" s="37" t="s">
        <v>4</v>
      </c>
      <c r="BA216" s="37"/>
      <c r="BB216" s="37"/>
      <c r="BC216" s="37"/>
      <c r="BD216" s="37" t="s">
        <v>4</v>
      </c>
      <c r="BE216" s="37"/>
      <c r="BF216" s="37"/>
      <c r="BG216" s="37"/>
      <c r="BH216" s="37" t="s">
        <v>2132</v>
      </c>
      <c r="BI216" s="37"/>
      <c r="BJ216" s="37"/>
      <c r="BK216" s="45" t="str">
        <f t="shared" si="506"/>
        <v/>
      </c>
      <c r="BL216" s="45">
        <f t="shared" si="507"/>
        <v>1</v>
      </c>
      <c r="BM216" s="45" t="str">
        <f t="shared" si="508"/>
        <v/>
      </c>
      <c r="BN216" s="45" t="str">
        <f t="shared" si="509"/>
        <v/>
      </c>
      <c r="BO216" s="45">
        <f t="shared" si="510"/>
        <v>1</v>
      </c>
      <c r="BP216" s="46" t="s">
        <v>1016</v>
      </c>
      <c r="BQ216" s="37"/>
      <c r="BR216" s="47" t="s">
        <v>931</v>
      </c>
      <c r="BS216" s="37" t="s">
        <v>1017</v>
      </c>
      <c r="BT216" s="43" t="s">
        <v>933</v>
      </c>
      <c r="BU216" s="43" t="s">
        <v>934</v>
      </c>
      <c r="BV216" s="43" t="s">
        <v>935</v>
      </c>
      <c r="BW216" s="43"/>
      <c r="BX216" s="43" t="s">
        <v>936</v>
      </c>
      <c r="BY216" s="43" t="s">
        <v>937</v>
      </c>
      <c r="BZ216" s="40">
        <v>0.4</v>
      </c>
      <c r="CA216" s="37"/>
      <c r="CB216" s="37"/>
      <c r="CC216" s="37"/>
      <c r="CD216" s="37"/>
      <c r="CE216" s="43" t="s">
        <v>96</v>
      </c>
      <c r="CF216" s="37" t="s">
        <v>938</v>
      </c>
      <c r="CG216" s="37">
        <f t="shared" ref="CG216" si="518">SUM(CH216:CK216)</f>
        <v>8</v>
      </c>
      <c r="CH216" s="37">
        <v>0</v>
      </c>
      <c r="CI216" s="37">
        <v>6</v>
      </c>
      <c r="CJ216" s="37">
        <v>1</v>
      </c>
      <c r="CK216" s="37">
        <v>1</v>
      </c>
      <c r="CL216" s="37"/>
      <c r="CM216" s="37"/>
      <c r="CN216" s="37">
        <v>6</v>
      </c>
      <c r="CO216" s="37" t="s">
        <v>2133</v>
      </c>
      <c r="CP216" s="37"/>
      <c r="CQ216" s="37"/>
      <c r="CR216" s="37"/>
      <c r="CS216" s="37"/>
      <c r="CT216" s="44"/>
      <c r="CU216" s="44">
        <v>44761</v>
      </c>
      <c r="CV216" s="44"/>
      <c r="CW216" s="44"/>
      <c r="CX216" s="37"/>
      <c r="CY216" s="37" t="s">
        <v>4</v>
      </c>
      <c r="CZ216" s="37"/>
      <c r="DA216" s="37"/>
      <c r="DB216" s="37"/>
      <c r="DC216" s="37" t="s">
        <v>4</v>
      </c>
      <c r="DD216" s="37"/>
      <c r="DE216" s="37"/>
      <c r="DF216" s="37"/>
      <c r="DG216" s="37" t="s">
        <v>2134</v>
      </c>
      <c r="DH216" s="37"/>
      <c r="DI216" s="37"/>
      <c r="DJ216" s="45" t="str">
        <f t="shared" si="457"/>
        <v/>
      </c>
      <c r="DK216" s="45">
        <f t="shared" si="458"/>
        <v>1</v>
      </c>
      <c r="DL216" s="45">
        <f t="shared" si="459"/>
        <v>0</v>
      </c>
      <c r="DM216" s="45">
        <f t="shared" si="460"/>
        <v>0</v>
      </c>
      <c r="DN216" s="45">
        <f t="shared" si="461"/>
        <v>0.75</v>
      </c>
      <c r="DO216" s="46"/>
      <c r="DP216" s="37"/>
      <c r="DQ216" s="43"/>
      <c r="DR216" s="37"/>
      <c r="DS216" s="43"/>
      <c r="DT216" s="43"/>
      <c r="DU216" s="43"/>
      <c r="DV216" s="43"/>
      <c r="DW216" s="43"/>
      <c r="DX216" s="43"/>
      <c r="DY216" s="40"/>
      <c r="DZ216" s="37"/>
      <c r="EA216" s="37"/>
      <c r="EB216" s="37"/>
      <c r="EC216" s="37"/>
      <c r="ED216" s="43"/>
      <c r="EE216" s="37"/>
      <c r="EF216" s="37"/>
      <c r="EG216" s="37"/>
      <c r="EH216" s="37"/>
      <c r="EI216" s="37"/>
      <c r="EJ216" s="37"/>
      <c r="EK216" s="37"/>
      <c r="EL216" s="37"/>
      <c r="EM216" s="37"/>
      <c r="EN216" s="37"/>
      <c r="EO216" s="37"/>
      <c r="EP216" s="37"/>
      <c r="EQ216" s="37"/>
      <c r="ER216" s="37"/>
      <c r="ES216" s="44"/>
      <c r="ET216" s="44">
        <v>44761</v>
      </c>
      <c r="EU216" s="44"/>
      <c r="EV216" s="44"/>
      <c r="EW216" s="37"/>
      <c r="EX216" s="37"/>
      <c r="EY216" s="37"/>
      <c r="EZ216" s="37"/>
      <c r="FA216" s="37"/>
      <c r="FB216" s="37"/>
      <c r="FC216" s="37"/>
      <c r="FD216" s="37"/>
      <c r="FE216" s="37"/>
      <c r="FF216" s="37"/>
      <c r="FG216" s="37"/>
      <c r="FH216" s="37"/>
      <c r="FI216" s="45" t="str">
        <f t="shared" si="462"/>
        <v/>
      </c>
      <c r="FJ216" s="45" t="str">
        <f t="shared" si="463"/>
        <v/>
      </c>
      <c r="FK216" s="45" t="str">
        <f t="shared" si="464"/>
        <v/>
      </c>
      <c r="FL216" s="45" t="str">
        <f t="shared" si="465"/>
        <v/>
      </c>
      <c r="FM216" s="45" t="str">
        <f t="shared" si="466"/>
        <v/>
      </c>
      <c r="FN216" s="37"/>
      <c r="FO216" s="37"/>
      <c r="FP216" s="37"/>
      <c r="FQ216" s="37"/>
      <c r="FR216" s="37"/>
      <c r="FS216" s="37"/>
      <c r="FT216" s="37"/>
      <c r="FU216" s="37"/>
      <c r="FV216" s="37"/>
      <c r="FW216" s="37"/>
      <c r="FX216" s="37"/>
      <c r="FY216" s="37"/>
      <c r="FZ216" s="37"/>
      <c r="GA216" s="37"/>
      <c r="GB216" s="37"/>
      <c r="GC216" s="37"/>
      <c r="GD216" s="37"/>
      <c r="GE216" s="37"/>
      <c r="GF216" s="37"/>
      <c r="GG216" s="37"/>
      <c r="GH216" s="37"/>
      <c r="GI216" s="37"/>
      <c r="GJ216" s="37"/>
      <c r="GK216" s="37"/>
      <c r="GL216" s="37"/>
      <c r="GM216" s="37"/>
      <c r="GN216" s="37"/>
      <c r="GO216" s="37"/>
      <c r="GP216" s="37"/>
      <c r="GQ216" s="37"/>
      <c r="GR216" s="44"/>
      <c r="GS216" s="44">
        <v>44761</v>
      </c>
      <c r="GT216" s="44"/>
      <c r="GU216" s="44"/>
      <c r="GV216" s="37"/>
      <c r="GW216" s="37"/>
      <c r="GX216" s="37"/>
      <c r="GY216" s="37"/>
      <c r="GZ216" s="37"/>
      <c r="HA216" s="37"/>
      <c r="HB216" s="37"/>
      <c r="HC216" s="37"/>
      <c r="HD216" s="37"/>
      <c r="HE216" s="37"/>
      <c r="HF216" s="37"/>
      <c r="HG216" s="37"/>
      <c r="HH216" s="45"/>
      <c r="HI216" s="45"/>
      <c r="HJ216" s="45"/>
      <c r="HK216" s="45"/>
      <c r="HL216" s="45"/>
      <c r="HM216" s="37"/>
      <c r="HN216" s="37"/>
      <c r="HO216" s="37">
        <f t="shared" si="472"/>
        <v>2</v>
      </c>
      <c r="HP216" s="37" t="str">
        <f>'[21]BD Plan'!$B$3</f>
        <v>Sucre</v>
      </c>
      <c r="HQ216" s="20"/>
      <c r="HR216" s="20" t="s">
        <v>568</v>
      </c>
      <c r="HS216" s="20"/>
      <c r="HT216" s="20"/>
      <c r="HU216" s="20"/>
      <c r="HV216" s="20" t="s">
        <v>568</v>
      </c>
      <c r="HW216" s="20"/>
      <c r="HX216" s="20"/>
      <c r="HY216" s="20"/>
      <c r="HZ216" s="20"/>
      <c r="IA216" s="20"/>
      <c r="IB216" s="20"/>
      <c r="IC216" s="20"/>
      <c r="ID216" s="20"/>
      <c r="IE216" s="20"/>
      <c r="IF216" s="20"/>
      <c r="IG216" t="s">
        <v>1022</v>
      </c>
      <c r="IH216" s="38" t="s">
        <v>1023</v>
      </c>
    </row>
    <row r="217" spans="1:242" ht="15" customHeight="1" x14ac:dyDescent="0.25">
      <c r="A217" t="s">
        <v>1024</v>
      </c>
      <c r="B217" t="s">
        <v>1007</v>
      </c>
      <c r="C217" s="37" t="s">
        <v>1025</v>
      </c>
      <c r="D217" s="37" t="s">
        <v>997</v>
      </c>
      <c r="E217" s="37" t="s">
        <v>1026</v>
      </c>
      <c r="F217" s="37" t="s">
        <v>924</v>
      </c>
      <c r="G217" s="37" t="s">
        <v>925</v>
      </c>
      <c r="H217" s="48" t="s">
        <v>1027</v>
      </c>
      <c r="I217" s="37" t="s">
        <v>1028</v>
      </c>
      <c r="J217" s="40">
        <v>0.8</v>
      </c>
      <c r="K217" s="40">
        <v>0.8</v>
      </c>
      <c r="L217" s="37" t="s">
        <v>956</v>
      </c>
      <c r="M217" s="40">
        <v>0.48</v>
      </c>
      <c r="N217" s="40">
        <v>0.8</v>
      </c>
      <c r="O217" s="37" t="s">
        <v>956</v>
      </c>
      <c r="P217" s="37" t="s">
        <v>929</v>
      </c>
      <c r="Q217" s="42" t="s">
        <v>1029</v>
      </c>
      <c r="R217" s="37"/>
      <c r="S217" s="47" t="s">
        <v>931</v>
      </c>
      <c r="T217" s="37" t="s">
        <v>1030</v>
      </c>
      <c r="U217" s="43" t="s">
        <v>933</v>
      </c>
      <c r="V217" s="43" t="s">
        <v>934</v>
      </c>
      <c r="W217" s="43" t="s">
        <v>935</v>
      </c>
      <c r="X217" s="43"/>
      <c r="Y217" s="43" t="s">
        <v>936</v>
      </c>
      <c r="Z217" s="43" t="s">
        <v>937</v>
      </c>
      <c r="AA217" s="40">
        <v>0.4</v>
      </c>
      <c r="AB217" s="37"/>
      <c r="AC217" s="37"/>
      <c r="AD217" s="37"/>
      <c r="AE217" s="37"/>
      <c r="AF217" s="43" t="s">
        <v>96</v>
      </c>
      <c r="AG217" s="37" t="s">
        <v>938</v>
      </c>
      <c r="AH217" s="37">
        <f t="shared" si="517"/>
        <v>15</v>
      </c>
      <c r="AI217" s="43">
        <v>3</v>
      </c>
      <c r="AJ217" s="43">
        <v>6</v>
      </c>
      <c r="AK217" s="43">
        <v>3</v>
      </c>
      <c r="AL217" s="43">
        <v>3</v>
      </c>
      <c r="AM217" s="37"/>
      <c r="AN217" s="37"/>
      <c r="AO217" s="37">
        <v>6</v>
      </c>
      <c r="AP217" s="37" t="s">
        <v>2135</v>
      </c>
      <c r="AQ217" s="37"/>
      <c r="AR217" s="37"/>
      <c r="AS217" s="37"/>
      <c r="AT217" s="37"/>
      <c r="AU217" s="44">
        <v>44663</v>
      </c>
      <c r="AV217" s="44">
        <v>44761</v>
      </c>
      <c r="AW217" s="44"/>
      <c r="AX217" s="44"/>
      <c r="AY217" s="37"/>
      <c r="AZ217" s="37" t="s">
        <v>4</v>
      </c>
      <c r="BA217" s="37"/>
      <c r="BB217" s="37"/>
      <c r="BC217" s="37"/>
      <c r="BD217" s="37" t="s">
        <v>4</v>
      </c>
      <c r="BE217" s="37"/>
      <c r="BF217" s="37"/>
      <c r="BG217" s="37"/>
      <c r="BH217" s="37" t="s">
        <v>2136</v>
      </c>
      <c r="BI217" s="37"/>
      <c r="BJ217" s="37"/>
      <c r="BK217" s="45">
        <f t="shared" si="506"/>
        <v>0</v>
      </c>
      <c r="BL217" s="45">
        <f t="shared" si="507"/>
        <v>1</v>
      </c>
      <c r="BM217" s="45">
        <f t="shared" si="508"/>
        <v>0</v>
      </c>
      <c r="BN217" s="45">
        <f t="shared" si="509"/>
        <v>0</v>
      </c>
      <c r="BO217" s="45">
        <f t="shared" si="510"/>
        <v>0.4</v>
      </c>
      <c r="BP217" s="42"/>
      <c r="BQ217" s="37"/>
      <c r="BR217" s="37"/>
      <c r="BS217" s="37"/>
      <c r="BT217" s="43"/>
      <c r="BU217" s="43"/>
      <c r="BV217" s="43"/>
      <c r="BW217" s="43"/>
      <c r="BX217" s="43"/>
      <c r="BY217" s="43"/>
      <c r="BZ217" s="40"/>
      <c r="CA217" s="37"/>
      <c r="CB217" s="37"/>
      <c r="CC217" s="37"/>
      <c r="CD217" s="37"/>
      <c r="CE217" s="43"/>
      <c r="CF217" s="37"/>
      <c r="CG217" s="37"/>
      <c r="CH217" s="37"/>
      <c r="CI217" s="37"/>
      <c r="CJ217" s="37"/>
      <c r="CK217" s="37"/>
      <c r="CL217" s="37"/>
      <c r="CM217" s="37"/>
      <c r="CN217" s="37"/>
      <c r="CO217" s="37"/>
      <c r="CP217" s="37"/>
      <c r="CQ217" s="37"/>
      <c r="CR217" s="37"/>
      <c r="CS217" s="37"/>
      <c r="CT217" s="44">
        <v>44663</v>
      </c>
      <c r="CU217" s="44">
        <v>44761</v>
      </c>
      <c r="CV217" s="44"/>
      <c r="CW217" s="44"/>
      <c r="CX217" s="37"/>
      <c r="CY217" s="37"/>
      <c r="CZ217" s="37"/>
      <c r="DA217" s="37"/>
      <c r="DB217" s="37"/>
      <c r="DC217" s="37"/>
      <c r="DD217" s="37"/>
      <c r="DE217" s="37"/>
      <c r="DF217" s="37"/>
      <c r="DG217" s="37"/>
      <c r="DH217" s="37"/>
      <c r="DI217" s="37"/>
      <c r="DJ217" s="45" t="str">
        <f t="shared" si="457"/>
        <v/>
      </c>
      <c r="DK217" s="45" t="str">
        <f t="shared" si="458"/>
        <v/>
      </c>
      <c r="DL217" s="45" t="str">
        <f t="shared" si="459"/>
        <v/>
      </c>
      <c r="DM217" s="45" t="str">
        <f t="shared" si="460"/>
        <v/>
      </c>
      <c r="DN217" s="45" t="str">
        <f t="shared" si="461"/>
        <v/>
      </c>
      <c r="DO217" s="42"/>
      <c r="DP217" s="37"/>
      <c r="DQ217" s="43"/>
      <c r="DR217" s="37"/>
      <c r="DS217" s="43"/>
      <c r="DT217" s="43"/>
      <c r="DU217" s="43"/>
      <c r="DV217" s="43"/>
      <c r="DW217" s="43"/>
      <c r="DX217" s="43"/>
      <c r="DY217" s="40"/>
      <c r="DZ217" s="37"/>
      <c r="EA217" s="37"/>
      <c r="EB217" s="37"/>
      <c r="EC217" s="37"/>
      <c r="ED217" s="43"/>
      <c r="EE217" s="37"/>
      <c r="EF217" s="37"/>
      <c r="EG217" s="37"/>
      <c r="EH217" s="37"/>
      <c r="EI217" s="37"/>
      <c r="EJ217" s="37"/>
      <c r="EK217" s="37"/>
      <c r="EL217" s="37"/>
      <c r="EM217" s="37"/>
      <c r="EN217" s="37"/>
      <c r="EO217" s="37"/>
      <c r="EP217" s="37"/>
      <c r="EQ217" s="37"/>
      <c r="ER217" s="37"/>
      <c r="ES217" s="44"/>
      <c r="ET217" s="44">
        <v>44761</v>
      </c>
      <c r="EU217" s="44"/>
      <c r="EV217" s="44"/>
      <c r="EW217" s="37"/>
      <c r="EX217" s="37"/>
      <c r="EY217" s="37"/>
      <c r="EZ217" s="37"/>
      <c r="FA217" s="37"/>
      <c r="FB217" s="37"/>
      <c r="FC217" s="37"/>
      <c r="FD217" s="37"/>
      <c r="FE217" s="37"/>
      <c r="FF217" s="37"/>
      <c r="FG217" s="37"/>
      <c r="FH217" s="37"/>
      <c r="FI217" s="45" t="str">
        <f t="shared" si="462"/>
        <v/>
      </c>
      <c r="FJ217" s="45" t="str">
        <f t="shared" si="463"/>
        <v/>
      </c>
      <c r="FK217" s="45" t="str">
        <f t="shared" si="464"/>
        <v/>
      </c>
      <c r="FL217" s="45" t="str">
        <f t="shared" si="465"/>
        <v/>
      </c>
      <c r="FM217" s="45" t="str">
        <f t="shared" si="466"/>
        <v/>
      </c>
      <c r="FN217" s="37"/>
      <c r="FO217" s="37"/>
      <c r="FP217" s="37"/>
      <c r="FQ217" s="37"/>
      <c r="FR217" s="37"/>
      <c r="FS217" s="37"/>
      <c r="FT217" s="37"/>
      <c r="FU217" s="37"/>
      <c r="FV217" s="37"/>
      <c r="FW217" s="37"/>
      <c r="FX217" s="37"/>
      <c r="FY217" s="37"/>
      <c r="FZ217" s="37"/>
      <c r="GA217" s="37"/>
      <c r="GB217" s="37"/>
      <c r="GC217" s="37"/>
      <c r="GD217" s="37"/>
      <c r="GE217" s="37"/>
      <c r="GF217" s="37"/>
      <c r="GG217" s="37"/>
      <c r="GH217" s="37"/>
      <c r="GI217" s="37"/>
      <c r="GJ217" s="37"/>
      <c r="GK217" s="37"/>
      <c r="GL217" s="37"/>
      <c r="GM217" s="37"/>
      <c r="GN217" s="37"/>
      <c r="GO217" s="37"/>
      <c r="GP217" s="37"/>
      <c r="GQ217" s="37"/>
      <c r="GR217" s="44">
        <v>44663</v>
      </c>
      <c r="GS217" s="44">
        <v>44761</v>
      </c>
      <c r="GT217" s="44"/>
      <c r="GU217" s="44"/>
      <c r="GV217" s="37"/>
      <c r="GW217" s="37"/>
      <c r="GX217" s="37"/>
      <c r="GY217" s="37"/>
      <c r="GZ217" s="37"/>
      <c r="HA217" s="37"/>
      <c r="HB217" s="37"/>
      <c r="HC217" s="37"/>
      <c r="HD217" s="37"/>
      <c r="HE217" s="37"/>
      <c r="HF217" s="37"/>
      <c r="HG217" s="37"/>
      <c r="HH217" s="45" t="str">
        <f t="shared" ref="HH217:HH218" si="519">IFERROR(IF(GF217=0,"",IF((GJ217/GF217)&gt;1,1,(GJ217/GF217))),"")</f>
        <v/>
      </c>
      <c r="HI217" s="45" t="str">
        <f t="shared" ref="HI217:HI218" si="520">IFERROR(IF(GG217=0,"",IF((GL217/GG217)&gt;1,1,(GL217/GG217))),"")</f>
        <v/>
      </c>
      <c r="HJ217" s="45" t="str">
        <f t="shared" ref="HJ217:HJ218" si="521">IFERROR(IF(GH217=0,"",IF((GN217/GH217)&gt;1,1,(GN217/GH217))),"")</f>
        <v/>
      </c>
      <c r="HK217" s="45" t="str">
        <f t="shared" ref="HK217:HK218" si="522">IFERROR(IF(GI217=0,"",IF((GP217/GI217)&gt;1,1,(GP217/GI217))),"")</f>
        <v/>
      </c>
      <c r="HL217" s="45" t="str">
        <f t="shared" ref="HL217:HL218" si="523">IFERROR(IF((GJ217+GL217+GN217+GP217)/GE217&gt;1,1,(GJ217+GL217+GN217+GP217)/GE217),"")</f>
        <v/>
      </c>
      <c r="HM217" s="37"/>
      <c r="HN217" s="37"/>
      <c r="HO217" s="37">
        <f t="shared" si="472"/>
        <v>1</v>
      </c>
      <c r="HP217" s="37" t="str">
        <f>'[21]BD Plan'!$B$3</f>
        <v>Sucre</v>
      </c>
      <c r="HQ217" s="20"/>
      <c r="HR217" s="20" t="s">
        <v>568</v>
      </c>
      <c r="HS217" s="20"/>
      <c r="HT217" s="20"/>
      <c r="HU217" s="20"/>
      <c r="HV217" s="20"/>
      <c r="HW217" s="20"/>
      <c r="HX217" s="20"/>
      <c r="HY217" s="20" t="s">
        <v>2130</v>
      </c>
      <c r="HZ217" s="20"/>
      <c r="IA217" s="20"/>
      <c r="IB217" s="20"/>
      <c r="IC217" s="20"/>
      <c r="ID217" s="20"/>
      <c r="IE217" s="20"/>
      <c r="IF217" s="20"/>
      <c r="IG217" t="s">
        <v>1035</v>
      </c>
      <c r="IH217" s="38" t="s">
        <v>1036</v>
      </c>
    </row>
    <row r="218" spans="1:242" ht="15" customHeight="1" x14ac:dyDescent="0.25">
      <c r="A218" t="s">
        <v>1037</v>
      </c>
      <c r="B218" t="s">
        <v>1038</v>
      </c>
      <c r="C218" s="37" t="s">
        <v>1039</v>
      </c>
      <c r="D218" s="38" t="s">
        <v>968</v>
      </c>
      <c r="E218" s="37" t="s">
        <v>951</v>
      </c>
      <c r="F218" s="37" t="s">
        <v>984</v>
      </c>
      <c r="G218" s="37" t="s">
        <v>1040</v>
      </c>
      <c r="H218" s="39" t="s">
        <v>1041</v>
      </c>
      <c r="I218" s="37" t="s">
        <v>927</v>
      </c>
      <c r="J218" s="40">
        <v>0.6</v>
      </c>
      <c r="K218" s="40">
        <v>0.8</v>
      </c>
      <c r="L218" s="37" t="s">
        <v>956</v>
      </c>
      <c r="M218" s="40">
        <v>0.36</v>
      </c>
      <c r="N218" s="40">
        <v>0.8</v>
      </c>
      <c r="O218" s="37" t="s">
        <v>956</v>
      </c>
      <c r="P218" s="37" t="s">
        <v>929</v>
      </c>
      <c r="Q218" s="42" t="s">
        <v>1042</v>
      </c>
      <c r="R218" s="37"/>
      <c r="S218" s="47" t="s">
        <v>931</v>
      </c>
      <c r="T218" s="41" t="s">
        <v>1043</v>
      </c>
      <c r="U218" s="43" t="s">
        <v>933</v>
      </c>
      <c r="V218" s="43" t="s">
        <v>934</v>
      </c>
      <c r="W218" s="43" t="s">
        <v>935</v>
      </c>
      <c r="X218" s="43"/>
      <c r="Y218" s="43" t="s">
        <v>936</v>
      </c>
      <c r="Z218" s="43" t="s">
        <v>937</v>
      </c>
      <c r="AA218" s="40">
        <v>0.4</v>
      </c>
      <c r="AB218" s="37"/>
      <c r="AC218" s="37"/>
      <c r="AD218" s="37"/>
      <c r="AE218" s="37"/>
      <c r="AF218" s="43" t="s">
        <v>96</v>
      </c>
      <c r="AG218" s="37" t="s">
        <v>938</v>
      </c>
      <c r="AH218" s="37">
        <f t="shared" si="517"/>
        <v>27</v>
      </c>
      <c r="AI218" s="43">
        <v>24</v>
      </c>
      <c r="AJ218" s="43">
        <v>1</v>
      </c>
      <c r="AK218" s="43">
        <v>1</v>
      </c>
      <c r="AL218" s="43">
        <v>1</v>
      </c>
      <c r="AM218" s="37">
        <v>24</v>
      </c>
      <c r="AN218" s="37" t="s">
        <v>2137</v>
      </c>
      <c r="AO218" s="37">
        <v>1</v>
      </c>
      <c r="AP218" s="37" t="s">
        <v>2138</v>
      </c>
      <c r="AQ218" s="37"/>
      <c r="AR218" s="37"/>
      <c r="AS218" s="37"/>
      <c r="AT218" s="37"/>
      <c r="AU218" s="44">
        <v>44670</v>
      </c>
      <c r="AV218" s="44">
        <v>44761</v>
      </c>
      <c r="AW218" s="44"/>
      <c r="AX218" s="44"/>
      <c r="AY218" s="37" t="s">
        <v>4</v>
      </c>
      <c r="AZ218" s="37" t="s">
        <v>4</v>
      </c>
      <c r="BA218" s="37"/>
      <c r="BB218" s="37"/>
      <c r="BC218" s="37" t="s">
        <v>4</v>
      </c>
      <c r="BD218" s="37" t="s">
        <v>4</v>
      </c>
      <c r="BE218" s="37"/>
      <c r="BF218" s="37"/>
      <c r="BG218" s="37" t="s">
        <v>2089</v>
      </c>
      <c r="BH218" s="37" t="s">
        <v>2089</v>
      </c>
      <c r="BI218" s="37"/>
      <c r="BJ218" s="37"/>
      <c r="BK218" s="45">
        <f t="shared" si="506"/>
        <v>1</v>
      </c>
      <c r="BL218" s="45">
        <f t="shared" si="507"/>
        <v>1</v>
      </c>
      <c r="BM218" s="45">
        <f t="shared" si="508"/>
        <v>0</v>
      </c>
      <c r="BN218" s="45">
        <f t="shared" si="509"/>
        <v>0</v>
      </c>
      <c r="BO218" s="45">
        <f t="shared" si="510"/>
        <v>0.92592592592592593</v>
      </c>
      <c r="BP218" s="42"/>
      <c r="BQ218" s="37"/>
      <c r="BR218" s="37"/>
      <c r="BS218" s="37"/>
      <c r="BT218" s="43"/>
      <c r="BU218" s="43"/>
      <c r="BV218" s="43"/>
      <c r="BW218" s="43"/>
      <c r="BX218" s="43"/>
      <c r="BY218" s="43"/>
      <c r="BZ218" s="40"/>
      <c r="CA218" s="37"/>
      <c r="CB218" s="37"/>
      <c r="CC218" s="37"/>
      <c r="CD218" s="37"/>
      <c r="CE218" s="43"/>
      <c r="CF218" s="37"/>
      <c r="CG218" s="37"/>
      <c r="CH218" s="37"/>
      <c r="CI218" s="37"/>
      <c r="CJ218" s="37"/>
      <c r="CK218" s="37"/>
      <c r="CL218" s="37"/>
      <c r="CM218" s="37"/>
      <c r="CN218" s="37"/>
      <c r="CO218" s="37"/>
      <c r="CP218" s="37"/>
      <c r="CQ218" s="37"/>
      <c r="CR218" s="37"/>
      <c r="CS218" s="37"/>
      <c r="CT218" s="44"/>
      <c r="CU218" s="44">
        <v>44761</v>
      </c>
      <c r="CV218" s="44"/>
      <c r="CW218" s="44"/>
      <c r="CX218" s="37"/>
      <c r="CY218" s="37"/>
      <c r="CZ218" s="37"/>
      <c r="DA218" s="37"/>
      <c r="DB218" s="37"/>
      <c r="DC218" s="37"/>
      <c r="DD218" s="37"/>
      <c r="DE218" s="37"/>
      <c r="DF218" s="37"/>
      <c r="DG218" s="37"/>
      <c r="DH218" s="37"/>
      <c r="DI218" s="37"/>
      <c r="DJ218" s="45" t="str">
        <f t="shared" si="457"/>
        <v/>
      </c>
      <c r="DK218" s="45" t="str">
        <f t="shared" si="458"/>
        <v/>
      </c>
      <c r="DL218" s="45" t="str">
        <f t="shared" si="459"/>
        <v/>
      </c>
      <c r="DM218" s="45" t="str">
        <f t="shared" si="460"/>
        <v/>
      </c>
      <c r="DN218" s="45" t="str">
        <f t="shared" si="461"/>
        <v/>
      </c>
      <c r="DO218" s="46"/>
      <c r="DP218" s="37"/>
      <c r="DQ218" s="43"/>
      <c r="DR218" s="37"/>
      <c r="DS218" s="43"/>
      <c r="DT218" s="43"/>
      <c r="DU218" s="43"/>
      <c r="DV218" s="43"/>
      <c r="DW218" s="43"/>
      <c r="DX218" s="43"/>
      <c r="DY218" s="40"/>
      <c r="DZ218" s="37"/>
      <c r="EA218" s="37"/>
      <c r="EB218" s="37"/>
      <c r="EC218" s="37"/>
      <c r="ED218" s="43"/>
      <c r="EE218" s="37"/>
      <c r="EF218" s="37"/>
      <c r="EG218" s="37"/>
      <c r="EH218" s="37"/>
      <c r="EI218" s="37"/>
      <c r="EJ218" s="37"/>
      <c r="EK218" s="37"/>
      <c r="EL218" s="37"/>
      <c r="EM218" s="37"/>
      <c r="EN218" s="37"/>
      <c r="EO218" s="37"/>
      <c r="EP218" s="37"/>
      <c r="EQ218" s="37"/>
      <c r="ER218" s="37"/>
      <c r="ES218" s="44">
        <v>44670</v>
      </c>
      <c r="ET218" s="44">
        <v>44761</v>
      </c>
      <c r="EU218" s="44"/>
      <c r="EV218" s="44"/>
      <c r="EW218" s="37"/>
      <c r="EX218" s="37"/>
      <c r="EY218" s="37"/>
      <c r="EZ218" s="37"/>
      <c r="FA218" s="37"/>
      <c r="FB218" s="37"/>
      <c r="FC218" s="37"/>
      <c r="FD218" s="37"/>
      <c r="FE218" s="37"/>
      <c r="FF218" s="37"/>
      <c r="FG218" s="37"/>
      <c r="FH218" s="37"/>
      <c r="FI218" s="45" t="str">
        <f t="shared" si="462"/>
        <v/>
      </c>
      <c r="FJ218" s="45" t="str">
        <f t="shared" si="463"/>
        <v/>
      </c>
      <c r="FK218" s="45" t="str">
        <f t="shared" si="464"/>
        <v/>
      </c>
      <c r="FL218" s="45" t="str">
        <f t="shared" si="465"/>
        <v/>
      </c>
      <c r="FM218" s="45" t="str">
        <f t="shared" si="466"/>
        <v/>
      </c>
      <c r="FN218" s="37"/>
      <c r="FO218" s="37"/>
      <c r="FP218" s="37"/>
      <c r="FQ218" s="37"/>
      <c r="FR218" s="37"/>
      <c r="FS218" s="37"/>
      <c r="FT218" s="37"/>
      <c r="FU218" s="37"/>
      <c r="FV218" s="37"/>
      <c r="FW218" s="37"/>
      <c r="FX218" s="37"/>
      <c r="FY218" s="37"/>
      <c r="FZ218" s="37"/>
      <c r="GA218" s="37"/>
      <c r="GB218" s="37"/>
      <c r="GC218" s="37"/>
      <c r="GD218" s="37"/>
      <c r="GE218" s="37"/>
      <c r="GF218" s="37"/>
      <c r="GG218" s="37"/>
      <c r="GH218" s="37"/>
      <c r="GI218" s="37"/>
      <c r="GJ218" s="37"/>
      <c r="GK218" s="37"/>
      <c r="GL218" s="37"/>
      <c r="GM218" s="37"/>
      <c r="GN218" s="37"/>
      <c r="GO218" s="37"/>
      <c r="GP218" s="37"/>
      <c r="GQ218" s="37"/>
      <c r="GR218" s="44">
        <v>44670</v>
      </c>
      <c r="GS218" s="44">
        <v>44761</v>
      </c>
      <c r="GT218" s="44"/>
      <c r="GU218" s="44"/>
      <c r="GV218" s="37"/>
      <c r="GW218" s="37"/>
      <c r="GX218" s="37"/>
      <c r="GY218" s="37"/>
      <c r="GZ218" s="37"/>
      <c r="HA218" s="37"/>
      <c r="HB218" s="37"/>
      <c r="HC218" s="37"/>
      <c r="HD218" s="37"/>
      <c r="HE218" s="37"/>
      <c r="HF218" s="37"/>
      <c r="HG218" s="37"/>
      <c r="HH218" s="45" t="str">
        <f t="shared" si="519"/>
        <v/>
      </c>
      <c r="HI218" s="45" t="str">
        <f t="shared" si="520"/>
        <v/>
      </c>
      <c r="HJ218" s="45" t="str">
        <f t="shared" si="521"/>
        <v/>
      </c>
      <c r="HK218" s="45" t="str">
        <f t="shared" si="522"/>
        <v/>
      </c>
      <c r="HL218" s="45" t="str">
        <f t="shared" si="523"/>
        <v/>
      </c>
      <c r="HM218" s="37"/>
      <c r="HN218" s="37"/>
      <c r="HO218" s="37">
        <f t="shared" si="472"/>
        <v>1</v>
      </c>
      <c r="HP218" s="37" t="str">
        <f>'[21]BD Plan'!$B$3</f>
        <v>Sucre</v>
      </c>
      <c r="HQ218" s="20" t="s">
        <v>2130</v>
      </c>
      <c r="HR218" s="20" t="s">
        <v>568</v>
      </c>
      <c r="HS218" s="20"/>
      <c r="HT218" s="20"/>
      <c r="HU218" s="20" t="s">
        <v>2130</v>
      </c>
      <c r="HV218" s="20"/>
      <c r="HW218" s="20"/>
      <c r="HX218" s="20"/>
      <c r="HY218" s="20"/>
      <c r="HZ218" s="20"/>
      <c r="IA218" s="20"/>
      <c r="IB218" s="20"/>
      <c r="IC218" s="20"/>
      <c r="ID218" s="20"/>
      <c r="IE218" s="20"/>
      <c r="IF218" s="20"/>
      <c r="IG218" t="s">
        <v>1050</v>
      </c>
      <c r="IH218" s="38" t="s">
        <v>1051</v>
      </c>
    </row>
    <row r="219" spans="1:242" ht="15" customHeight="1" x14ac:dyDescent="0.25">
      <c r="A219" t="s">
        <v>1052</v>
      </c>
      <c r="B219" t="s">
        <v>1053</v>
      </c>
      <c r="C219" s="37" t="s">
        <v>1054</v>
      </c>
      <c r="D219" s="38" t="s">
        <v>950</v>
      </c>
      <c r="E219" s="37" t="s">
        <v>951</v>
      </c>
      <c r="F219" s="37" t="s">
        <v>924</v>
      </c>
      <c r="G219" s="37" t="s">
        <v>925</v>
      </c>
      <c r="H219" s="39" t="s">
        <v>1055</v>
      </c>
      <c r="I219" s="37" t="s">
        <v>1028</v>
      </c>
      <c r="J219" s="40">
        <v>0.8</v>
      </c>
      <c r="K219" s="40">
        <v>0.6</v>
      </c>
      <c r="L219" s="37" t="s">
        <v>956</v>
      </c>
      <c r="M219" s="40">
        <v>0.28999999999999998</v>
      </c>
      <c r="N219" s="40">
        <v>0.6</v>
      </c>
      <c r="O219" s="37" t="s">
        <v>928</v>
      </c>
      <c r="P219" s="37" t="s">
        <v>929</v>
      </c>
      <c r="Q219" s="42"/>
      <c r="R219" s="37"/>
      <c r="S219" s="41"/>
      <c r="T219" s="41"/>
      <c r="U219" s="43"/>
      <c r="V219" s="43"/>
      <c r="W219" s="43"/>
      <c r="X219" s="43"/>
      <c r="Y219" s="43"/>
      <c r="Z219" s="43"/>
      <c r="AA219" s="40"/>
      <c r="AB219" s="37"/>
      <c r="AC219" s="37"/>
      <c r="AD219" s="37"/>
      <c r="AE219" s="37"/>
      <c r="AF219" s="43"/>
      <c r="AG219" s="37"/>
      <c r="AH219" s="37"/>
      <c r="AI219" s="43"/>
      <c r="AJ219" s="43"/>
      <c r="AK219" s="43"/>
      <c r="AL219" s="43"/>
      <c r="AM219" s="37"/>
      <c r="AN219" s="37"/>
      <c r="AO219" s="37"/>
      <c r="AP219" s="37"/>
      <c r="AQ219" s="37"/>
      <c r="AR219" s="37"/>
      <c r="AS219" s="37"/>
      <c r="AT219" s="37"/>
      <c r="AU219" s="44"/>
      <c r="AV219" s="44">
        <v>44761</v>
      </c>
      <c r="AW219" s="44"/>
      <c r="AX219" s="44"/>
      <c r="AY219" s="37"/>
      <c r="AZ219" s="37"/>
      <c r="BA219" s="37"/>
      <c r="BB219" s="37"/>
      <c r="BC219" s="37"/>
      <c r="BD219" s="37"/>
      <c r="BE219" s="37"/>
      <c r="BF219" s="37"/>
      <c r="BG219" s="37"/>
      <c r="BH219" s="37"/>
      <c r="BI219" s="37"/>
      <c r="BJ219" s="37"/>
      <c r="BK219" s="45" t="str">
        <f t="shared" si="506"/>
        <v/>
      </c>
      <c r="BL219" s="45" t="str">
        <f t="shared" si="507"/>
        <v/>
      </c>
      <c r="BM219" s="45" t="str">
        <f t="shared" si="508"/>
        <v/>
      </c>
      <c r="BN219" s="45" t="str">
        <f t="shared" si="509"/>
        <v/>
      </c>
      <c r="BO219" s="45" t="str">
        <f t="shared" si="510"/>
        <v/>
      </c>
      <c r="BP219" s="42" t="s">
        <v>1056</v>
      </c>
      <c r="BQ219" s="37"/>
      <c r="BR219" s="47" t="s">
        <v>931</v>
      </c>
      <c r="BS219" s="37" t="s">
        <v>1057</v>
      </c>
      <c r="BT219" s="43" t="s">
        <v>933</v>
      </c>
      <c r="BU219" s="43" t="s">
        <v>934</v>
      </c>
      <c r="BV219" s="43" t="s">
        <v>935</v>
      </c>
      <c r="BW219" s="43"/>
      <c r="BX219" s="43" t="s">
        <v>936</v>
      </c>
      <c r="BY219" s="43" t="s">
        <v>937</v>
      </c>
      <c r="BZ219" s="40">
        <v>0.4</v>
      </c>
      <c r="CA219" s="37"/>
      <c r="CB219" s="37"/>
      <c r="CC219" s="37"/>
      <c r="CD219" s="37"/>
      <c r="CE219" s="43" t="s">
        <v>96</v>
      </c>
      <c r="CF219" s="37" t="s">
        <v>938</v>
      </c>
      <c r="CG219" s="37">
        <f t="shared" ref="CG219" si="524">SUM(CH219:CK219)</f>
        <v>12</v>
      </c>
      <c r="CH219" s="37">
        <v>0</v>
      </c>
      <c r="CI219" s="37">
        <v>6</v>
      </c>
      <c r="CJ219" s="37">
        <v>3</v>
      </c>
      <c r="CK219" s="37">
        <v>3</v>
      </c>
      <c r="CL219" s="37"/>
      <c r="CM219" s="37"/>
      <c r="CN219" s="37">
        <v>6</v>
      </c>
      <c r="CO219" s="37" t="s">
        <v>2139</v>
      </c>
      <c r="CP219" s="37"/>
      <c r="CQ219" s="37"/>
      <c r="CR219" s="37"/>
      <c r="CS219" s="37"/>
      <c r="CT219" s="44"/>
      <c r="CU219" s="44">
        <v>44761</v>
      </c>
      <c r="CV219" s="44"/>
      <c r="CW219" s="44"/>
      <c r="CX219" s="37"/>
      <c r="CY219" s="37" t="s">
        <v>4</v>
      </c>
      <c r="CZ219" s="37"/>
      <c r="DA219" s="37"/>
      <c r="DB219" s="37"/>
      <c r="DC219" s="37" t="s">
        <v>4</v>
      </c>
      <c r="DD219" s="37"/>
      <c r="DE219" s="37"/>
      <c r="DF219" s="37"/>
      <c r="DG219" s="37" t="s">
        <v>2140</v>
      </c>
      <c r="DH219" s="37"/>
      <c r="DI219" s="37"/>
      <c r="DJ219" s="45" t="str">
        <f t="shared" si="457"/>
        <v/>
      </c>
      <c r="DK219" s="45">
        <f t="shared" si="458"/>
        <v>1</v>
      </c>
      <c r="DL219" s="45">
        <f t="shared" si="459"/>
        <v>0</v>
      </c>
      <c r="DM219" s="45">
        <f t="shared" si="460"/>
        <v>0</v>
      </c>
      <c r="DN219" s="45">
        <f t="shared" si="461"/>
        <v>0.5</v>
      </c>
      <c r="DO219" s="46"/>
      <c r="DP219" s="37"/>
      <c r="DQ219" s="43"/>
      <c r="DR219" s="37"/>
      <c r="DS219" s="43"/>
      <c r="DT219" s="43"/>
      <c r="DU219" s="43"/>
      <c r="DV219" s="43"/>
      <c r="DW219" s="43"/>
      <c r="DX219" s="43"/>
      <c r="DY219" s="40"/>
      <c r="DZ219" s="37"/>
      <c r="EA219" s="37"/>
      <c r="EB219" s="37"/>
      <c r="EC219" s="37"/>
      <c r="ED219" s="43"/>
      <c r="EE219" s="37"/>
      <c r="EF219" s="37"/>
      <c r="EG219" s="37"/>
      <c r="EH219" s="37"/>
      <c r="EI219" s="37"/>
      <c r="EJ219" s="37"/>
      <c r="EK219" s="37"/>
      <c r="EL219" s="37"/>
      <c r="EM219" s="37"/>
      <c r="EN219" s="37"/>
      <c r="EO219" s="37"/>
      <c r="EP219" s="37"/>
      <c r="EQ219" s="37"/>
      <c r="ER219" s="37"/>
      <c r="ES219" s="44"/>
      <c r="ET219" s="44">
        <v>44761</v>
      </c>
      <c r="EU219" s="44"/>
      <c r="EV219" s="44"/>
      <c r="EW219" s="37"/>
      <c r="EX219" s="37"/>
      <c r="EY219" s="37"/>
      <c r="EZ219" s="37"/>
      <c r="FA219" s="37"/>
      <c r="FB219" s="37"/>
      <c r="FC219" s="37"/>
      <c r="FD219" s="37"/>
      <c r="FE219" s="37"/>
      <c r="FF219" s="37"/>
      <c r="FG219" s="37"/>
      <c r="FH219" s="37"/>
      <c r="FI219" s="45" t="str">
        <f t="shared" si="462"/>
        <v/>
      </c>
      <c r="FJ219" s="45" t="str">
        <f t="shared" si="463"/>
        <v/>
      </c>
      <c r="FK219" s="45" t="str">
        <f t="shared" si="464"/>
        <v/>
      </c>
      <c r="FL219" s="45" t="str">
        <f t="shared" si="465"/>
        <v/>
      </c>
      <c r="FM219" s="45" t="str">
        <f t="shared" si="466"/>
        <v/>
      </c>
      <c r="FN219" s="37"/>
      <c r="FO219" s="37"/>
      <c r="FP219" s="37"/>
      <c r="FQ219" s="37"/>
      <c r="FR219" s="37"/>
      <c r="FS219" s="37"/>
      <c r="FT219" s="37"/>
      <c r="FU219" s="37"/>
      <c r="FV219" s="37"/>
      <c r="FW219" s="37"/>
      <c r="FX219" s="37"/>
      <c r="FY219" s="37"/>
      <c r="FZ219" s="37"/>
      <c r="GA219" s="37"/>
      <c r="GB219" s="37"/>
      <c r="GC219" s="37"/>
      <c r="GD219" s="37"/>
      <c r="GE219" s="37"/>
      <c r="GF219" s="37"/>
      <c r="GG219" s="37"/>
      <c r="GH219" s="37"/>
      <c r="GI219" s="37"/>
      <c r="GJ219" s="37"/>
      <c r="GK219" s="37"/>
      <c r="GL219" s="37"/>
      <c r="GM219" s="37"/>
      <c r="GN219" s="37"/>
      <c r="GO219" s="37"/>
      <c r="GP219" s="37"/>
      <c r="GQ219" s="37"/>
      <c r="GR219" s="44"/>
      <c r="GS219" s="44">
        <v>44761</v>
      </c>
      <c r="GT219" s="44"/>
      <c r="GU219" s="44"/>
      <c r="GV219" s="37"/>
      <c r="GW219" s="37"/>
      <c r="GX219" s="37"/>
      <c r="GY219" s="37"/>
      <c r="GZ219" s="37"/>
      <c r="HA219" s="37"/>
      <c r="HB219" s="37"/>
      <c r="HC219" s="37"/>
      <c r="HD219" s="37"/>
      <c r="HE219" s="37"/>
      <c r="HF219" s="37"/>
      <c r="HG219" s="37"/>
      <c r="HH219" s="45"/>
      <c r="HI219" s="45"/>
      <c r="HJ219" s="45"/>
      <c r="HK219" s="45"/>
      <c r="HL219" s="45"/>
      <c r="HM219" s="37"/>
      <c r="HN219" s="37"/>
      <c r="HO219" s="37">
        <f t="shared" si="472"/>
        <v>1</v>
      </c>
      <c r="HP219" s="37" t="str">
        <f>'[21]BD Plan'!$B$3</f>
        <v>Sucre</v>
      </c>
      <c r="HQ219" s="20"/>
      <c r="HR219" s="20"/>
      <c r="HS219" s="20"/>
      <c r="HT219" s="20"/>
      <c r="HU219" s="20"/>
      <c r="HV219" s="20" t="s">
        <v>568</v>
      </c>
      <c r="HW219" s="20"/>
      <c r="HX219" s="20"/>
      <c r="HY219" s="20"/>
      <c r="HZ219" s="20"/>
      <c r="IA219" s="20"/>
      <c r="IB219" s="20"/>
      <c r="IC219" s="20"/>
      <c r="ID219" s="20"/>
      <c r="IE219" s="20"/>
      <c r="IF219" s="20"/>
      <c r="IG219" t="s">
        <v>1052</v>
      </c>
      <c r="IH219" s="38" t="s">
        <v>1053</v>
      </c>
    </row>
    <row r="220" spans="1:242" ht="15" customHeight="1" x14ac:dyDescent="0.25">
      <c r="A220" t="s">
        <v>1061</v>
      </c>
      <c r="B220" t="s">
        <v>1053</v>
      </c>
      <c r="C220" s="37" t="s">
        <v>1062</v>
      </c>
      <c r="D220" s="37" t="s">
        <v>997</v>
      </c>
      <c r="E220" s="37" t="s">
        <v>951</v>
      </c>
      <c r="F220" s="37" t="s">
        <v>924</v>
      </c>
      <c r="G220" s="37" t="s">
        <v>925</v>
      </c>
      <c r="H220" s="39" t="s">
        <v>1063</v>
      </c>
      <c r="I220" s="37" t="s">
        <v>955</v>
      </c>
      <c r="J220" s="40">
        <v>0.8</v>
      </c>
      <c r="K220" s="40">
        <v>0.6</v>
      </c>
      <c r="L220" s="37" t="s">
        <v>956</v>
      </c>
      <c r="M220" s="40">
        <v>0.28999999999999998</v>
      </c>
      <c r="N220" s="40">
        <v>0.6</v>
      </c>
      <c r="O220" s="37" t="s">
        <v>928</v>
      </c>
      <c r="P220" s="37" t="s">
        <v>929</v>
      </c>
      <c r="Q220" s="42" t="s">
        <v>1064</v>
      </c>
      <c r="R220" s="37"/>
      <c r="S220" s="47" t="s">
        <v>931</v>
      </c>
      <c r="T220" s="37" t="s">
        <v>1065</v>
      </c>
      <c r="U220" s="43" t="s">
        <v>933</v>
      </c>
      <c r="V220" s="43" t="s">
        <v>934</v>
      </c>
      <c r="W220" s="43" t="s">
        <v>935</v>
      </c>
      <c r="X220" s="43"/>
      <c r="Y220" s="43" t="s">
        <v>936</v>
      </c>
      <c r="Z220" s="43" t="s">
        <v>937</v>
      </c>
      <c r="AA220" s="40">
        <v>0.4</v>
      </c>
      <c r="AB220" s="37"/>
      <c r="AC220" s="37"/>
      <c r="AD220" s="37"/>
      <c r="AE220" s="37"/>
      <c r="AF220" s="43" t="s">
        <v>96</v>
      </c>
      <c r="AG220" s="37" t="s">
        <v>938</v>
      </c>
      <c r="AH220" s="37">
        <f t="shared" si="517"/>
        <v>0</v>
      </c>
      <c r="AI220" s="43">
        <v>0</v>
      </c>
      <c r="AJ220" s="43">
        <v>0</v>
      </c>
      <c r="AK220" s="43">
        <v>0</v>
      </c>
      <c r="AL220" s="43">
        <v>0</v>
      </c>
      <c r="AM220" s="37">
        <v>0</v>
      </c>
      <c r="AN220" s="37" t="s">
        <v>2141</v>
      </c>
      <c r="AO220" s="37">
        <v>0</v>
      </c>
      <c r="AP220" s="37" t="s">
        <v>2142</v>
      </c>
      <c r="AQ220" s="37"/>
      <c r="AR220" s="37"/>
      <c r="AS220" s="37"/>
      <c r="AT220" s="37"/>
      <c r="AU220" s="44">
        <v>44670</v>
      </c>
      <c r="AV220" s="44">
        <v>44761</v>
      </c>
      <c r="AW220" s="44"/>
      <c r="AX220" s="44"/>
      <c r="AY220" s="37" t="s">
        <v>6</v>
      </c>
      <c r="AZ220" s="37" t="s">
        <v>4</v>
      </c>
      <c r="BA220" s="37"/>
      <c r="BB220" s="37"/>
      <c r="BC220" s="37" t="s">
        <v>6</v>
      </c>
      <c r="BD220" s="37" t="s">
        <v>4</v>
      </c>
      <c r="BE220" s="37"/>
      <c r="BF220" s="37"/>
      <c r="BG220" s="37" t="s">
        <v>2143</v>
      </c>
      <c r="BH220" s="37" t="s">
        <v>2143</v>
      </c>
      <c r="BI220" s="37"/>
      <c r="BJ220" s="37"/>
      <c r="BK220" s="45" t="str">
        <f t="shared" si="506"/>
        <v/>
      </c>
      <c r="BL220" s="45" t="str">
        <f t="shared" si="507"/>
        <v/>
      </c>
      <c r="BM220" s="45" t="str">
        <f t="shared" si="508"/>
        <v/>
      </c>
      <c r="BN220" s="45" t="str">
        <f t="shared" si="509"/>
        <v/>
      </c>
      <c r="BO220" s="45" t="str">
        <f t="shared" si="510"/>
        <v/>
      </c>
      <c r="BP220" s="42"/>
      <c r="BQ220" s="37"/>
      <c r="BR220" s="43"/>
      <c r="BS220" s="37"/>
      <c r="BT220" s="43"/>
      <c r="BU220" s="43"/>
      <c r="BV220" s="43"/>
      <c r="BW220" s="43"/>
      <c r="BX220" s="43"/>
      <c r="BY220" s="43"/>
      <c r="BZ220" s="40"/>
      <c r="CA220" s="37"/>
      <c r="CB220" s="37"/>
      <c r="CC220" s="37"/>
      <c r="CD220" s="37"/>
      <c r="CE220" s="43"/>
      <c r="CF220" s="37"/>
      <c r="CG220" s="37"/>
      <c r="CH220" s="37"/>
      <c r="CI220" s="37"/>
      <c r="CJ220" s="37"/>
      <c r="CK220" s="37"/>
      <c r="CL220" s="37"/>
      <c r="CM220" s="37"/>
      <c r="CN220" s="37"/>
      <c r="CO220" s="37"/>
      <c r="CP220" s="37"/>
      <c r="CQ220" s="37"/>
      <c r="CR220" s="37"/>
      <c r="CS220" s="37"/>
      <c r="CT220" s="44">
        <v>44670</v>
      </c>
      <c r="CU220" s="44">
        <v>44761</v>
      </c>
      <c r="CV220" s="44"/>
      <c r="CW220" s="44"/>
      <c r="CX220" s="37"/>
      <c r="CY220" s="37"/>
      <c r="CZ220" s="37"/>
      <c r="DA220" s="37"/>
      <c r="DB220" s="37"/>
      <c r="DC220" s="37"/>
      <c r="DD220" s="37"/>
      <c r="DE220" s="37"/>
      <c r="DF220" s="37"/>
      <c r="DG220" s="37"/>
      <c r="DH220" s="37"/>
      <c r="DI220" s="37"/>
      <c r="DJ220" s="45" t="str">
        <f t="shared" si="457"/>
        <v/>
      </c>
      <c r="DK220" s="45" t="str">
        <f t="shared" si="458"/>
        <v/>
      </c>
      <c r="DL220" s="45" t="str">
        <f t="shared" si="459"/>
        <v/>
      </c>
      <c r="DM220" s="45" t="str">
        <f t="shared" si="460"/>
        <v/>
      </c>
      <c r="DN220" s="45" t="str">
        <f t="shared" si="461"/>
        <v/>
      </c>
      <c r="DO220" s="46"/>
      <c r="DP220" s="37"/>
      <c r="DQ220" s="43"/>
      <c r="DR220" s="37"/>
      <c r="DS220" s="43"/>
      <c r="DT220" s="43"/>
      <c r="DU220" s="43"/>
      <c r="DV220" s="43"/>
      <c r="DW220" s="43"/>
      <c r="DX220" s="43"/>
      <c r="DY220" s="40"/>
      <c r="DZ220" s="37"/>
      <c r="EA220" s="37"/>
      <c r="EB220" s="37"/>
      <c r="EC220" s="37"/>
      <c r="ED220" s="43"/>
      <c r="EE220" s="37"/>
      <c r="EF220" s="37"/>
      <c r="EG220" s="37"/>
      <c r="EH220" s="37"/>
      <c r="EI220" s="37"/>
      <c r="EJ220" s="37"/>
      <c r="EK220" s="37"/>
      <c r="EL220" s="37"/>
      <c r="EM220" s="37"/>
      <c r="EN220" s="37"/>
      <c r="EO220" s="37"/>
      <c r="EP220" s="37"/>
      <c r="EQ220" s="37"/>
      <c r="ER220" s="37"/>
      <c r="ES220" s="44">
        <v>44670</v>
      </c>
      <c r="ET220" s="44">
        <v>44761</v>
      </c>
      <c r="EU220" s="44"/>
      <c r="EV220" s="44"/>
      <c r="EW220" s="37"/>
      <c r="EX220" s="37"/>
      <c r="EY220" s="37"/>
      <c r="EZ220" s="37"/>
      <c r="FA220" s="37"/>
      <c r="FB220" s="37"/>
      <c r="FC220" s="37"/>
      <c r="FD220" s="37"/>
      <c r="FE220" s="37"/>
      <c r="FF220" s="37"/>
      <c r="FG220" s="37"/>
      <c r="FH220" s="37"/>
      <c r="FI220" s="45" t="str">
        <f t="shared" si="462"/>
        <v/>
      </c>
      <c r="FJ220" s="45" t="str">
        <f t="shared" si="463"/>
        <v/>
      </c>
      <c r="FK220" s="45" t="str">
        <f t="shared" si="464"/>
        <v/>
      </c>
      <c r="FL220" s="45" t="str">
        <f t="shared" si="465"/>
        <v/>
      </c>
      <c r="FM220" s="45" t="str">
        <f t="shared" si="466"/>
        <v/>
      </c>
      <c r="FN220" s="37"/>
      <c r="FO220" s="37"/>
      <c r="FP220" s="37"/>
      <c r="FQ220" s="37"/>
      <c r="FR220" s="37"/>
      <c r="FS220" s="37"/>
      <c r="FT220" s="37"/>
      <c r="FU220" s="37"/>
      <c r="FV220" s="37"/>
      <c r="FW220" s="37"/>
      <c r="FX220" s="37"/>
      <c r="FY220" s="37"/>
      <c r="FZ220" s="37"/>
      <c r="GA220" s="37"/>
      <c r="GB220" s="37"/>
      <c r="GC220" s="37"/>
      <c r="GD220" s="37"/>
      <c r="GE220" s="37"/>
      <c r="GF220" s="37"/>
      <c r="GG220" s="37"/>
      <c r="GH220" s="37"/>
      <c r="GI220" s="37"/>
      <c r="GJ220" s="37"/>
      <c r="GK220" s="37"/>
      <c r="GL220" s="37"/>
      <c r="GM220" s="37"/>
      <c r="GN220" s="37"/>
      <c r="GO220" s="37"/>
      <c r="GP220" s="37"/>
      <c r="GQ220" s="37"/>
      <c r="GR220" s="44">
        <v>44670</v>
      </c>
      <c r="GS220" s="44">
        <v>44761</v>
      </c>
      <c r="GT220" s="44"/>
      <c r="GU220" s="44"/>
      <c r="GV220" s="37"/>
      <c r="GW220" s="37"/>
      <c r="GX220" s="37"/>
      <c r="GY220" s="37"/>
      <c r="GZ220" s="37"/>
      <c r="HA220" s="37"/>
      <c r="HB220" s="37"/>
      <c r="HC220" s="37"/>
      <c r="HD220" s="37"/>
      <c r="HE220" s="37"/>
      <c r="HF220" s="37"/>
      <c r="HG220" s="37"/>
      <c r="HH220" s="45" t="str">
        <f t="shared" ref="HH220:HH221" si="525">IFERROR(IF(GF220=0,"",IF((GJ220/GF220)&gt;1,1,(GJ220/GF220))),"")</f>
        <v/>
      </c>
      <c r="HI220" s="45" t="str">
        <f t="shared" ref="HI220:HI221" si="526">IFERROR(IF(GG220=0,"",IF((GL220/GG220)&gt;1,1,(GL220/GG220))),"")</f>
        <v/>
      </c>
      <c r="HJ220" s="45" t="str">
        <f t="shared" ref="HJ220:HJ221" si="527">IFERROR(IF(GH220=0,"",IF((GN220/GH220)&gt;1,1,(GN220/GH220))),"")</f>
        <v/>
      </c>
      <c r="HK220" s="45" t="str">
        <f t="shared" ref="HK220:HK221" si="528">IFERROR(IF(GI220=0,"",IF((GP220/GI220)&gt;1,1,(GP220/GI220))),"")</f>
        <v/>
      </c>
      <c r="HL220" s="45" t="str">
        <f t="shared" ref="HL220:HL221" si="529">IFERROR(IF((GJ220+GL220+GN220+GP220)/GE220&gt;1,1,(GJ220+GL220+GN220+GP220)/GE220),"")</f>
        <v/>
      </c>
      <c r="HM220" s="37"/>
      <c r="HN220" s="37"/>
      <c r="HO220" s="37">
        <f t="shared" si="472"/>
        <v>1</v>
      </c>
      <c r="HP220" s="37" t="str">
        <f>'[21]BD Plan'!$B$3</f>
        <v>Sucre</v>
      </c>
      <c r="HQ220" s="20" t="s">
        <v>2144</v>
      </c>
      <c r="HR220" s="20" t="s">
        <v>568</v>
      </c>
      <c r="HS220" s="20"/>
      <c r="HT220" s="20"/>
      <c r="HU220" s="20"/>
      <c r="HV220" s="20"/>
      <c r="HW220" s="20"/>
      <c r="HX220" s="20"/>
      <c r="HY220" s="20"/>
      <c r="HZ220" s="20"/>
      <c r="IA220" s="20"/>
      <c r="IB220" s="20"/>
      <c r="IC220" s="20"/>
      <c r="ID220" s="20"/>
      <c r="IE220" s="20"/>
      <c r="IF220" s="20"/>
      <c r="IG220" t="s">
        <v>1061</v>
      </c>
      <c r="IH220" s="38" t="s">
        <v>1053</v>
      </c>
    </row>
    <row r="221" spans="1:242" ht="15" customHeight="1" x14ac:dyDescent="0.25">
      <c r="A221" t="s">
        <v>1071</v>
      </c>
      <c r="B221" t="s">
        <v>1072</v>
      </c>
      <c r="C221" s="37" t="s">
        <v>1073</v>
      </c>
      <c r="D221" s="37" t="s">
        <v>950</v>
      </c>
      <c r="E221" s="37" t="s">
        <v>951</v>
      </c>
      <c r="F221" s="37" t="s">
        <v>924</v>
      </c>
      <c r="G221" s="37" t="s">
        <v>925</v>
      </c>
      <c r="H221" s="39" t="s">
        <v>1074</v>
      </c>
      <c r="I221" s="37" t="s">
        <v>927</v>
      </c>
      <c r="J221" s="40">
        <v>0.2</v>
      </c>
      <c r="K221" s="40">
        <v>0.4</v>
      </c>
      <c r="L221" s="37" t="s">
        <v>1011</v>
      </c>
      <c r="M221" s="40">
        <v>0.04</v>
      </c>
      <c r="N221" s="40">
        <v>0.4</v>
      </c>
      <c r="O221" s="37" t="s">
        <v>1011</v>
      </c>
      <c r="P221" s="37" t="s">
        <v>929</v>
      </c>
      <c r="Q221" s="42"/>
      <c r="R221" s="37"/>
      <c r="S221" s="43"/>
      <c r="T221" s="37"/>
      <c r="U221" s="43"/>
      <c r="V221" s="43"/>
      <c r="W221" s="43"/>
      <c r="X221" s="43"/>
      <c r="Y221" s="43"/>
      <c r="Z221" s="43"/>
      <c r="AA221" s="40"/>
      <c r="AB221" s="37"/>
      <c r="AC221" s="37"/>
      <c r="AD221" s="37"/>
      <c r="AE221" s="37"/>
      <c r="AF221" s="43"/>
      <c r="AG221" s="37"/>
      <c r="AH221" s="37"/>
      <c r="AI221" s="43"/>
      <c r="AJ221" s="43"/>
      <c r="AK221" s="43"/>
      <c r="AL221" s="43"/>
      <c r="AM221" s="37"/>
      <c r="AN221" s="37"/>
      <c r="AO221" s="37"/>
      <c r="AP221" s="37"/>
      <c r="AQ221" s="37"/>
      <c r="AR221" s="37"/>
      <c r="AS221" s="37"/>
      <c r="AT221" s="37"/>
      <c r="AU221" s="44">
        <v>44670</v>
      </c>
      <c r="AV221" s="44">
        <v>44761</v>
      </c>
      <c r="AW221" s="44"/>
      <c r="AX221" s="44"/>
      <c r="AY221" s="37"/>
      <c r="AZ221" s="37"/>
      <c r="BA221" s="37"/>
      <c r="BB221" s="37"/>
      <c r="BC221" s="37"/>
      <c r="BD221" s="37"/>
      <c r="BE221" s="37"/>
      <c r="BF221" s="37"/>
      <c r="BG221" s="37"/>
      <c r="BH221" s="37"/>
      <c r="BI221" s="37"/>
      <c r="BJ221" s="37"/>
      <c r="BK221" s="45" t="str">
        <f t="shared" si="506"/>
        <v/>
      </c>
      <c r="BL221" s="45" t="str">
        <f t="shared" si="507"/>
        <v/>
      </c>
      <c r="BM221" s="45" t="str">
        <f t="shared" si="508"/>
        <v/>
      </c>
      <c r="BN221" s="45" t="str">
        <f t="shared" si="509"/>
        <v/>
      </c>
      <c r="BO221" s="45" t="str">
        <f t="shared" si="510"/>
        <v/>
      </c>
      <c r="BP221" s="42" t="s">
        <v>1075</v>
      </c>
      <c r="BQ221" s="37"/>
      <c r="BR221" s="47" t="s">
        <v>931</v>
      </c>
      <c r="BS221" s="37" t="s">
        <v>1076</v>
      </c>
      <c r="BT221" s="43" t="s">
        <v>933</v>
      </c>
      <c r="BU221" s="43" t="s">
        <v>934</v>
      </c>
      <c r="BV221" s="43" t="s">
        <v>935</v>
      </c>
      <c r="BW221" s="43"/>
      <c r="BX221" s="43" t="s">
        <v>936</v>
      </c>
      <c r="BY221" s="43" t="s">
        <v>937</v>
      </c>
      <c r="BZ221" s="40">
        <v>0.4</v>
      </c>
      <c r="CA221" s="37"/>
      <c r="CB221" s="37"/>
      <c r="CC221" s="37"/>
      <c r="CD221" s="37"/>
      <c r="CE221" s="43" t="s">
        <v>96</v>
      </c>
      <c r="CF221" s="37" t="s">
        <v>938</v>
      </c>
      <c r="CG221" s="37">
        <f t="shared" ref="CG221" si="530">SUM(CH221:CK221)</f>
        <v>7</v>
      </c>
      <c r="CH221" s="37">
        <v>3</v>
      </c>
      <c r="CI221" s="37">
        <v>3</v>
      </c>
      <c r="CJ221" s="37">
        <v>0</v>
      </c>
      <c r="CK221" s="37">
        <v>1</v>
      </c>
      <c r="CL221" s="37">
        <v>3</v>
      </c>
      <c r="CM221" s="37" t="s">
        <v>2145</v>
      </c>
      <c r="CN221" s="37">
        <v>3</v>
      </c>
      <c r="CO221" s="37" t="s">
        <v>2146</v>
      </c>
      <c r="CP221" s="37"/>
      <c r="CQ221" s="37"/>
      <c r="CR221" s="37"/>
      <c r="CS221" s="37"/>
      <c r="CT221" s="44">
        <v>44670</v>
      </c>
      <c r="CU221" s="44">
        <v>44761</v>
      </c>
      <c r="CV221" s="44"/>
      <c r="CW221" s="44"/>
      <c r="CX221" s="37" t="s">
        <v>4</v>
      </c>
      <c r="CY221" s="37" t="s">
        <v>4</v>
      </c>
      <c r="CZ221" s="37"/>
      <c r="DA221" s="37"/>
      <c r="DB221" s="37" t="s">
        <v>4</v>
      </c>
      <c r="DC221" s="37" t="s">
        <v>4</v>
      </c>
      <c r="DD221" s="37"/>
      <c r="DE221" s="37"/>
      <c r="DF221" s="37" t="s">
        <v>2104</v>
      </c>
      <c r="DG221" s="37" t="s">
        <v>2147</v>
      </c>
      <c r="DH221" s="37"/>
      <c r="DI221" s="37"/>
      <c r="DJ221" s="45">
        <f t="shared" si="457"/>
        <v>1</v>
      </c>
      <c r="DK221" s="45">
        <f t="shared" si="458"/>
        <v>1</v>
      </c>
      <c r="DL221" s="45" t="str">
        <f t="shared" si="459"/>
        <v/>
      </c>
      <c r="DM221" s="45">
        <f t="shared" si="460"/>
        <v>0</v>
      </c>
      <c r="DN221" s="45">
        <f t="shared" si="461"/>
        <v>0.8571428571428571</v>
      </c>
      <c r="DO221" s="42" t="s">
        <v>1081</v>
      </c>
      <c r="DP221" s="37"/>
      <c r="DQ221" s="47" t="s">
        <v>931</v>
      </c>
      <c r="DR221" s="37" t="s">
        <v>1082</v>
      </c>
      <c r="DS221" s="43" t="s">
        <v>933</v>
      </c>
      <c r="DT221" s="43" t="s">
        <v>934</v>
      </c>
      <c r="DU221" s="43" t="s">
        <v>935</v>
      </c>
      <c r="DV221" s="43"/>
      <c r="DW221" s="43" t="s">
        <v>936</v>
      </c>
      <c r="DX221" s="43" t="s">
        <v>937</v>
      </c>
      <c r="DY221" s="40">
        <v>0.4</v>
      </c>
      <c r="DZ221" s="37"/>
      <c r="EA221" s="37"/>
      <c r="EB221" s="37"/>
      <c r="EC221" s="37"/>
      <c r="ED221" s="43" t="s">
        <v>96</v>
      </c>
      <c r="EE221" s="37" t="s">
        <v>938</v>
      </c>
      <c r="EF221" s="37">
        <f>SUM(EG221:EJ221)</f>
        <v>0</v>
      </c>
      <c r="EG221" s="37">
        <v>0</v>
      </c>
      <c r="EH221" s="37">
        <v>0</v>
      </c>
      <c r="EI221" s="37">
        <v>0</v>
      </c>
      <c r="EJ221" s="37">
        <v>0</v>
      </c>
      <c r="EK221" s="37"/>
      <c r="EL221" s="37"/>
      <c r="EM221" s="37">
        <v>0</v>
      </c>
      <c r="EN221" s="37" t="s">
        <v>2148</v>
      </c>
      <c r="EO221" s="37"/>
      <c r="EP221" s="37"/>
      <c r="EQ221" s="37"/>
      <c r="ER221" s="37"/>
      <c r="ES221" s="44">
        <v>44670</v>
      </c>
      <c r="ET221" s="44">
        <v>44761</v>
      </c>
      <c r="EU221" s="44"/>
      <c r="EV221" s="44"/>
      <c r="EW221" s="37"/>
      <c r="EX221" s="37" t="s">
        <v>6</v>
      </c>
      <c r="EY221" s="37"/>
      <c r="EZ221" s="37"/>
      <c r="FA221" s="37"/>
      <c r="FB221" s="37" t="s">
        <v>6</v>
      </c>
      <c r="FC221" s="37"/>
      <c r="FD221" s="37"/>
      <c r="FE221" s="37"/>
      <c r="FF221" s="37" t="s">
        <v>2048</v>
      </c>
      <c r="FG221" s="37"/>
      <c r="FH221" s="37"/>
      <c r="FI221" s="45" t="str">
        <f t="shared" si="462"/>
        <v/>
      </c>
      <c r="FJ221" s="45" t="str">
        <f t="shared" si="463"/>
        <v/>
      </c>
      <c r="FK221" s="45" t="str">
        <f t="shared" si="464"/>
        <v/>
      </c>
      <c r="FL221" s="45" t="str">
        <f t="shared" si="465"/>
        <v/>
      </c>
      <c r="FM221" s="45" t="str">
        <f t="shared" si="466"/>
        <v/>
      </c>
      <c r="FN221" s="37"/>
      <c r="FO221" s="37"/>
      <c r="FP221" s="37"/>
      <c r="FQ221" s="37"/>
      <c r="FR221" s="37"/>
      <c r="FS221" s="37"/>
      <c r="FT221" s="37"/>
      <c r="FU221" s="37"/>
      <c r="FV221" s="37"/>
      <c r="FW221" s="37"/>
      <c r="FX221" s="37"/>
      <c r="FY221" s="37"/>
      <c r="FZ221" s="37"/>
      <c r="GA221" s="37"/>
      <c r="GB221" s="37"/>
      <c r="GC221" s="37"/>
      <c r="GD221" s="37"/>
      <c r="GE221" s="37"/>
      <c r="GF221" s="37"/>
      <c r="GG221" s="37"/>
      <c r="GH221" s="37"/>
      <c r="GI221" s="37"/>
      <c r="GJ221" s="37"/>
      <c r="GK221" s="37"/>
      <c r="GL221" s="37"/>
      <c r="GM221" s="37"/>
      <c r="GN221" s="37"/>
      <c r="GO221" s="37"/>
      <c r="GP221" s="37"/>
      <c r="GQ221" s="37"/>
      <c r="GR221" s="44">
        <v>44670</v>
      </c>
      <c r="GS221" s="44">
        <v>44761</v>
      </c>
      <c r="GT221" s="44"/>
      <c r="GU221" s="44"/>
      <c r="GV221" s="37"/>
      <c r="GW221" s="37"/>
      <c r="GX221" s="37"/>
      <c r="GY221" s="37"/>
      <c r="GZ221" s="37"/>
      <c r="HA221" s="37"/>
      <c r="HB221" s="37"/>
      <c r="HC221" s="37"/>
      <c r="HD221" s="37"/>
      <c r="HE221" s="37"/>
      <c r="HF221" s="37"/>
      <c r="HG221" s="37"/>
      <c r="HH221" s="45" t="str">
        <f t="shared" si="525"/>
        <v/>
      </c>
      <c r="HI221" s="45" t="str">
        <f t="shared" si="526"/>
        <v/>
      </c>
      <c r="HJ221" s="45" t="str">
        <f t="shared" si="527"/>
        <v/>
      </c>
      <c r="HK221" s="45" t="str">
        <f t="shared" si="528"/>
        <v/>
      </c>
      <c r="HL221" s="45" t="str">
        <f t="shared" si="529"/>
        <v/>
      </c>
      <c r="HM221" s="37"/>
      <c r="HN221" s="37"/>
      <c r="HO221" s="37">
        <f t="shared" si="472"/>
        <v>2</v>
      </c>
      <c r="HP221" s="37" t="str">
        <f>'[21]BD Plan'!$B$3</f>
        <v>Sucre</v>
      </c>
      <c r="HQ221" s="20"/>
      <c r="HR221" s="20"/>
      <c r="HS221" s="20"/>
      <c r="HT221" s="20"/>
      <c r="HU221" s="20" t="s">
        <v>2130</v>
      </c>
      <c r="HV221" s="20" t="s">
        <v>568</v>
      </c>
      <c r="HW221" s="20"/>
      <c r="HX221" s="20"/>
      <c r="HY221" s="20"/>
      <c r="HZ221" s="20" t="s">
        <v>1681</v>
      </c>
      <c r="IA221" s="20"/>
      <c r="IB221" s="20"/>
      <c r="IC221" s="20"/>
      <c r="ID221" s="20"/>
      <c r="IE221" s="20"/>
      <c r="IF221" s="20"/>
      <c r="IG221" t="s">
        <v>1088</v>
      </c>
      <c r="IH221" s="38" t="s">
        <v>1089</v>
      </c>
    </row>
    <row r="222" spans="1:242" ht="15" customHeight="1" x14ac:dyDescent="0.25">
      <c r="A222" s="37" t="s">
        <v>919</v>
      </c>
      <c r="B222" s="37" t="s">
        <v>920</v>
      </c>
      <c r="C222" s="37" t="s">
        <v>921</v>
      </c>
      <c r="D222" s="37" t="s">
        <v>922</v>
      </c>
      <c r="E222" s="37" t="s">
        <v>923</v>
      </c>
      <c r="F222" s="37" t="s">
        <v>924</v>
      </c>
      <c r="G222" s="37" t="s">
        <v>925</v>
      </c>
      <c r="H222" s="39" t="s">
        <v>926</v>
      </c>
      <c r="I222" s="37" t="s">
        <v>927</v>
      </c>
      <c r="J222" s="40">
        <v>0.4</v>
      </c>
      <c r="K222" s="40">
        <v>0.6</v>
      </c>
      <c r="L222" s="37" t="s">
        <v>928</v>
      </c>
      <c r="M222" s="40">
        <v>0.09</v>
      </c>
      <c r="N222" s="40">
        <v>0.6</v>
      </c>
      <c r="O222" s="37" t="s">
        <v>928</v>
      </c>
      <c r="P222" s="37" t="s">
        <v>929</v>
      </c>
      <c r="Q222" s="42"/>
      <c r="R222" s="37"/>
      <c r="S222" s="41"/>
      <c r="T222" s="37"/>
      <c r="U222" s="43"/>
      <c r="V222" s="43"/>
      <c r="W222" s="43"/>
      <c r="X222" s="43"/>
      <c r="Y222" s="43"/>
      <c r="Z222" s="43"/>
      <c r="AA222" s="40"/>
      <c r="AB222" s="37"/>
      <c r="AC222" s="37"/>
      <c r="AD222" s="37"/>
      <c r="AE222" s="37"/>
      <c r="AF222" s="43"/>
      <c r="AG222" s="37"/>
      <c r="AH222" s="37"/>
      <c r="AI222" s="37"/>
      <c r="AJ222" s="37"/>
      <c r="AK222" s="37"/>
      <c r="AL222" s="37"/>
      <c r="AM222" s="37"/>
      <c r="AN222" s="37"/>
      <c r="AO222" s="37"/>
      <c r="AP222" s="37"/>
      <c r="AQ222" s="37"/>
      <c r="AR222" s="37"/>
      <c r="AS222" s="37"/>
      <c r="AT222" s="37"/>
      <c r="AU222" s="44">
        <v>44670</v>
      </c>
      <c r="AV222" s="44">
        <v>44754</v>
      </c>
      <c r="AW222" s="44"/>
      <c r="AX222" s="44"/>
      <c r="AY222" s="37"/>
      <c r="AZ222" s="37"/>
      <c r="BA222" s="37"/>
      <c r="BB222" s="37"/>
      <c r="BC222" s="37"/>
      <c r="BD222" s="37"/>
      <c r="BE222" s="37"/>
      <c r="BF222" s="37"/>
      <c r="BG222" s="37"/>
      <c r="BH222" s="37"/>
      <c r="BI222" s="37"/>
      <c r="BJ222" s="37"/>
      <c r="BK222" s="45" t="str">
        <f>IFERROR(IF(AI222=0,"",IF((AM222/AI222)&gt;1,1,(AM222/AI222))),"")</f>
        <v/>
      </c>
      <c r="BL222" s="45" t="str">
        <f>IFERROR(IF(AJ222=0,"",IF((AO222/AJ222)&gt;1,1,(AO222/AJ222))),"")</f>
        <v/>
      </c>
      <c r="BM222" s="45" t="str">
        <f>IFERROR(IF(AK222=0,"",IF((AQ222/AK222)&gt;1,1,(AQ222/AK222))),"")</f>
        <v/>
      </c>
      <c r="BN222" s="45" t="str">
        <f>IFERROR(IF(AL222=0,"",IF((AS222/AL222)&gt;1,1,(AS222/AL222))),"")</f>
        <v/>
      </c>
      <c r="BO222" s="45" t="str">
        <f>IFERROR(IF((AM222+AO222+AQ222+AS222)/AH222&gt;1,1,(AM222+AO222+AQ222+AS222)/AH222),"")</f>
        <v/>
      </c>
      <c r="BP222" s="42"/>
      <c r="BQ222" s="37"/>
      <c r="BR222" s="37"/>
      <c r="BS222" s="37"/>
      <c r="BT222" s="43"/>
      <c r="BU222" s="43"/>
      <c r="BV222" s="43"/>
      <c r="BW222" s="43"/>
      <c r="BX222" s="43"/>
      <c r="BY222" s="43"/>
      <c r="BZ222" s="40"/>
      <c r="CA222" s="37"/>
      <c r="CB222" s="37"/>
      <c r="CC222" s="37"/>
      <c r="CD222" s="37"/>
      <c r="CE222" s="43"/>
      <c r="CF222" s="37"/>
      <c r="CG222" s="37"/>
      <c r="CH222" s="37"/>
      <c r="CI222" s="37"/>
      <c r="CJ222" s="37"/>
      <c r="CK222" s="37"/>
      <c r="CL222" s="37"/>
      <c r="CM222" s="37"/>
      <c r="CN222" s="37"/>
      <c r="CO222" s="37"/>
      <c r="CP222" s="37"/>
      <c r="CQ222" s="37"/>
      <c r="CR222" s="37"/>
      <c r="CS222" s="37"/>
      <c r="CT222" s="44">
        <v>44670</v>
      </c>
      <c r="CU222" s="44">
        <v>44754</v>
      </c>
      <c r="CV222" s="44"/>
      <c r="CW222" s="44"/>
      <c r="CX222" s="37"/>
      <c r="CY222" s="37"/>
      <c r="CZ222" s="37"/>
      <c r="DA222" s="37"/>
      <c r="DB222" s="37"/>
      <c r="DC222" s="37"/>
      <c r="DD222" s="37"/>
      <c r="DE222" s="37"/>
      <c r="DF222" s="37"/>
      <c r="DG222" s="37"/>
      <c r="DH222" s="37"/>
      <c r="DI222" s="37"/>
      <c r="DJ222" s="45" t="str">
        <f t="shared" si="457"/>
        <v/>
      </c>
      <c r="DK222" s="45" t="str">
        <f t="shared" si="458"/>
        <v/>
      </c>
      <c r="DL222" s="45" t="str">
        <f t="shared" si="459"/>
        <v/>
      </c>
      <c r="DM222" s="45" t="str">
        <f t="shared" si="460"/>
        <v/>
      </c>
      <c r="DN222" s="45" t="str">
        <f t="shared" si="461"/>
        <v/>
      </c>
      <c r="DO222" s="42" t="s">
        <v>930</v>
      </c>
      <c r="DP222" s="37"/>
      <c r="DQ222" s="47" t="s">
        <v>931</v>
      </c>
      <c r="DR222" s="37" t="s">
        <v>932</v>
      </c>
      <c r="DS222" s="43" t="s">
        <v>933</v>
      </c>
      <c r="DT222" s="43" t="s">
        <v>934</v>
      </c>
      <c r="DU222" s="43" t="s">
        <v>935</v>
      </c>
      <c r="DV222" s="43"/>
      <c r="DW222" s="43" t="s">
        <v>936</v>
      </c>
      <c r="DX222" s="43" t="s">
        <v>937</v>
      </c>
      <c r="DY222" s="40">
        <v>0.4</v>
      </c>
      <c r="DZ222" s="37"/>
      <c r="EA222" s="37"/>
      <c r="EB222" s="37"/>
      <c r="EC222" s="37"/>
      <c r="ED222" s="43" t="s">
        <v>96</v>
      </c>
      <c r="EE222" s="37" t="s">
        <v>938</v>
      </c>
      <c r="EF222" s="37">
        <f>SUM(EG222:EJ222)</f>
        <v>4</v>
      </c>
      <c r="EG222" s="37">
        <v>1</v>
      </c>
      <c r="EH222" s="37">
        <v>1</v>
      </c>
      <c r="EI222" s="37">
        <v>1</v>
      </c>
      <c r="EJ222" s="37">
        <v>1</v>
      </c>
      <c r="EK222" s="37">
        <v>1</v>
      </c>
      <c r="EL222" s="37" t="s">
        <v>2149</v>
      </c>
      <c r="EM222" s="37">
        <v>1</v>
      </c>
      <c r="EN222" s="37" t="s">
        <v>2150</v>
      </c>
      <c r="EO222" s="37"/>
      <c r="EP222" s="37"/>
      <c r="EQ222" s="37"/>
      <c r="ER222" s="37"/>
      <c r="ES222" s="44">
        <v>44670</v>
      </c>
      <c r="ET222" s="44">
        <v>44754</v>
      </c>
      <c r="EU222" s="44"/>
      <c r="EV222" s="44"/>
      <c r="EW222" s="37" t="s">
        <v>4</v>
      </c>
      <c r="EX222" s="37" t="s">
        <v>4</v>
      </c>
      <c r="EY222" s="37"/>
      <c r="EZ222" s="37"/>
      <c r="FA222" s="37" t="s">
        <v>4</v>
      </c>
      <c r="FB222" s="37" t="s">
        <v>4</v>
      </c>
      <c r="FC222" s="37"/>
      <c r="FD222" s="37"/>
      <c r="FE222" s="37" t="s">
        <v>2151</v>
      </c>
      <c r="FF222" s="37" t="s">
        <v>2152</v>
      </c>
      <c r="FG222" s="37"/>
      <c r="FH222" s="37"/>
      <c r="FI222" s="45">
        <f t="shared" si="462"/>
        <v>1</v>
      </c>
      <c r="FJ222" s="45">
        <f t="shared" si="463"/>
        <v>1</v>
      </c>
      <c r="FK222" s="45">
        <f t="shared" si="464"/>
        <v>0</v>
      </c>
      <c r="FL222" s="45">
        <f t="shared" si="465"/>
        <v>0</v>
      </c>
      <c r="FM222" s="45">
        <f t="shared" si="466"/>
        <v>0.5</v>
      </c>
      <c r="FN222" s="37"/>
      <c r="FO222" s="37"/>
      <c r="FP222" s="37"/>
      <c r="FQ222" s="37"/>
      <c r="FR222" s="37"/>
      <c r="FS222" s="37"/>
      <c r="FT222" s="37"/>
      <c r="FU222" s="37"/>
      <c r="FV222" s="37"/>
      <c r="FW222" s="37"/>
      <c r="FX222" s="37"/>
      <c r="FY222" s="37"/>
      <c r="FZ222" s="37"/>
      <c r="GA222" s="37"/>
      <c r="GB222" s="37"/>
      <c r="GC222" s="37"/>
      <c r="GD222" s="37"/>
      <c r="GE222" s="37"/>
      <c r="GF222" s="37"/>
      <c r="GG222" s="37"/>
      <c r="GH222" s="37"/>
      <c r="GI222" s="37"/>
      <c r="GJ222" s="37"/>
      <c r="GK222" s="37"/>
      <c r="GL222" s="37"/>
      <c r="GM222" s="37"/>
      <c r="GN222" s="37"/>
      <c r="GO222" s="37"/>
      <c r="GP222" s="37"/>
      <c r="GQ222" s="37"/>
      <c r="GR222" s="44">
        <v>44670</v>
      </c>
      <c r="GS222" s="44">
        <v>44754</v>
      </c>
      <c r="GT222" s="44"/>
      <c r="GU222" s="44"/>
      <c r="GV222" s="37"/>
      <c r="GW222" s="37"/>
      <c r="GX222" s="37"/>
      <c r="GY222" s="37"/>
      <c r="GZ222" s="37"/>
      <c r="HA222" s="37"/>
      <c r="HB222" s="37"/>
      <c r="HC222" s="37"/>
      <c r="HD222" s="37"/>
      <c r="HE222" s="37"/>
      <c r="HF222" s="37"/>
      <c r="HG222" s="37"/>
      <c r="HH222" s="45" t="str">
        <f>IFERROR(IF(GF222=0,"",IF((GJ222/GF222)&gt;1,1,(GJ222/GF222))),"")</f>
        <v/>
      </c>
      <c r="HI222" s="45" t="str">
        <f>IFERROR(IF(GG222=0,"",IF((GL222/GG222)&gt;1,1,(GL222/GG222))),"")</f>
        <v/>
      </c>
      <c r="HJ222" s="45" t="str">
        <f>IFERROR(IF(GH222=0,"",IF((GN222/GH222)&gt;1,1,(GN222/GH222))),"")</f>
        <v/>
      </c>
      <c r="HK222" s="45" t="str">
        <f>IFERROR(IF(GI222=0,"",IF((GP222/GI222)&gt;1,1,(GP222/GI222))),"")</f>
        <v/>
      </c>
      <c r="HL222" s="45" t="str">
        <f>IFERROR(IF((GJ222+GL222+GN222+GP222)/GE222&gt;1,1,(GJ222+GL222+GN222+GP222)/GE222),"")</f>
        <v/>
      </c>
      <c r="HM222" s="37"/>
      <c r="HN222" s="37"/>
      <c r="HO222" s="37">
        <f t="shared" si="472"/>
        <v>1</v>
      </c>
      <c r="HP222" s="37" t="str">
        <f>'[22]BD Plan'!$B$3</f>
        <v>Tolima</v>
      </c>
      <c r="HQ222" s="41"/>
      <c r="HR222" s="41"/>
      <c r="HS222" s="41"/>
      <c r="HT222" s="41"/>
      <c r="HU222" s="41"/>
      <c r="HV222" s="41"/>
      <c r="HW222" s="41"/>
      <c r="HX222" s="41"/>
      <c r="HY222" s="41" t="s">
        <v>2153</v>
      </c>
      <c r="HZ222" s="41" t="s">
        <v>2154</v>
      </c>
      <c r="IA222" s="41"/>
      <c r="IB222" s="41"/>
      <c r="IC222" s="41"/>
      <c r="ID222" s="41"/>
      <c r="IE222" s="41"/>
      <c r="IF222" s="41"/>
      <c r="IG222" s="37" t="s">
        <v>945</v>
      </c>
      <c r="IH222" s="46" t="s">
        <v>946</v>
      </c>
    </row>
    <row r="223" spans="1:242" ht="15" customHeight="1" x14ac:dyDescent="0.25">
      <c r="A223" t="s">
        <v>947</v>
      </c>
      <c r="B223" t="s">
        <v>948</v>
      </c>
      <c r="C223" s="37" t="s">
        <v>949</v>
      </c>
      <c r="D223" s="37" t="s">
        <v>950</v>
      </c>
      <c r="E223" s="37" t="s">
        <v>951</v>
      </c>
      <c r="F223" s="37" t="s">
        <v>952</v>
      </c>
      <c r="G223" s="37" t="s">
        <v>953</v>
      </c>
      <c r="H223" s="39" t="s">
        <v>954</v>
      </c>
      <c r="I223" s="37" t="s">
        <v>955</v>
      </c>
      <c r="J223" s="40">
        <v>1</v>
      </c>
      <c r="K223" s="40">
        <v>0.8</v>
      </c>
      <c r="L223" s="37" t="s">
        <v>956</v>
      </c>
      <c r="M223" s="40">
        <v>0.36</v>
      </c>
      <c r="N223" s="40">
        <v>0.8</v>
      </c>
      <c r="O223" s="37" t="s">
        <v>956</v>
      </c>
      <c r="P223" s="37" t="s">
        <v>929</v>
      </c>
      <c r="Q223" s="42"/>
      <c r="R223" s="37"/>
      <c r="S223" s="41"/>
      <c r="T223" s="37"/>
      <c r="U223" s="43"/>
      <c r="V223" s="43"/>
      <c r="W223" s="43"/>
      <c r="X223" s="43"/>
      <c r="Y223" s="43"/>
      <c r="Z223" s="43"/>
      <c r="AA223" s="40"/>
      <c r="AB223" s="37"/>
      <c r="AC223" s="37"/>
      <c r="AD223" s="37"/>
      <c r="AE223" s="37"/>
      <c r="AF223" s="43"/>
      <c r="AG223" s="37"/>
      <c r="AH223" s="37"/>
      <c r="AI223" s="43"/>
      <c r="AJ223" s="43"/>
      <c r="AK223" s="43"/>
      <c r="AL223" s="43"/>
      <c r="AM223" s="37"/>
      <c r="AN223" s="37"/>
      <c r="AO223" s="37"/>
      <c r="AP223" s="37"/>
      <c r="AQ223" s="37"/>
      <c r="AR223" s="37"/>
      <c r="AS223" s="37"/>
      <c r="AT223" s="37"/>
      <c r="AU223" s="44"/>
      <c r="AV223" s="44">
        <v>44761</v>
      </c>
      <c r="AW223" s="44"/>
      <c r="AX223" s="44"/>
      <c r="AY223" s="37"/>
      <c r="AZ223" s="37"/>
      <c r="BA223" s="37"/>
      <c r="BB223" s="37"/>
      <c r="BC223" s="37"/>
      <c r="BD223" s="37"/>
      <c r="BE223" s="37"/>
      <c r="BF223" s="37"/>
      <c r="BG223" s="37"/>
      <c r="BH223" s="37"/>
      <c r="BI223" s="37"/>
      <c r="BJ223" s="37"/>
      <c r="BK223" s="45" t="str">
        <f t="shared" ref="BK223:BK232" si="531">IFERROR(IF(AI223=0,"",IF((AM223/AI223)&gt;1,1,(AM223/AI223))),"")</f>
        <v/>
      </c>
      <c r="BL223" s="45" t="str">
        <f t="shared" ref="BL223:BL232" si="532">IFERROR(IF(AJ223=0,"",IF((AO223/AJ223)&gt;1,1,(AO223/AJ223))),"")</f>
        <v/>
      </c>
      <c r="BM223" s="45" t="str">
        <f t="shared" ref="BM223:BM232" si="533">IFERROR(IF(AK223=0,"",IF((AQ223/AK223)&gt;1,1,(AQ223/AK223))),"")</f>
        <v/>
      </c>
      <c r="BN223" s="45" t="str">
        <f t="shared" ref="BN223:BN232" si="534">IFERROR(IF(AL223=0,"",IF((AS223/AL223)&gt;1,1,(AS223/AL223))),"")</f>
        <v/>
      </c>
      <c r="BO223" s="45" t="str">
        <f t="shared" ref="BO223:BO232" si="535">IFERROR(IF((AM223+AO223+AQ223+AS223)/AH223&gt;1,1,(AM223+AO223+AQ223+AS223)/AH223),"")</f>
        <v/>
      </c>
      <c r="BP223" s="46" t="s">
        <v>957</v>
      </c>
      <c r="BQ223" s="37"/>
      <c r="BR223" s="47" t="s">
        <v>931</v>
      </c>
      <c r="BS223" s="37" t="s">
        <v>958</v>
      </c>
      <c r="BT223" s="43" t="s">
        <v>933</v>
      </c>
      <c r="BU223" s="43" t="s">
        <v>934</v>
      </c>
      <c r="BV223" s="43" t="s">
        <v>935</v>
      </c>
      <c r="BW223" s="43"/>
      <c r="BX223" s="43" t="s">
        <v>936</v>
      </c>
      <c r="BY223" s="43" t="s">
        <v>937</v>
      </c>
      <c r="BZ223" s="40">
        <v>0.4</v>
      </c>
      <c r="CA223" s="37"/>
      <c r="CB223" s="37"/>
      <c r="CC223" s="37"/>
      <c r="CD223" s="37"/>
      <c r="CE223" s="43" t="s">
        <v>96</v>
      </c>
      <c r="CF223" s="37" t="s">
        <v>938</v>
      </c>
      <c r="CG223" s="37">
        <f t="shared" ref="CG223" si="536">SUM(CH223:CK223)</f>
        <v>1469</v>
      </c>
      <c r="CH223" s="37">
        <v>0</v>
      </c>
      <c r="CI223" s="37">
        <v>1463</v>
      </c>
      <c r="CJ223" s="37">
        <v>3</v>
      </c>
      <c r="CK223" s="37">
        <v>3</v>
      </c>
      <c r="CL223" s="37"/>
      <c r="CM223" s="37"/>
      <c r="CN223" s="37">
        <v>96</v>
      </c>
      <c r="CO223" s="37" t="s">
        <v>2155</v>
      </c>
      <c r="CP223" s="37"/>
      <c r="CQ223" s="37"/>
      <c r="CR223" s="37"/>
      <c r="CS223" s="37"/>
      <c r="CT223" s="44">
        <v>44670</v>
      </c>
      <c r="CU223" s="44">
        <v>44761</v>
      </c>
      <c r="CV223" s="44"/>
      <c r="CW223" s="44"/>
      <c r="CX223" s="37"/>
      <c r="CY223" s="37" t="s">
        <v>5</v>
      </c>
      <c r="CZ223" s="37"/>
      <c r="DA223" s="37"/>
      <c r="DB223" s="37"/>
      <c r="DC223" s="37" t="s">
        <v>4</v>
      </c>
      <c r="DD223" s="37"/>
      <c r="DE223" s="37"/>
      <c r="DF223" s="37"/>
      <c r="DG223" s="37" t="s">
        <v>2156</v>
      </c>
      <c r="DH223" s="37"/>
      <c r="DI223" s="37"/>
      <c r="DJ223" s="45" t="str">
        <f t="shared" si="457"/>
        <v/>
      </c>
      <c r="DK223" s="45">
        <f t="shared" si="458"/>
        <v>6.5618591934381409E-2</v>
      </c>
      <c r="DL223" s="45">
        <f t="shared" si="459"/>
        <v>0</v>
      </c>
      <c r="DM223" s="45">
        <f t="shared" si="460"/>
        <v>0</v>
      </c>
      <c r="DN223" s="45">
        <f t="shared" si="461"/>
        <v>6.5350578624914904E-2</v>
      </c>
      <c r="DO223" s="46"/>
      <c r="DP223" s="37"/>
      <c r="DQ223" s="43"/>
      <c r="DR223" s="37"/>
      <c r="DS223" s="43"/>
      <c r="DT223" s="43"/>
      <c r="DU223" s="43"/>
      <c r="DV223" s="43"/>
      <c r="DW223" s="43"/>
      <c r="DX223" s="43"/>
      <c r="DY223" s="40"/>
      <c r="DZ223" s="37"/>
      <c r="EA223" s="37"/>
      <c r="EB223" s="37"/>
      <c r="EC223" s="37"/>
      <c r="ED223" s="43"/>
      <c r="EE223" s="37"/>
      <c r="EF223" s="37"/>
      <c r="EG223" s="37"/>
      <c r="EH223" s="37"/>
      <c r="EI223" s="37"/>
      <c r="EJ223" s="37"/>
      <c r="EK223" s="37"/>
      <c r="EL223" s="37"/>
      <c r="EM223" s="37"/>
      <c r="EN223" s="37"/>
      <c r="EO223" s="37"/>
      <c r="EP223" s="37"/>
      <c r="EQ223" s="37"/>
      <c r="ER223" s="37"/>
      <c r="ES223" s="44">
        <v>44670</v>
      </c>
      <c r="ET223" s="44">
        <v>44761</v>
      </c>
      <c r="EU223" s="44"/>
      <c r="EV223" s="44"/>
      <c r="EW223" s="37"/>
      <c r="EX223" s="37"/>
      <c r="EY223" s="37"/>
      <c r="EZ223" s="37"/>
      <c r="FA223" s="37"/>
      <c r="FB223" s="37"/>
      <c r="FC223" s="37"/>
      <c r="FD223" s="37"/>
      <c r="FE223" s="37"/>
      <c r="FF223" s="37"/>
      <c r="FG223" s="37"/>
      <c r="FH223" s="37"/>
      <c r="FI223" s="45" t="str">
        <f t="shared" si="462"/>
        <v/>
      </c>
      <c r="FJ223" s="45" t="str">
        <f t="shared" si="463"/>
        <v/>
      </c>
      <c r="FK223" s="45" t="str">
        <f t="shared" si="464"/>
        <v/>
      </c>
      <c r="FL223" s="45" t="str">
        <f t="shared" si="465"/>
        <v/>
      </c>
      <c r="FM223" s="45" t="str">
        <f t="shared" si="466"/>
        <v/>
      </c>
      <c r="FN223" s="37"/>
      <c r="FO223" s="37"/>
      <c r="FP223" s="37"/>
      <c r="FQ223" s="37"/>
      <c r="FR223" s="37"/>
      <c r="FS223" s="37"/>
      <c r="FT223" s="37"/>
      <c r="FU223" s="37"/>
      <c r="FV223" s="37"/>
      <c r="FW223" s="37"/>
      <c r="FX223" s="37"/>
      <c r="FY223" s="37"/>
      <c r="FZ223" s="37"/>
      <c r="GA223" s="37"/>
      <c r="GB223" s="37"/>
      <c r="GC223" s="37"/>
      <c r="GD223" s="37"/>
      <c r="GE223" s="37"/>
      <c r="GF223" s="37"/>
      <c r="GG223" s="37"/>
      <c r="GH223" s="37"/>
      <c r="GI223" s="37"/>
      <c r="GJ223" s="37"/>
      <c r="GK223" s="37"/>
      <c r="GL223" s="37"/>
      <c r="GM223" s="37"/>
      <c r="GN223" s="37"/>
      <c r="GO223" s="37"/>
      <c r="GP223" s="37"/>
      <c r="GQ223" s="37"/>
      <c r="GR223" s="44">
        <v>44670</v>
      </c>
      <c r="GS223" s="44">
        <v>44761</v>
      </c>
      <c r="GT223" s="44"/>
      <c r="GU223" s="44"/>
      <c r="GV223" s="37"/>
      <c r="GW223" s="37"/>
      <c r="GX223" s="37"/>
      <c r="GY223" s="37"/>
      <c r="GZ223" s="37"/>
      <c r="HA223" s="37"/>
      <c r="HB223" s="37"/>
      <c r="HC223" s="37"/>
      <c r="HD223" s="37"/>
      <c r="HE223" s="37"/>
      <c r="HF223" s="37"/>
      <c r="HG223" s="37"/>
      <c r="HH223" s="45" t="str">
        <f t="shared" ref="HH223:HH226" si="537">IFERROR(IF(GF223=0,"",IF((GJ223/GF223)&gt;1,1,(GJ223/GF223))),"")</f>
        <v/>
      </c>
      <c r="HI223" s="45" t="str">
        <f t="shared" ref="HI223:HI226" si="538">IFERROR(IF(GG223=0,"",IF((GL223/GG223)&gt;1,1,(GL223/GG223))),"")</f>
        <v/>
      </c>
      <c r="HJ223" s="45" t="str">
        <f t="shared" ref="HJ223:HJ226" si="539">IFERROR(IF(GH223=0,"",IF((GN223/GH223)&gt;1,1,(GN223/GH223))),"")</f>
        <v/>
      </c>
      <c r="HK223" s="45" t="str">
        <f t="shared" ref="HK223:HK226" si="540">IFERROR(IF(GI223=0,"",IF((GP223/GI223)&gt;1,1,(GP223/GI223))),"")</f>
        <v/>
      </c>
      <c r="HL223" s="45" t="str">
        <f t="shared" ref="HL223:HL226" si="541">IFERROR(IF((GJ223+GL223+GN223+GP223)/GE223&gt;1,1,(GJ223+GL223+GN223+GP223)/GE223),"")</f>
        <v/>
      </c>
      <c r="HM223" s="37"/>
      <c r="HN223" s="37"/>
      <c r="HO223" s="37">
        <f t="shared" si="472"/>
        <v>1</v>
      </c>
      <c r="HP223" s="37" t="str">
        <f>'[22]BD Plan'!$B$3</f>
        <v>Tolima</v>
      </c>
      <c r="HQ223" s="41" t="s">
        <v>2157</v>
      </c>
      <c r="HR223" s="41"/>
      <c r="HS223" s="41"/>
      <c r="HT223" s="41"/>
      <c r="HU223" s="41"/>
      <c r="HV223" s="41" t="s">
        <v>2158</v>
      </c>
      <c r="HW223" s="41"/>
      <c r="HX223" s="41"/>
      <c r="HY223" s="41"/>
      <c r="HZ223" s="41"/>
      <c r="IA223" s="41"/>
      <c r="IB223" s="41"/>
      <c r="IC223" s="41"/>
      <c r="ID223" s="41"/>
      <c r="IE223" s="41"/>
      <c r="IF223" s="41"/>
      <c r="IG223" t="s">
        <v>963</v>
      </c>
      <c r="IH223" s="38" t="s">
        <v>964</v>
      </c>
    </row>
    <row r="224" spans="1:242" ht="15" customHeight="1" x14ac:dyDescent="0.25">
      <c r="A224" t="s">
        <v>965</v>
      </c>
      <c r="B224" t="s">
        <v>966</v>
      </c>
      <c r="C224" s="37" t="s">
        <v>967</v>
      </c>
      <c r="D224" s="37" t="s">
        <v>968</v>
      </c>
      <c r="E224" s="37" t="s">
        <v>951</v>
      </c>
      <c r="F224" s="37" t="s">
        <v>969</v>
      </c>
      <c r="G224" s="37" t="s">
        <v>925</v>
      </c>
      <c r="H224" s="39" t="s">
        <v>970</v>
      </c>
      <c r="I224" s="37" t="s">
        <v>955</v>
      </c>
      <c r="J224" s="40">
        <v>1</v>
      </c>
      <c r="K224" s="40">
        <v>0.6</v>
      </c>
      <c r="L224" s="37" t="s">
        <v>956</v>
      </c>
      <c r="M224" s="40">
        <v>0.6</v>
      </c>
      <c r="N224" s="40">
        <v>0.6</v>
      </c>
      <c r="O224" s="37" t="s">
        <v>928</v>
      </c>
      <c r="P224" s="37" t="s">
        <v>929</v>
      </c>
      <c r="Q224" s="42" t="s">
        <v>971</v>
      </c>
      <c r="R224" s="37"/>
      <c r="S224" s="47" t="s">
        <v>931</v>
      </c>
      <c r="T224" s="37" t="s">
        <v>972</v>
      </c>
      <c r="U224" s="43" t="s">
        <v>933</v>
      </c>
      <c r="V224" s="43" t="s">
        <v>934</v>
      </c>
      <c r="W224" s="43" t="s">
        <v>935</v>
      </c>
      <c r="X224" s="43"/>
      <c r="Y224" s="43" t="s">
        <v>973</v>
      </c>
      <c r="Z224" s="43" t="s">
        <v>937</v>
      </c>
      <c r="AA224" s="40">
        <v>0.4</v>
      </c>
      <c r="AB224" s="37"/>
      <c r="AC224" s="37"/>
      <c r="AD224" s="37"/>
      <c r="AE224" s="37"/>
      <c r="AF224" s="43" t="s">
        <v>96</v>
      </c>
      <c r="AG224" s="37" t="s">
        <v>938</v>
      </c>
      <c r="AH224" s="37">
        <f t="shared" ref="AH224:AH226" si="542">SUM(AI224:AL224)</f>
        <v>12</v>
      </c>
      <c r="AI224" s="43">
        <v>3</v>
      </c>
      <c r="AJ224" s="43">
        <v>3</v>
      </c>
      <c r="AK224" s="43">
        <v>3</v>
      </c>
      <c r="AL224" s="43">
        <v>3</v>
      </c>
      <c r="AM224" s="37">
        <v>3</v>
      </c>
      <c r="AN224" s="37" t="s">
        <v>2159</v>
      </c>
      <c r="AO224" s="37">
        <v>3</v>
      </c>
      <c r="AP224" s="37" t="s">
        <v>2160</v>
      </c>
      <c r="AQ224" s="37"/>
      <c r="AR224" s="37"/>
      <c r="AS224" s="37"/>
      <c r="AT224" s="37"/>
      <c r="AU224" s="44">
        <v>44670</v>
      </c>
      <c r="AV224" s="44">
        <v>44761</v>
      </c>
      <c r="AW224" s="44"/>
      <c r="AX224" s="44"/>
      <c r="AY224" s="37" t="s">
        <v>4</v>
      </c>
      <c r="AZ224" s="37" t="s">
        <v>4</v>
      </c>
      <c r="BA224" s="37"/>
      <c r="BB224" s="37"/>
      <c r="BC224" s="37" t="s">
        <v>4</v>
      </c>
      <c r="BD224" s="37" t="s">
        <v>4</v>
      </c>
      <c r="BE224" s="37"/>
      <c r="BF224" s="37"/>
      <c r="BG224" s="37" t="s">
        <v>2161</v>
      </c>
      <c r="BH224" s="37" t="s">
        <v>2162</v>
      </c>
      <c r="BI224" s="37"/>
      <c r="BJ224" s="37"/>
      <c r="BK224" s="45">
        <f t="shared" si="531"/>
        <v>1</v>
      </c>
      <c r="BL224" s="45">
        <f t="shared" si="532"/>
        <v>1</v>
      </c>
      <c r="BM224" s="45">
        <f t="shared" si="533"/>
        <v>0</v>
      </c>
      <c r="BN224" s="45">
        <f t="shared" si="534"/>
        <v>0</v>
      </c>
      <c r="BO224" s="45">
        <f t="shared" si="535"/>
        <v>0.5</v>
      </c>
      <c r="BP224" s="46"/>
      <c r="BQ224" s="37"/>
      <c r="BR224" s="37"/>
      <c r="BS224" s="37"/>
      <c r="BT224" s="43"/>
      <c r="BU224" s="43"/>
      <c r="BV224" s="43"/>
      <c r="BW224" s="43"/>
      <c r="BX224" s="43"/>
      <c r="BY224" s="43"/>
      <c r="BZ224" s="40"/>
      <c r="CA224" s="37"/>
      <c r="CB224" s="37"/>
      <c r="CC224" s="37"/>
      <c r="CD224" s="37"/>
      <c r="CE224" s="43"/>
      <c r="CF224" s="37"/>
      <c r="CG224" s="37"/>
      <c r="CH224" s="37"/>
      <c r="CI224" s="37"/>
      <c r="CJ224" s="37"/>
      <c r="CK224" s="37"/>
      <c r="CL224" s="37"/>
      <c r="CM224" s="37"/>
      <c r="CN224" s="37"/>
      <c r="CO224" s="37"/>
      <c r="CP224" s="37"/>
      <c r="CQ224" s="37"/>
      <c r="CR224" s="37"/>
      <c r="CS224" s="37"/>
      <c r="CT224" s="44">
        <v>44670</v>
      </c>
      <c r="CU224" s="44">
        <v>44761</v>
      </c>
      <c r="CV224" s="44"/>
      <c r="CW224" s="44"/>
      <c r="CX224" s="37"/>
      <c r="CY224" s="37"/>
      <c r="CZ224" s="37"/>
      <c r="DA224" s="37"/>
      <c r="DB224" s="37"/>
      <c r="DC224" s="37"/>
      <c r="DD224" s="37"/>
      <c r="DE224" s="37"/>
      <c r="DF224" s="37"/>
      <c r="DG224" s="37"/>
      <c r="DH224" s="37"/>
      <c r="DI224" s="37"/>
      <c r="DJ224" s="45" t="str">
        <f t="shared" si="457"/>
        <v/>
      </c>
      <c r="DK224" s="45" t="str">
        <f t="shared" si="458"/>
        <v/>
      </c>
      <c r="DL224" s="45" t="str">
        <f t="shared" si="459"/>
        <v/>
      </c>
      <c r="DM224" s="45" t="str">
        <f t="shared" si="460"/>
        <v/>
      </c>
      <c r="DN224" s="45" t="str">
        <f t="shared" si="461"/>
        <v/>
      </c>
      <c r="DO224" s="46"/>
      <c r="DP224" s="37"/>
      <c r="DQ224" s="43"/>
      <c r="DR224" s="37"/>
      <c r="DS224" s="43"/>
      <c r="DT224" s="43"/>
      <c r="DU224" s="43"/>
      <c r="DV224" s="43"/>
      <c r="DW224" s="43"/>
      <c r="DX224" s="43"/>
      <c r="DY224" s="40"/>
      <c r="DZ224" s="37"/>
      <c r="EA224" s="37"/>
      <c r="EB224" s="37"/>
      <c r="EC224" s="37"/>
      <c r="ED224" s="43"/>
      <c r="EE224" s="37"/>
      <c r="EF224" s="37"/>
      <c r="EG224" s="37"/>
      <c r="EH224" s="37"/>
      <c r="EI224" s="37"/>
      <c r="EJ224" s="37"/>
      <c r="EK224" s="37"/>
      <c r="EL224" s="37"/>
      <c r="EM224" s="37"/>
      <c r="EN224" s="37"/>
      <c r="EO224" s="37"/>
      <c r="EP224" s="37"/>
      <c r="EQ224" s="37"/>
      <c r="ER224" s="37"/>
      <c r="ES224" s="44">
        <v>44670</v>
      </c>
      <c r="ET224" s="44">
        <v>44761</v>
      </c>
      <c r="EU224" s="44"/>
      <c r="EV224" s="44"/>
      <c r="EW224" s="37"/>
      <c r="EX224" s="37"/>
      <c r="EY224" s="37"/>
      <c r="EZ224" s="37"/>
      <c r="FA224" s="37"/>
      <c r="FB224" s="37"/>
      <c r="FC224" s="37"/>
      <c r="FD224" s="37"/>
      <c r="FE224" s="37"/>
      <c r="FF224" s="37"/>
      <c r="FG224" s="37"/>
      <c r="FH224" s="37"/>
      <c r="FI224" s="45" t="str">
        <f t="shared" si="462"/>
        <v/>
      </c>
      <c r="FJ224" s="45" t="str">
        <f t="shared" si="463"/>
        <v/>
      </c>
      <c r="FK224" s="45" t="str">
        <f t="shared" si="464"/>
        <v/>
      </c>
      <c r="FL224" s="45" t="str">
        <f t="shared" si="465"/>
        <v/>
      </c>
      <c r="FM224" s="45" t="str">
        <f t="shared" si="466"/>
        <v/>
      </c>
      <c r="FN224" s="37"/>
      <c r="FO224" s="37"/>
      <c r="FP224" s="37"/>
      <c r="FQ224" s="37"/>
      <c r="FR224" s="37"/>
      <c r="FS224" s="37"/>
      <c r="FT224" s="37"/>
      <c r="FU224" s="37"/>
      <c r="FV224" s="37"/>
      <c r="FW224" s="37"/>
      <c r="FX224" s="37"/>
      <c r="FY224" s="37"/>
      <c r="FZ224" s="37"/>
      <c r="GA224" s="37"/>
      <c r="GB224" s="37"/>
      <c r="GC224" s="37"/>
      <c r="GD224" s="37"/>
      <c r="GE224" s="37"/>
      <c r="GF224" s="37"/>
      <c r="GG224" s="37"/>
      <c r="GH224" s="37"/>
      <c r="GI224" s="37"/>
      <c r="GJ224" s="37"/>
      <c r="GK224" s="37"/>
      <c r="GL224" s="37"/>
      <c r="GM224" s="37"/>
      <c r="GN224" s="37"/>
      <c r="GO224" s="37"/>
      <c r="GP224" s="37"/>
      <c r="GQ224" s="37"/>
      <c r="GR224" s="44">
        <v>44670</v>
      </c>
      <c r="GS224" s="44">
        <v>44761</v>
      </c>
      <c r="GT224" s="44"/>
      <c r="GU224" s="44"/>
      <c r="GV224" s="37"/>
      <c r="GW224" s="37"/>
      <c r="GX224" s="37"/>
      <c r="GY224" s="37"/>
      <c r="GZ224" s="37"/>
      <c r="HA224" s="37"/>
      <c r="HB224" s="37"/>
      <c r="HC224" s="37"/>
      <c r="HD224" s="37"/>
      <c r="HE224" s="37"/>
      <c r="HF224" s="37"/>
      <c r="HG224" s="37"/>
      <c r="HH224" s="45" t="str">
        <f t="shared" si="537"/>
        <v/>
      </c>
      <c r="HI224" s="45" t="str">
        <f t="shared" si="538"/>
        <v/>
      </c>
      <c r="HJ224" s="45" t="str">
        <f t="shared" si="539"/>
        <v/>
      </c>
      <c r="HK224" s="45" t="str">
        <f t="shared" si="540"/>
        <v/>
      </c>
      <c r="HL224" s="45" t="str">
        <f t="shared" si="541"/>
        <v/>
      </c>
      <c r="HM224" s="37"/>
      <c r="HN224" s="37"/>
      <c r="HO224" s="37">
        <f t="shared" si="472"/>
        <v>1</v>
      </c>
      <c r="HP224" s="37" t="str">
        <f>'[22]BD Plan'!$B$3</f>
        <v>Tolima</v>
      </c>
      <c r="HQ224" s="41" t="s">
        <v>2163</v>
      </c>
      <c r="HR224" s="41" t="s">
        <v>2164</v>
      </c>
      <c r="HS224" s="41"/>
      <c r="HT224" s="41"/>
      <c r="HU224" s="41"/>
      <c r="HV224" s="41"/>
      <c r="HW224" s="41"/>
      <c r="HX224" s="41"/>
      <c r="HY224" s="41"/>
      <c r="HZ224" s="41"/>
      <c r="IA224" s="41"/>
      <c r="IB224" s="41"/>
      <c r="IC224" s="41"/>
      <c r="ID224" s="41"/>
      <c r="IE224" s="41"/>
      <c r="IF224" s="41"/>
      <c r="IG224" t="s">
        <v>980</v>
      </c>
      <c r="IH224" s="38" t="s">
        <v>981</v>
      </c>
    </row>
    <row r="225" spans="1:242" ht="15" customHeight="1" x14ac:dyDescent="0.25">
      <c r="A225" t="s">
        <v>982</v>
      </c>
      <c r="B225" t="s">
        <v>966</v>
      </c>
      <c r="C225" s="37" t="s">
        <v>983</v>
      </c>
      <c r="D225" s="37" t="s">
        <v>950</v>
      </c>
      <c r="E225" s="37" t="s">
        <v>951</v>
      </c>
      <c r="F225" s="37" t="s">
        <v>984</v>
      </c>
      <c r="G225" s="37" t="s">
        <v>925</v>
      </c>
      <c r="H225" s="39" t="s">
        <v>985</v>
      </c>
      <c r="I225" s="37" t="s">
        <v>955</v>
      </c>
      <c r="J225" s="40">
        <v>0.8</v>
      </c>
      <c r="K225" s="40">
        <v>0.6</v>
      </c>
      <c r="L225" s="37" t="s">
        <v>956</v>
      </c>
      <c r="M225" s="40">
        <v>0.48</v>
      </c>
      <c r="N225" s="40">
        <v>0.6</v>
      </c>
      <c r="O225" s="37" t="s">
        <v>928</v>
      </c>
      <c r="P225" s="37" t="s">
        <v>929</v>
      </c>
      <c r="Q225" s="42" t="s">
        <v>986</v>
      </c>
      <c r="R225" s="37"/>
      <c r="S225" s="47" t="s">
        <v>931</v>
      </c>
      <c r="T225" s="41" t="s">
        <v>987</v>
      </c>
      <c r="U225" s="43" t="s">
        <v>933</v>
      </c>
      <c r="V225" s="43" t="s">
        <v>934</v>
      </c>
      <c r="W225" s="43" t="s">
        <v>935</v>
      </c>
      <c r="X225" s="43"/>
      <c r="Y225" s="43" t="s">
        <v>973</v>
      </c>
      <c r="Z225" s="43" t="s">
        <v>937</v>
      </c>
      <c r="AA225" s="40">
        <v>0.4</v>
      </c>
      <c r="AB225" s="37"/>
      <c r="AC225" s="37"/>
      <c r="AD225" s="37"/>
      <c r="AE225" s="37"/>
      <c r="AF225" s="43" t="s">
        <v>96</v>
      </c>
      <c r="AG225" s="37" t="s">
        <v>938</v>
      </c>
      <c r="AH225" s="37">
        <f t="shared" si="542"/>
        <v>42</v>
      </c>
      <c r="AI225" s="43">
        <v>6</v>
      </c>
      <c r="AJ225" s="43">
        <v>12</v>
      </c>
      <c r="AK225" s="43">
        <v>12</v>
      </c>
      <c r="AL225" s="43">
        <v>12</v>
      </c>
      <c r="AM225" s="37">
        <v>6</v>
      </c>
      <c r="AN225" s="37" t="s">
        <v>2165</v>
      </c>
      <c r="AO225" s="37">
        <v>12</v>
      </c>
      <c r="AP225" s="37" t="s">
        <v>2166</v>
      </c>
      <c r="AQ225" s="37"/>
      <c r="AR225" s="37"/>
      <c r="AS225" s="37"/>
      <c r="AT225" s="37"/>
      <c r="AU225" s="44">
        <v>44670</v>
      </c>
      <c r="AV225" s="44">
        <v>44761</v>
      </c>
      <c r="AW225" s="44"/>
      <c r="AX225" s="44"/>
      <c r="AY225" s="37" t="s">
        <v>4</v>
      </c>
      <c r="AZ225" s="37" t="s">
        <v>4</v>
      </c>
      <c r="BA225" s="37"/>
      <c r="BB225" s="37"/>
      <c r="BC225" s="37" t="s">
        <v>4</v>
      </c>
      <c r="BD225" s="37" t="s">
        <v>4</v>
      </c>
      <c r="BE225" s="37"/>
      <c r="BF225" s="37"/>
      <c r="BG225" s="37" t="s">
        <v>2167</v>
      </c>
      <c r="BH225" s="37" t="s">
        <v>2168</v>
      </c>
      <c r="BI225" s="37"/>
      <c r="BJ225" s="37"/>
      <c r="BK225" s="45">
        <f t="shared" si="531"/>
        <v>1</v>
      </c>
      <c r="BL225" s="45">
        <f t="shared" si="532"/>
        <v>1</v>
      </c>
      <c r="BM225" s="45">
        <f t="shared" si="533"/>
        <v>0</v>
      </c>
      <c r="BN225" s="45">
        <f t="shared" si="534"/>
        <v>0</v>
      </c>
      <c r="BO225" s="45">
        <f t="shared" si="535"/>
        <v>0.42857142857142855</v>
      </c>
      <c r="BP225" s="46"/>
      <c r="BQ225" s="37"/>
      <c r="BS225" s="37"/>
      <c r="BT225" s="43"/>
      <c r="BU225" s="43"/>
      <c r="BV225" s="43"/>
      <c r="BW225" s="43"/>
      <c r="BX225" s="43"/>
      <c r="BY225" s="43"/>
      <c r="BZ225" s="40"/>
      <c r="CA225" s="37"/>
      <c r="CB225" s="37"/>
      <c r="CC225" s="37"/>
      <c r="CD225" s="37"/>
      <c r="CE225" s="43"/>
      <c r="CF225" s="37"/>
      <c r="CG225" s="37"/>
      <c r="CH225" s="37"/>
      <c r="CI225" s="37"/>
      <c r="CJ225" s="37"/>
      <c r="CK225" s="37"/>
      <c r="CL225" s="37"/>
      <c r="CM225" s="37"/>
      <c r="CN225" s="37"/>
      <c r="CO225" s="37"/>
      <c r="CP225" s="37"/>
      <c r="CQ225" s="37"/>
      <c r="CR225" s="37"/>
      <c r="CS225" s="37"/>
      <c r="CT225" s="44">
        <v>44670</v>
      </c>
      <c r="CU225" s="44">
        <v>44761</v>
      </c>
      <c r="CV225" s="44"/>
      <c r="CW225" s="44"/>
      <c r="CX225" s="37"/>
      <c r="CY225" s="37"/>
      <c r="CZ225" s="37"/>
      <c r="DA225" s="37"/>
      <c r="DB225" s="37"/>
      <c r="DC225" s="37"/>
      <c r="DD225" s="37"/>
      <c r="DE225" s="37"/>
      <c r="DF225" s="37"/>
      <c r="DG225" s="37"/>
      <c r="DH225" s="37"/>
      <c r="DI225" s="37"/>
      <c r="DJ225" s="45" t="str">
        <f t="shared" si="457"/>
        <v/>
      </c>
      <c r="DK225" s="45" t="str">
        <f t="shared" si="458"/>
        <v/>
      </c>
      <c r="DL225" s="45" t="str">
        <f t="shared" si="459"/>
        <v/>
      </c>
      <c r="DM225" s="45" t="str">
        <f t="shared" si="460"/>
        <v/>
      </c>
      <c r="DN225" s="45" t="str">
        <f t="shared" si="461"/>
        <v/>
      </c>
      <c r="DO225" s="46"/>
      <c r="DP225" s="37"/>
      <c r="DQ225" s="43"/>
      <c r="DR225" s="37"/>
      <c r="DS225" s="43"/>
      <c r="DT225" s="43"/>
      <c r="DU225" s="43"/>
      <c r="DV225" s="43"/>
      <c r="DW225" s="43"/>
      <c r="DX225" s="43"/>
      <c r="DY225" s="40"/>
      <c r="DZ225" s="37"/>
      <c r="EA225" s="37"/>
      <c r="EB225" s="37"/>
      <c r="EC225" s="37"/>
      <c r="ED225" s="43"/>
      <c r="EE225" s="37"/>
      <c r="EF225" s="37"/>
      <c r="EG225" s="37"/>
      <c r="EH225" s="37"/>
      <c r="EI225" s="37"/>
      <c r="EJ225" s="37"/>
      <c r="EK225" s="37"/>
      <c r="EL225" s="37"/>
      <c r="EM225" s="37"/>
      <c r="EN225" s="37"/>
      <c r="EO225" s="37"/>
      <c r="EP225" s="37"/>
      <c r="EQ225" s="37"/>
      <c r="ER225" s="37"/>
      <c r="ES225" s="44">
        <v>44670</v>
      </c>
      <c r="ET225" s="44">
        <v>44761</v>
      </c>
      <c r="EU225" s="44"/>
      <c r="EV225" s="44"/>
      <c r="EW225" s="37"/>
      <c r="EX225" s="37"/>
      <c r="EY225" s="37"/>
      <c r="EZ225" s="37"/>
      <c r="FA225" s="37"/>
      <c r="FB225" s="37"/>
      <c r="FC225" s="37"/>
      <c r="FD225" s="37"/>
      <c r="FE225" s="37"/>
      <c r="FF225" s="37"/>
      <c r="FG225" s="37"/>
      <c r="FH225" s="37"/>
      <c r="FI225" s="45" t="str">
        <f t="shared" si="462"/>
        <v/>
      </c>
      <c r="FJ225" s="45" t="str">
        <f t="shared" si="463"/>
        <v/>
      </c>
      <c r="FK225" s="45" t="str">
        <f t="shared" si="464"/>
        <v/>
      </c>
      <c r="FL225" s="45" t="str">
        <f t="shared" si="465"/>
        <v/>
      </c>
      <c r="FM225" s="45" t="str">
        <f t="shared" si="466"/>
        <v/>
      </c>
      <c r="FN225" s="37"/>
      <c r="FO225" s="37"/>
      <c r="FP225" s="37"/>
      <c r="FQ225" s="37"/>
      <c r="FR225" s="37"/>
      <c r="FS225" s="37"/>
      <c r="FT225" s="37"/>
      <c r="FU225" s="37"/>
      <c r="FV225" s="37"/>
      <c r="FW225" s="37"/>
      <c r="FX225" s="37"/>
      <c r="FY225" s="37"/>
      <c r="FZ225" s="37"/>
      <c r="GA225" s="37"/>
      <c r="GB225" s="37"/>
      <c r="GC225" s="37"/>
      <c r="GD225" s="37"/>
      <c r="GE225" s="37"/>
      <c r="GF225" s="37"/>
      <c r="GG225" s="37"/>
      <c r="GH225" s="37"/>
      <c r="GI225" s="37"/>
      <c r="GJ225" s="37"/>
      <c r="GK225" s="37"/>
      <c r="GL225" s="37"/>
      <c r="GM225" s="37"/>
      <c r="GN225" s="37"/>
      <c r="GO225" s="37"/>
      <c r="GP225" s="37"/>
      <c r="GQ225" s="37"/>
      <c r="GR225" s="44">
        <v>44670</v>
      </c>
      <c r="GS225" s="44">
        <v>44761</v>
      </c>
      <c r="GT225" s="44"/>
      <c r="GU225" s="44"/>
      <c r="GV225" s="37"/>
      <c r="GW225" s="37"/>
      <c r="GX225" s="37"/>
      <c r="GY225" s="37"/>
      <c r="GZ225" s="37"/>
      <c r="HA225" s="37"/>
      <c r="HB225" s="37"/>
      <c r="HC225" s="37"/>
      <c r="HD225" s="37"/>
      <c r="HE225" s="37"/>
      <c r="HF225" s="37"/>
      <c r="HG225" s="37"/>
      <c r="HH225" s="45" t="str">
        <f t="shared" si="537"/>
        <v/>
      </c>
      <c r="HI225" s="45" t="str">
        <f t="shared" si="538"/>
        <v/>
      </c>
      <c r="HJ225" s="45" t="str">
        <f t="shared" si="539"/>
        <v/>
      </c>
      <c r="HK225" s="45" t="str">
        <f t="shared" si="540"/>
        <v/>
      </c>
      <c r="HL225" s="45" t="str">
        <f t="shared" si="541"/>
        <v/>
      </c>
      <c r="HM225" s="37"/>
      <c r="HN225" s="37"/>
      <c r="HO225" s="37">
        <f t="shared" si="472"/>
        <v>1</v>
      </c>
      <c r="HP225" s="37" t="str">
        <f>'[22]BD Plan'!$B$3</f>
        <v>Tolima</v>
      </c>
      <c r="HQ225" s="41" t="s">
        <v>2169</v>
      </c>
      <c r="HR225" s="41" t="s">
        <v>2170</v>
      </c>
      <c r="HS225" s="41"/>
      <c r="HT225" s="41"/>
      <c r="HU225" s="41"/>
      <c r="HV225" s="41"/>
      <c r="HW225" s="41"/>
      <c r="HX225" s="41"/>
      <c r="HY225" s="41"/>
      <c r="HZ225" s="41"/>
      <c r="IA225" s="41"/>
      <c r="IB225" s="41"/>
      <c r="IC225" s="41"/>
      <c r="ID225" s="41"/>
      <c r="IE225" s="41"/>
      <c r="IF225" s="41"/>
      <c r="IG225" t="s">
        <v>993</v>
      </c>
      <c r="IH225" s="38" t="s">
        <v>994</v>
      </c>
    </row>
    <row r="226" spans="1:242" ht="15" customHeight="1" x14ac:dyDescent="0.25">
      <c r="A226" t="s">
        <v>995</v>
      </c>
      <c r="B226" t="s">
        <v>966</v>
      </c>
      <c r="C226" s="37" t="s">
        <v>996</v>
      </c>
      <c r="D226" s="37" t="s">
        <v>997</v>
      </c>
      <c r="E226" s="37" t="s">
        <v>951</v>
      </c>
      <c r="F226" s="37" t="s">
        <v>984</v>
      </c>
      <c r="G226" s="37" t="s">
        <v>953</v>
      </c>
      <c r="H226" s="39" t="s">
        <v>998</v>
      </c>
      <c r="I226" s="37" t="s">
        <v>955</v>
      </c>
      <c r="J226" s="40">
        <v>1</v>
      </c>
      <c r="K226" s="40">
        <v>0.8</v>
      </c>
      <c r="L226" s="37" t="s">
        <v>956</v>
      </c>
      <c r="M226" s="40">
        <v>0.6</v>
      </c>
      <c r="N226" s="40">
        <v>0.8</v>
      </c>
      <c r="O226" s="37" t="s">
        <v>956</v>
      </c>
      <c r="P226" s="37" t="s">
        <v>929</v>
      </c>
      <c r="Q226" s="42" t="s">
        <v>999</v>
      </c>
      <c r="R226" s="37"/>
      <c r="S226" s="47" t="s">
        <v>931</v>
      </c>
      <c r="T226" s="37" t="s">
        <v>1000</v>
      </c>
      <c r="U226" s="43" t="s">
        <v>933</v>
      </c>
      <c r="V226" s="43" t="s">
        <v>934</v>
      </c>
      <c r="W226" s="43" t="s">
        <v>935</v>
      </c>
      <c r="X226" s="43"/>
      <c r="Y226" s="43" t="s">
        <v>936</v>
      </c>
      <c r="Z226" s="43" t="s">
        <v>937</v>
      </c>
      <c r="AA226" s="40">
        <v>0.4</v>
      </c>
      <c r="AB226" s="37"/>
      <c r="AC226" s="37"/>
      <c r="AD226" s="37"/>
      <c r="AE226" s="37"/>
      <c r="AF226" s="43" t="s">
        <v>96</v>
      </c>
      <c r="AG226" s="37" t="s">
        <v>938</v>
      </c>
      <c r="AH226" s="37">
        <f t="shared" si="542"/>
        <v>12</v>
      </c>
      <c r="AI226" s="43">
        <v>3</v>
      </c>
      <c r="AJ226" s="43">
        <v>3</v>
      </c>
      <c r="AK226" s="43">
        <v>3</v>
      </c>
      <c r="AL226" s="43">
        <v>3</v>
      </c>
      <c r="AM226" s="37">
        <v>3</v>
      </c>
      <c r="AN226" s="37" t="s">
        <v>2171</v>
      </c>
      <c r="AO226" s="37">
        <v>3</v>
      </c>
      <c r="AP226" s="37" t="s">
        <v>2160</v>
      </c>
      <c r="AQ226" s="37"/>
      <c r="AR226" s="37"/>
      <c r="AS226" s="37"/>
      <c r="AT226" s="37"/>
      <c r="AU226" s="44">
        <v>44670</v>
      </c>
      <c r="AV226" s="44">
        <v>44761</v>
      </c>
      <c r="AW226" s="44"/>
      <c r="AX226" s="44"/>
      <c r="AY226" s="37" t="s">
        <v>4</v>
      </c>
      <c r="AZ226" s="37" t="s">
        <v>4</v>
      </c>
      <c r="BA226" s="37"/>
      <c r="BB226" s="37"/>
      <c r="BC226" s="37" t="s">
        <v>4</v>
      </c>
      <c r="BD226" s="37" t="s">
        <v>4</v>
      </c>
      <c r="BE226" s="37"/>
      <c r="BF226" s="37"/>
      <c r="BG226" s="37" t="s">
        <v>2161</v>
      </c>
      <c r="BH226" s="37" t="s">
        <v>2162</v>
      </c>
      <c r="BI226" s="37"/>
      <c r="BJ226" s="37"/>
      <c r="BK226" s="45">
        <f t="shared" si="531"/>
        <v>1</v>
      </c>
      <c r="BL226" s="45">
        <f t="shared" si="532"/>
        <v>1</v>
      </c>
      <c r="BM226" s="45">
        <f t="shared" si="533"/>
        <v>0</v>
      </c>
      <c r="BN226" s="45">
        <f t="shared" si="534"/>
        <v>0</v>
      </c>
      <c r="BO226" s="45">
        <f t="shared" si="535"/>
        <v>0.5</v>
      </c>
      <c r="BP226" s="46"/>
      <c r="BQ226" s="37"/>
      <c r="BR226" s="37"/>
      <c r="BS226" s="37"/>
      <c r="BT226" s="43"/>
      <c r="BU226" s="43"/>
      <c r="BV226" s="43"/>
      <c r="BW226" s="43"/>
      <c r="BX226" s="43"/>
      <c r="BY226" s="43"/>
      <c r="BZ226" s="40"/>
      <c r="CA226" s="37"/>
      <c r="CB226" s="37"/>
      <c r="CC226" s="37"/>
      <c r="CD226" s="37"/>
      <c r="CE226" s="43"/>
      <c r="CF226" s="37"/>
      <c r="CG226" s="37"/>
      <c r="CH226" s="37"/>
      <c r="CI226" s="37"/>
      <c r="CJ226" s="37"/>
      <c r="CK226" s="37"/>
      <c r="CL226" s="37"/>
      <c r="CM226" s="37"/>
      <c r="CN226" s="37"/>
      <c r="CO226" s="37"/>
      <c r="CP226" s="37"/>
      <c r="CQ226" s="37"/>
      <c r="CR226" s="37"/>
      <c r="CS226" s="37"/>
      <c r="CT226" s="44">
        <v>44670</v>
      </c>
      <c r="CU226" s="44">
        <v>44761</v>
      </c>
      <c r="CV226" s="44"/>
      <c r="CW226" s="44"/>
      <c r="CX226" s="37"/>
      <c r="CY226" s="37"/>
      <c r="CZ226" s="37"/>
      <c r="DA226" s="37"/>
      <c r="DB226" s="37"/>
      <c r="DC226" s="37"/>
      <c r="DD226" s="37"/>
      <c r="DE226" s="37"/>
      <c r="DF226" s="37"/>
      <c r="DG226" s="37"/>
      <c r="DH226" s="37"/>
      <c r="DI226" s="37"/>
      <c r="DJ226" s="45" t="str">
        <f t="shared" si="457"/>
        <v/>
      </c>
      <c r="DK226" s="45" t="str">
        <f t="shared" si="458"/>
        <v/>
      </c>
      <c r="DL226" s="45" t="str">
        <f t="shared" si="459"/>
        <v/>
      </c>
      <c r="DM226" s="45" t="str">
        <f t="shared" si="460"/>
        <v/>
      </c>
      <c r="DN226" s="45" t="str">
        <f t="shared" si="461"/>
        <v/>
      </c>
      <c r="DO226" s="46"/>
      <c r="DP226" s="37"/>
      <c r="DQ226" s="43"/>
      <c r="DR226" s="37"/>
      <c r="DS226" s="43"/>
      <c r="DT226" s="43"/>
      <c r="DU226" s="43"/>
      <c r="DV226" s="43"/>
      <c r="DW226" s="43"/>
      <c r="DX226" s="43"/>
      <c r="DY226" s="40"/>
      <c r="DZ226" s="37"/>
      <c r="EA226" s="37"/>
      <c r="EB226" s="37"/>
      <c r="EC226" s="37"/>
      <c r="ED226" s="43"/>
      <c r="EE226" s="37"/>
      <c r="EF226" s="37"/>
      <c r="EG226" s="37"/>
      <c r="EH226" s="37"/>
      <c r="EI226" s="37"/>
      <c r="EJ226" s="37"/>
      <c r="EK226" s="37"/>
      <c r="EL226" s="37"/>
      <c r="EM226" s="37"/>
      <c r="EN226" s="37"/>
      <c r="EO226" s="37"/>
      <c r="EP226" s="37"/>
      <c r="EQ226" s="37"/>
      <c r="ER226" s="37"/>
      <c r="ES226" s="44">
        <v>44670</v>
      </c>
      <c r="ET226" s="44">
        <v>44761</v>
      </c>
      <c r="EU226" s="44"/>
      <c r="EV226" s="44"/>
      <c r="EW226" s="37"/>
      <c r="EX226" s="37"/>
      <c r="EY226" s="37"/>
      <c r="EZ226" s="37"/>
      <c r="FA226" s="37"/>
      <c r="FB226" s="37"/>
      <c r="FC226" s="37"/>
      <c r="FD226" s="37"/>
      <c r="FE226" s="37"/>
      <c r="FF226" s="37"/>
      <c r="FG226" s="37"/>
      <c r="FH226" s="37"/>
      <c r="FI226" s="45" t="str">
        <f t="shared" si="462"/>
        <v/>
      </c>
      <c r="FJ226" s="45" t="str">
        <f t="shared" si="463"/>
        <v/>
      </c>
      <c r="FK226" s="45" t="str">
        <f t="shared" si="464"/>
        <v/>
      </c>
      <c r="FL226" s="45" t="str">
        <f t="shared" si="465"/>
        <v/>
      </c>
      <c r="FM226" s="45" t="str">
        <f t="shared" si="466"/>
        <v/>
      </c>
      <c r="FN226" s="37"/>
      <c r="FO226" s="37"/>
      <c r="FP226" s="37"/>
      <c r="FQ226" s="37"/>
      <c r="FR226" s="37"/>
      <c r="FS226" s="37"/>
      <c r="FT226" s="37"/>
      <c r="FU226" s="37"/>
      <c r="FV226" s="37"/>
      <c r="FW226" s="37"/>
      <c r="FX226" s="37"/>
      <c r="FY226" s="37"/>
      <c r="FZ226" s="37"/>
      <c r="GA226" s="37"/>
      <c r="GB226" s="37"/>
      <c r="GC226" s="37"/>
      <c r="GD226" s="37"/>
      <c r="GE226" s="37"/>
      <c r="GF226" s="37"/>
      <c r="GG226" s="37"/>
      <c r="GH226" s="37"/>
      <c r="GI226" s="37"/>
      <c r="GJ226" s="37"/>
      <c r="GK226" s="37"/>
      <c r="GL226" s="37"/>
      <c r="GM226" s="37"/>
      <c r="GN226" s="37"/>
      <c r="GO226" s="37"/>
      <c r="GP226" s="37"/>
      <c r="GQ226" s="37"/>
      <c r="GR226" s="44">
        <v>44670</v>
      </c>
      <c r="GS226" s="44">
        <v>44761</v>
      </c>
      <c r="GT226" s="44"/>
      <c r="GU226" s="44"/>
      <c r="GV226" s="37"/>
      <c r="GW226" s="37"/>
      <c r="GX226" s="37"/>
      <c r="GY226" s="37"/>
      <c r="GZ226" s="37"/>
      <c r="HA226" s="37"/>
      <c r="HB226" s="37"/>
      <c r="HC226" s="37"/>
      <c r="HD226" s="37"/>
      <c r="HE226" s="37"/>
      <c r="HF226" s="37"/>
      <c r="HG226" s="37"/>
      <c r="HH226" s="45" t="str">
        <f t="shared" si="537"/>
        <v/>
      </c>
      <c r="HI226" s="45" t="str">
        <f t="shared" si="538"/>
        <v/>
      </c>
      <c r="HJ226" s="45" t="str">
        <f t="shared" si="539"/>
        <v/>
      </c>
      <c r="HK226" s="45" t="str">
        <f t="shared" si="540"/>
        <v/>
      </c>
      <c r="HL226" s="45" t="str">
        <f t="shared" si="541"/>
        <v/>
      </c>
      <c r="HM226" s="37"/>
      <c r="HN226" s="37"/>
      <c r="HO226" s="37">
        <f t="shared" si="472"/>
        <v>1</v>
      </c>
      <c r="HP226" s="37" t="str">
        <f>'[22]BD Plan'!$B$3</f>
        <v>Tolima</v>
      </c>
      <c r="HQ226" s="20" t="s">
        <v>2172</v>
      </c>
      <c r="HR226" s="20" t="s">
        <v>2173</v>
      </c>
      <c r="HS226" s="20"/>
      <c r="HT226" s="20"/>
      <c r="HU226" s="20"/>
      <c r="HV226" s="20"/>
      <c r="HW226" s="20"/>
      <c r="HX226" s="20"/>
      <c r="HY226" s="20"/>
      <c r="HZ226" s="20"/>
      <c r="IA226" s="20"/>
      <c r="IB226" s="20"/>
      <c r="IC226" s="20"/>
      <c r="ID226" s="20"/>
      <c r="IE226" s="20"/>
      <c r="IF226" s="20"/>
      <c r="IG226" t="s">
        <v>1005</v>
      </c>
      <c r="IH226" s="38" t="s">
        <v>981</v>
      </c>
    </row>
    <row r="227" spans="1:242" ht="15" customHeight="1" x14ac:dyDescent="0.25">
      <c r="A227" t="s">
        <v>1006</v>
      </c>
      <c r="B227" t="s">
        <v>1007</v>
      </c>
      <c r="C227" s="37" t="s">
        <v>1008</v>
      </c>
      <c r="D227" s="37" t="s">
        <v>968</v>
      </c>
      <c r="E227" s="37" t="s">
        <v>951</v>
      </c>
      <c r="F227" s="37" t="s">
        <v>924</v>
      </c>
      <c r="G227" s="37" t="s">
        <v>1009</v>
      </c>
      <c r="H227" s="39" t="s">
        <v>1010</v>
      </c>
      <c r="I227" s="37" t="s">
        <v>927</v>
      </c>
      <c r="J227" s="40">
        <v>0.8</v>
      </c>
      <c r="K227" s="40">
        <v>0.2</v>
      </c>
      <c r="L227" s="37" t="s">
        <v>928</v>
      </c>
      <c r="M227" s="40">
        <v>0.28999999999999998</v>
      </c>
      <c r="N227" s="40">
        <v>0.2</v>
      </c>
      <c r="O227" s="37" t="s">
        <v>1011</v>
      </c>
      <c r="P227" s="37" t="s">
        <v>929</v>
      </c>
      <c r="Q227" s="42" t="s">
        <v>1012</v>
      </c>
      <c r="R227" s="37"/>
      <c r="S227" s="47" t="s">
        <v>931</v>
      </c>
      <c r="T227" s="37" t="s">
        <v>1013</v>
      </c>
      <c r="U227" s="43" t="s">
        <v>933</v>
      </c>
      <c r="V227" s="43" t="s">
        <v>934</v>
      </c>
      <c r="W227" s="43" t="s">
        <v>935</v>
      </c>
      <c r="X227" s="43"/>
      <c r="Y227" s="43" t="s">
        <v>936</v>
      </c>
      <c r="Z227" s="43" t="s">
        <v>937</v>
      </c>
      <c r="AA227" s="40">
        <v>0.4</v>
      </c>
      <c r="AB227" s="37"/>
      <c r="AC227" s="37"/>
      <c r="AD227" s="37"/>
      <c r="AE227" s="37"/>
      <c r="AF227" s="43" t="s">
        <v>96</v>
      </c>
      <c r="AG227" s="37" t="s">
        <v>938</v>
      </c>
      <c r="AH227" s="37">
        <f t="shared" ref="AH227:AH231" si="543">SUM(AI227:AL227)</f>
        <v>28</v>
      </c>
      <c r="AI227" s="43">
        <v>0</v>
      </c>
      <c r="AJ227" s="43">
        <v>28</v>
      </c>
      <c r="AK227" s="43">
        <v>0</v>
      </c>
      <c r="AL227" s="43">
        <v>0</v>
      </c>
      <c r="AM227" s="37"/>
      <c r="AN227" s="37"/>
      <c r="AO227" s="37">
        <v>28</v>
      </c>
      <c r="AP227" s="37" t="s">
        <v>2174</v>
      </c>
      <c r="AQ227" s="37"/>
      <c r="AR227" s="37"/>
      <c r="AS227" s="37"/>
      <c r="AT227" s="37"/>
      <c r="AU227" s="44"/>
      <c r="AV227" s="44">
        <v>44756</v>
      </c>
      <c r="AW227" s="44"/>
      <c r="AX227" s="44"/>
      <c r="AY227" s="37"/>
      <c r="AZ227" s="37" t="s">
        <v>4</v>
      </c>
      <c r="BA227" s="37"/>
      <c r="BB227" s="37"/>
      <c r="BC227" s="37"/>
      <c r="BD227" s="37" t="s">
        <v>4</v>
      </c>
      <c r="BE227" s="37"/>
      <c r="BF227" s="37"/>
      <c r="BG227" s="37"/>
      <c r="BH227" s="37" t="s">
        <v>2175</v>
      </c>
      <c r="BI227" s="37"/>
      <c r="BJ227" s="37"/>
      <c r="BK227" s="45" t="str">
        <f t="shared" si="531"/>
        <v/>
      </c>
      <c r="BL227" s="45">
        <f t="shared" si="532"/>
        <v>1</v>
      </c>
      <c r="BM227" s="45" t="str">
        <f t="shared" si="533"/>
        <v/>
      </c>
      <c r="BN227" s="45" t="str">
        <f t="shared" si="534"/>
        <v/>
      </c>
      <c r="BO227" s="45">
        <f t="shared" si="535"/>
        <v>1</v>
      </c>
      <c r="BP227" s="46" t="s">
        <v>1016</v>
      </c>
      <c r="BQ227" s="37"/>
      <c r="BR227" s="47" t="s">
        <v>931</v>
      </c>
      <c r="BS227" s="37" t="s">
        <v>1017</v>
      </c>
      <c r="BT227" s="43" t="s">
        <v>933</v>
      </c>
      <c r="BU227" s="43" t="s">
        <v>934</v>
      </c>
      <c r="BV227" s="43" t="s">
        <v>935</v>
      </c>
      <c r="BW227" s="43"/>
      <c r="BX227" s="43" t="s">
        <v>936</v>
      </c>
      <c r="BY227" s="43" t="s">
        <v>937</v>
      </c>
      <c r="BZ227" s="40">
        <v>0.4</v>
      </c>
      <c r="CA227" s="37"/>
      <c r="CB227" s="37"/>
      <c r="CC227" s="37"/>
      <c r="CD227" s="37"/>
      <c r="CE227" s="43" t="s">
        <v>96</v>
      </c>
      <c r="CF227" s="37" t="s">
        <v>938</v>
      </c>
      <c r="CG227" s="37">
        <f t="shared" ref="CG227" si="544">SUM(CH227:CK227)</f>
        <v>3</v>
      </c>
      <c r="CH227" s="37">
        <v>0</v>
      </c>
      <c r="CI227" s="37">
        <v>1</v>
      </c>
      <c r="CJ227" s="37">
        <v>1</v>
      </c>
      <c r="CK227" s="37">
        <v>1</v>
      </c>
      <c r="CL227" s="37"/>
      <c r="CM227" s="37"/>
      <c r="CN227" s="37">
        <v>1</v>
      </c>
      <c r="CO227" s="37" t="s">
        <v>2176</v>
      </c>
      <c r="CP227" s="37"/>
      <c r="CQ227" s="37"/>
      <c r="CR227" s="37"/>
      <c r="CS227" s="37"/>
      <c r="CT227" s="44"/>
      <c r="CU227" s="44">
        <v>44756</v>
      </c>
      <c r="CV227" s="44"/>
      <c r="CW227" s="44"/>
      <c r="CX227" s="37"/>
      <c r="CY227" s="37" t="s">
        <v>4</v>
      </c>
      <c r="CZ227" s="37"/>
      <c r="DA227" s="37"/>
      <c r="DB227" s="37"/>
      <c r="DC227" s="37" t="s">
        <v>4</v>
      </c>
      <c r="DD227" s="37"/>
      <c r="DE227" s="37"/>
      <c r="DF227" s="37"/>
      <c r="DG227" s="37" t="s">
        <v>2177</v>
      </c>
      <c r="DH227" s="37"/>
      <c r="DI227" s="37"/>
      <c r="DJ227" s="45" t="str">
        <f t="shared" si="457"/>
        <v/>
      </c>
      <c r="DK227" s="45">
        <f t="shared" si="458"/>
        <v>1</v>
      </c>
      <c r="DL227" s="45">
        <f t="shared" si="459"/>
        <v>0</v>
      </c>
      <c r="DM227" s="45">
        <f t="shared" si="460"/>
        <v>0</v>
      </c>
      <c r="DN227" s="45">
        <f t="shared" si="461"/>
        <v>0.33333333333333331</v>
      </c>
      <c r="DO227" s="46"/>
      <c r="DP227" s="37"/>
      <c r="DQ227" s="43"/>
      <c r="DR227" s="37"/>
      <c r="DS227" s="43"/>
      <c r="DT227" s="43"/>
      <c r="DU227" s="43"/>
      <c r="DV227" s="43"/>
      <c r="DW227" s="43"/>
      <c r="DX227" s="43"/>
      <c r="DY227" s="40"/>
      <c r="DZ227" s="37"/>
      <c r="EA227" s="37"/>
      <c r="EB227" s="37"/>
      <c r="EC227" s="37"/>
      <c r="ED227" s="43"/>
      <c r="EE227" s="37"/>
      <c r="EF227" s="37"/>
      <c r="EG227" s="37"/>
      <c r="EH227" s="37"/>
      <c r="EI227" s="37"/>
      <c r="EJ227" s="37"/>
      <c r="EK227" s="37"/>
      <c r="EL227" s="37"/>
      <c r="EM227" s="37"/>
      <c r="EN227" s="37"/>
      <c r="EO227" s="37"/>
      <c r="EP227" s="37"/>
      <c r="EQ227" s="37"/>
      <c r="ER227" s="37"/>
      <c r="ES227" s="44"/>
      <c r="ET227" s="44">
        <v>44756</v>
      </c>
      <c r="EU227" s="44"/>
      <c r="EV227" s="44"/>
      <c r="EW227" s="37"/>
      <c r="EX227" s="37"/>
      <c r="EY227" s="37"/>
      <c r="EZ227" s="37"/>
      <c r="FA227" s="37"/>
      <c r="FB227" s="37"/>
      <c r="FC227" s="37"/>
      <c r="FD227" s="37"/>
      <c r="FE227" s="37"/>
      <c r="FF227" s="37"/>
      <c r="FG227" s="37"/>
      <c r="FH227" s="37"/>
      <c r="FI227" s="45" t="str">
        <f t="shared" si="462"/>
        <v/>
      </c>
      <c r="FJ227" s="45" t="str">
        <f t="shared" si="463"/>
        <v/>
      </c>
      <c r="FK227" s="45" t="str">
        <f t="shared" si="464"/>
        <v/>
      </c>
      <c r="FL227" s="45" t="str">
        <f t="shared" si="465"/>
        <v/>
      </c>
      <c r="FM227" s="45" t="str">
        <f t="shared" si="466"/>
        <v/>
      </c>
      <c r="FN227" s="37"/>
      <c r="FO227" s="37"/>
      <c r="FP227" s="37"/>
      <c r="FQ227" s="37"/>
      <c r="FR227" s="37"/>
      <c r="FS227" s="37"/>
      <c r="FT227" s="37"/>
      <c r="FU227" s="37"/>
      <c r="FV227" s="37"/>
      <c r="FW227" s="37"/>
      <c r="FX227" s="37"/>
      <c r="FY227" s="37"/>
      <c r="FZ227" s="37"/>
      <c r="GA227" s="37"/>
      <c r="GB227" s="37"/>
      <c r="GC227" s="37"/>
      <c r="GD227" s="37"/>
      <c r="GE227" s="37"/>
      <c r="GF227" s="37"/>
      <c r="GG227" s="37"/>
      <c r="GH227" s="37"/>
      <c r="GI227" s="37"/>
      <c r="GJ227" s="37"/>
      <c r="GK227" s="37"/>
      <c r="GL227" s="37"/>
      <c r="GM227" s="37"/>
      <c r="GN227" s="37"/>
      <c r="GO227" s="37"/>
      <c r="GP227" s="37"/>
      <c r="GQ227" s="37"/>
      <c r="GR227" s="44"/>
      <c r="GS227" s="44">
        <v>44756</v>
      </c>
      <c r="GT227" s="44"/>
      <c r="GU227" s="44"/>
      <c r="GV227" s="37"/>
      <c r="GW227" s="37"/>
      <c r="GX227" s="37"/>
      <c r="GY227" s="37"/>
      <c r="GZ227" s="37"/>
      <c r="HA227" s="37"/>
      <c r="HB227" s="37"/>
      <c r="HC227" s="37"/>
      <c r="HD227" s="37"/>
      <c r="HE227" s="37"/>
      <c r="HF227" s="37"/>
      <c r="HG227" s="37"/>
      <c r="HH227" s="45"/>
      <c r="HI227" s="45"/>
      <c r="HJ227" s="45"/>
      <c r="HK227" s="45"/>
      <c r="HL227" s="45"/>
      <c r="HM227" s="37"/>
      <c r="HN227" s="37"/>
      <c r="HO227" s="37">
        <f t="shared" si="472"/>
        <v>2</v>
      </c>
      <c r="HP227" s="37" t="str">
        <f>'[22]BD Plan'!$B$3</f>
        <v>Tolima</v>
      </c>
      <c r="HQ227" s="20"/>
      <c r="HR227" s="20" t="s">
        <v>2178</v>
      </c>
      <c r="HS227" s="20"/>
      <c r="HT227" s="20"/>
      <c r="HU227" s="20"/>
      <c r="HV227" s="20" t="s">
        <v>2179</v>
      </c>
      <c r="HW227" s="20"/>
      <c r="HX227" s="20"/>
      <c r="HY227" s="20"/>
      <c r="HZ227" s="20"/>
      <c r="IA227" s="20"/>
      <c r="IB227" s="20"/>
      <c r="IC227" s="20"/>
      <c r="ID227" s="20"/>
      <c r="IE227" s="20"/>
      <c r="IF227" s="20"/>
      <c r="IG227" t="s">
        <v>1022</v>
      </c>
      <c r="IH227" s="38" t="s">
        <v>1023</v>
      </c>
    </row>
    <row r="228" spans="1:242" ht="15" customHeight="1" x14ac:dyDescent="0.25">
      <c r="A228" t="s">
        <v>1024</v>
      </c>
      <c r="B228" t="s">
        <v>1007</v>
      </c>
      <c r="C228" s="37" t="s">
        <v>1025</v>
      </c>
      <c r="D228" s="37" t="s">
        <v>997</v>
      </c>
      <c r="E228" s="37" t="s">
        <v>1026</v>
      </c>
      <c r="F228" s="37" t="s">
        <v>924</v>
      </c>
      <c r="G228" s="37" t="s">
        <v>925</v>
      </c>
      <c r="H228" s="48" t="s">
        <v>1027</v>
      </c>
      <c r="I228" s="37" t="s">
        <v>1028</v>
      </c>
      <c r="J228" s="40">
        <v>0.8</v>
      </c>
      <c r="K228" s="40">
        <v>0.8</v>
      </c>
      <c r="L228" s="37" t="s">
        <v>956</v>
      </c>
      <c r="M228" s="40">
        <v>0.48</v>
      </c>
      <c r="N228" s="40">
        <v>0.8</v>
      </c>
      <c r="O228" s="37" t="s">
        <v>956</v>
      </c>
      <c r="P228" s="37" t="s">
        <v>929</v>
      </c>
      <c r="Q228" s="42" t="s">
        <v>1029</v>
      </c>
      <c r="R228" s="37"/>
      <c r="S228" s="47" t="s">
        <v>931</v>
      </c>
      <c r="T228" s="37" t="s">
        <v>1030</v>
      </c>
      <c r="U228" s="43" t="s">
        <v>933</v>
      </c>
      <c r="V228" s="43" t="s">
        <v>934</v>
      </c>
      <c r="W228" s="43" t="s">
        <v>935</v>
      </c>
      <c r="X228" s="43"/>
      <c r="Y228" s="43" t="s">
        <v>936</v>
      </c>
      <c r="Z228" s="43" t="s">
        <v>937</v>
      </c>
      <c r="AA228" s="40">
        <v>0.4</v>
      </c>
      <c r="AB228" s="37"/>
      <c r="AC228" s="37"/>
      <c r="AD228" s="37"/>
      <c r="AE228" s="37"/>
      <c r="AF228" s="43" t="s">
        <v>96</v>
      </c>
      <c r="AG228" s="37" t="s">
        <v>938</v>
      </c>
      <c r="AH228" s="37">
        <f t="shared" si="543"/>
        <v>12</v>
      </c>
      <c r="AI228" s="43">
        <v>3</v>
      </c>
      <c r="AJ228" s="43">
        <v>3</v>
      </c>
      <c r="AK228" s="43">
        <v>3</v>
      </c>
      <c r="AL228" s="43">
        <v>3</v>
      </c>
      <c r="AM228" s="37"/>
      <c r="AN228" s="37"/>
      <c r="AO228" s="37">
        <v>3</v>
      </c>
      <c r="AP228" s="37" t="s">
        <v>2180</v>
      </c>
      <c r="AQ228" s="37"/>
      <c r="AR228" s="37"/>
      <c r="AS228" s="37"/>
      <c r="AT228" s="37"/>
      <c r="AU228" s="44">
        <v>44669</v>
      </c>
      <c r="AV228" s="44">
        <v>44757</v>
      </c>
      <c r="AW228" s="44"/>
      <c r="AX228" s="44"/>
      <c r="AY228" s="37"/>
      <c r="AZ228" s="37" t="s">
        <v>4</v>
      </c>
      <c r="BA228" s="37"/>
      <c r="BB228" s="37"/>
      <c r="BC228" s="37"/>
      <c r="BD228" s="37" t="s">
        <v>4</v>
      </c>
      <c r="BE228" s="37"/>
      <c r="BF228" s="37"/>
      <c r="BG228" s="37"/>
      <c r="BH228" s="37" t="s">
        <v>2181</v>
      </c>
      <c r="BI228" s="37"/>
      <c r="BJ228" s="37"/>
      <c r="BK228" s="45">
        <f t="shared" si="531"/>
        <v>0</v>
      </c>
      <c r="BL228" s="45">
        <f t="shared" si="532"/>
        <v>1</v>
      </c>
      <c r="BM228" s="45">
        <f t="shared" si="533"/>
        <v>0</v>
      </c>
      <c r="BN228" s="45">
        <f t="shared" si="534"/>
        <v>0</v>
      </c>
      <c r="BO228" s="45">
        <f t="shared" si="535"/>
        <v>0.25</v>
      </c>
      <c r="BP228" s="42"/>
      <c r="BQ228" s="37"/>
      <c r="BR228" s="37"/>
      <c r="BS228" s="37"/>
      <c r="BT228" s="43"/>
      <c r="BU228" s="43"/>
      <c r="BV228" s="43"/>
      <c r="BW228" s="43"/>
      <c r="BX228" s="43"/>
      <c r="BY228" s="43"/>
      <c r="BZ228" s="40"/>
      <c r="CA228" s="37"/>
      <c r="CB228" s="37"/>
      <c r="CC228" s="37"/>
      <c r="CD228" s="37"/>
      <c r="CE228" s="43"/>
      <c r="CF228" s="37"/>
      <c r="CG228" s="37"/>
      <c r="CH228" s="37"/>
      <c r="CI228" s="37"/>
      <c r="CJ228" s="37"/>
      <c r="CK228" s="37"/>
      <c r="CL228" s="37"/>
      <c r="CM228" s="37"/>
      <c r="CN228" s="37"/>
      <c r="CO228" s="37"/>
      <c r="CP228" s="37"/>
      <c r="CQ228" s="37"/>
      <c r="CR228" s="37"/>
      <c r="CS228" s="37"/>
      <c r="CT228" s="44">
        <v>44669</v>
      </c>
      <c r="CU228" s="44">
        <v>44757</v>
      </c>
      <c r="CV228" s="44"/>
      <c r="CW228" s="44"/>
      <c r="CX228" s="37"/>
      <c r="CY228" s="37"/>
      <c r="CZ228" s="37"/>
      <c r="DA228" s="37"/>
      <c r="DB228" s="37"/>
      <c r="DC228" s="37"/>
      <c r="DD228" s="37"/>
      <c r="DE228" s="37"/>
      <c r="DF228" s="37"/>
      <c r="DG228" s="37"/>
      <c r="DH228" s="37"/>
      <c r="DI228" s="37"/>
      <c r="DJ228" s="45" t="str">
        <f t="shared" si="457"/>
        <v/>
      </c>
      <c r="DK228" s="45" t="str">
        <f t="shared" si="458"/>
        <v/>
      </c>
      <c r="DL228" s="45" t="str">
        <f t="shared" si="459"/>
        <v/>
      </c>
      <c r="DM228" s="45" t="str">
        <f t="shared" si="460"/>
        <v/>
      </c>
      <c r="DN228" s="45" t="str">
        <f t="shared" si="461"/>
        <v/>
      </c>
      <c r="DO228" s="42"/>
      <c r="DP228" s="37"/>
      <c r="DQ228" s="43"/>
      <c r="DR228" s="37"/>
      <c r="DS228" s="43"/>
      <c r="DT228" s="43"/>
      <c r="DU228" s="43"/>
      <c r="DV228" s="43"/>
      <c r="DW228" s="43"/>
      <c r="DX228" s="43"/>
      <c r="DY228" s="40"/>
      <c r="DZ228" s="37"/>
      <c r="EA228" s="37"/>
      <c r="EB228" s="37"/>
      <c r="EC228" s="37"/>
      <c r="ED228" s="43"/>
      <c r="EE228" s="37"/>
      <c r="EF228" s="37"/>
      <c r="EG228" s="37"/>
      <c r="EH228" s="37"/>
      <c r="EI228" s="37"/>
      <c r="EJ228" s="37"/>
      <c r="EK228" s="37"/>
      <c r="EL228" s="37"/>
      <c r="EM228" s="37"/>
      <c r="EN228" s="37"/>
      <c r="EO228" s="37"/>
      <c r="EP228" s="37"/>
      <c r="EQ228" s="37"/>
      <c r="ER228" s="37"/>
      <c r="ES228" s="44"/>
      <c r="ET228" s="44">
        <v>44757</v>
      </c>
      <c r="EU228" s="44"/>
      <c r="EV228" s="44"/>
      <c r="EW228" s="37"/>
      <c r="EX228" s="37"/>
      <c r="EY228" s="37"/>
      <c r="EZ228" s="37"/>
      <c r="FA228" s="37"/>
      <c r="FB228" s="37"/>
      <c r="FC228" s="37"/>
      <c r="FD228" s="37"/>
      <c r="FE228" s="37"/>
      <c r="FF228" s="37"/>
      <c r="FG228" s="37"/>
      <c r="FH228" s="37"/>
      <c r="FI228" s="45" t="str">
        <f t="shared" si="462"/>
        <v/>
      </c>
      <c r="FJ228" s="45" t="str">
        <f t="shared" si="463"/>
        <v/>
      </c>
      <c r="FK228" s="45" t="str">
        <f t="shared" si="464"/>
        <v/>
      </c>
      <c r="FL228" s="45" t="str">
        <f t="shared" si="465"/>
        <v/>
      </c>
      <c r="FM228" s="45" t="str">
        <f t="shared" si="466"/>
        <v/>
      </c>
      <c r="FN228" s="37"/>
      <c r="FO228" s="37"/>
      <c r="FP228" s="37"/>
      <c r="FQ228" s="37"/>
      <c r="FR228" s="37"/>
      <c r="FS228" s="37"/>
      <c r="FT228" s="37"/>
      <c r="FU228" s="37"/>
      <c r="FV228" s="37"/>
      <c r="FW228" s="37"/>
      <c r="FX228" s="37"/>
      <c r="FY228" s="37"/>
      <c r="FZ228" s="37"/>
      <c r="GA228" s="37"/>
      <c r="GB228" s="37"/>
      <c r="GC228" s="37"/>
      <c r="GD228" s="37"/>
      <c r="GE228" s="37"/>
      <c r="GF228" s="37"/>
      <c r="GG228" s="37"/>
      <c r="GH228" s="37"/>
      <c r="GI228" s="37"/>
      <c r="GJ228" s="37"/>
      <c r="GK228" s="37"/>
      <c r="GL228" s="37"/>
      <c r="GM228" s="37"/>
      <c r="GN228" s="37"/>
      <c r="GO228" s="37"/>
      <c r="GP228" s="37"/>
      <c r="GQ228" s="37"/>
      <c r="GR228" s="44">
        <v>44669</v>
      </c>
      <c r="GS228" s="44">
        <v>44757</v>
      </c>
      <c r="GT228" s="44"/>
      <c r="GU228" s="44"/>
      <c r="GV228" s="37"/>
      <c r="GW228" s="37"/>
      <c r="GX228" s="37"/>
      <c r="GY228" s="37"/>
      <c r="GZ228" s="37"/>
      <c r="HA228" s="37"/>
      <c r="HB228" s="37"/>
      <c r="HC228" s="37"/>
      <c r="HD228" s="37"/>
      <c r="HE228" s="37"/>
      <c r="HF228" s="37"/>
      <c r="HG228" s="37"/>
      <c r="HH228" s="45" t="str">
        <f t="shared" ref="HH228:HH229" si="545">IFERROR(IF(GF228=0,"",IF((GJ228/GF228)&gt;1,1,(GJ228/GF228))),"")</f>
        <v/>
      </c>
      <c r="HI228" s="45" t="str">
        <f t="shared" ref="HI228:HI229" si="546">IFERROR(IF(GG228=0,"",IF((GL228/GG228)&gt;1,1,(GL228/GG228))),"")</f>
        <v/>
      </c>
      <c r="HJ228" s="45" t="str">
        <f t="shared" ref="HJ228:HJ229" si="547">IFERROR(IF(GH228=0,"",IF((GN228/GH228)&gt;1,1,(GN228/GH228))),"")</f>
        <v/>
      </c>
      <c r="HK228" s="45" t="str">
        <f t="shared" ref="HK228:HK229" si="548">IFERROR(IF(GI228=0,"",IF((GP228/GI228)&gt;1,1,(GP228/GI228))),"")</f>
        <v/>
      </c>
      <c r="HL228" s="45" t="str">
        <f t="shared" ref="HL228:HL229" si="549">IFERROR(IF((GJ228+GL228+GN228+GP228)/GE228&gt;1,1,(GJ228+GL228+GN228+GP228)/GE228),"")</f>
        <v/>
      </c>
      <c r="HM228" s="37"/>
      <c r="HN228" s="37"/>
      <c r="HO228" s="37">
        <f t="shared" si="472"/>
        <v>1</v>
      </c>
      <c r="HP228" s="37" t="str">
        <f>'[22]BD Plan'!$B$3</f>
        <v>Tolima</v>
      </c>
      <c r="HQ228" s="20"/>
      <c r="HR228" s="20" t="s">
        <v>2182</v>
      </c>
      <c r="HS228" s="20"/>
      <c r="HT228" s="20"/>
      <c r="HU228" s="20"/>
      <c r="HV228" s="20"/>
      <c r="HW228" s="20"/>
      <c r="HX228" s="20"/>
      <c r="HY228" s="20" t="s">
        <v>2183</v>
      </c>
      <c r="HZ228" s="20"/>
      <c r="IA228" s="20"/>
      <c r="IB228" s="20"/>
      <c r="IC228" s="20"/>
      <c r="ID228" s="20"/>
      <c r="IE228" s="20"/>
      <c r="IF228" s="20"/>
      <c r="IG228" t="s">
        <v>1035</v>
      </c>
      <c r="IH228" s="38" t="s">
        <v>1036</v>
      </c>
    </row>
    <row r="229" spans="1:242" ht="15" customHeight="1" x14ac:dyDescent="0.25">
      <c r="A229" t="s">
        <v>1037</v>
      </c>
      <c r="B229" t="s">
        <v>1038</v>
      </c>
      <c r="C229" s="37" t="s">
        <v>1039</v>
      </c>
      <c r="D229" s="38" t="s">
        <v>968</v>
      </c>
      <c r="E229" s="37" t="s">
        <v>951</v>
      </c>
      <c r="F229" s="37" t="s">
        <v>984</v>
      </c>
      <c r="G229" s="37" t="s">
        <v>1040</v>
      </c>
      <c r="H229" s="39" t="s">
        <v>1041</v>
      </c>
      <c r="I229" s="37" t="s">
        <v>927</v>
      </c>
      <c r="J229" s="40">
        <v>0.6</v>
      </c>
      <c r="K229" s="40">
        <v>0.8</v>
      </c>
      <c r="L229" s="37" t="s">
        <v>956</v>
      </c>
      <c r="M229" s="40">
        <v>0.36</v>
      </c>
      <c r="N229" s="40">
        <v>0.8</v>
      </c>
      <c r="O229" s="37" t="s">
        <v>956</v>
      </c>
      <c r="P229" s="37" t="s">
        <v>929</v>
      </c>
      <c r="Q229" s="42" t="s">
        <v>1042</v>
      </c>
      <c r="R229" s="37"/>
      <c r="S229" s="47" t="s">
        <v>931</v>
      </c>
      <c r="T229" s="41" t="s">
        <v>1043</v>
      </c>
      <c r="U229" s="43" t="s">
        <v>933</v>
      </c>
      <c r="V229" s="43" t="s">
        <v>934</v>
      </c>
      <c r="W229" s="43" t="s">
        <v>935</v>
      </c>
      <c r="X229" s="43"/>
      <c r="Y229" s="43" t="s">
        <v>936</v>
      </c>
      <c r="Z229" s="43" t="s">
        <v>937</v>
      </c>
      <c r="AA229" s="40">
        <v>0.4</v>
      </c>
      <c r="AB229" s="37"/>
      <c r="AC229" s="37"/>
      <c r="AD229" s="37"/>
      <c r="AE229" s="37"/>
      <c r="AF229" s="43" t="s">
        <v>96</v>
      </c>
      <c r="AG229" s="37" t="s">
        <v>938</v>
      </c>
      <c r="AH229" s="37">
        <f t="shared" si="543"/>
        <v>27</v>
      </c>
      <c r="AI229" s="43">
        <v>24</v>
      </c>
      <c r="AJ229" s="43">
        <v>1</v>
      </c>
      <c r="AK229" s="43">
        <v>1</v>
      </c>
      <c r="AL229" s="43">
        <v>1</v>
      </c>
      <c r="AM229" s="37">
        <v>24</v>
      </c>
      <c r="AN229" s="37" t="s">
        <v>2184</v>
      </c>
      <c r="AO229" s="37">
        <v>1</v>
      </c>
      <c r="AP229" s="37" t="s">
        <v>2184</v>
      </c>
      <c r="AQ229" s="37"/>
      <c r="AR229" s="37"/>
      <c r="AS229" s="37"/>
      <c r="AT229" s="37"/>
      <c r="AU229" s="44">
        <v>44670</v>
      </c>
      <c r="AV229" s="44">
        <v>44757</v>
      </c>
      <c r="AW229" s="44"/>
      <c r="AX229" s="44"/>
      <c r="AY229" s="37" t="s">
        <v>4</v>
      </c>
      <c r="AZ229" s="37" t="s">
        <v>4</v>
      </c>
      <c r="BA229" s="37"/>
      <c r="BB229" s="37"/>
      <c r="BC229" s="37" t="s">
        <v>4</v>
      </c>
      <c r="BD229" s="37" t="s">
        <v>4</v>
      </c>
      <c r="BE229" s="37"/>
      <c r="BF229" s="37"/>
      <c r="BG229" s="37" t="s">
        <v>2185</v>
      </c>
      <c r="BH229" s="37" t="s">
        <v>2186</v>
      </c>
      <c r="BI229" s="37"/>
      <c r="BJ229" s="37"/>
      <c r="BK229" s="45">
        <f t="shared" si="531"/>
        <v>1</v>
      </c>
      <c r="BL229" s="45">
        <f t="shared" si="532"/>
        <v>1</v>
      </c>
      <c r="BM229" s="45">
        <f t="shared" si="533"/>
        <v>0</v>
      </c>
      <c r="BN229" s="45">
        <f t="shared" si="534"/>
        <v>0</v>
      </c>
      <c r="BO229" s="45">
        <f t="shared" si="535"/>
        <v>0.92592592592592593</v>
      </c>
      <c r="BP229" s="42"/>
      <c r="BQ229" s="37"/>
      <c r="BR229" s="37"/>
      <c r="BS229" s="37"/>
      <c r="BT229" s="43"/>
      <c r="BU229" s="43"/>
      <c r="BV229" s="43"/>
      <c r="BW229" s="43"/>
      <c r="BX229" s="43"/>
      <c r="BY229" s="43"/>
      <c r="BZ229" s="40"/>
      <c r="CA229" s="37"/>
      <c r="CB229" s="37"/>
      <c r="CC229" s="37"/>
      <c r="CD229" s="37"/>
      <c r="CE229" s="43"/>
      <c r="CF229" s="37"/>
      <c r="CG229" s="37"/>
      <c r="CH229" s="37"/>
      <c r="CI229" s="37"/>
      <c r="CJ229" s="37"/>
      <c r="CK229" s="37"/>
      <c r="CL229" s="37"/>
      <c r="CM229" s="37"/>
      <c r="CN229" s="37"/>
      <c r="CO229" s="37"/>
      <c r="CP229" s="37"/>
      <c r="CQ229" s="37"/>
      <c r="CR229" s="37"/>
      <c r="CS229" s="37"/>
      <c r="CT229" s="44"/>
      <c r="CU229" s="44">
        <v>44757</v>
      </c>
      <c r="CV229" s="44"/>
      <c r="CW229" s="44"/>
      <c r="CX229" s="37"/>
      <c r="CY229" s="37"/>
      <c r="CZ229" s="37"/>
      <c r="DA229" s="37"/>
      <c r="DB229" s="37"/>
      <c r="DC229" s="37"/>
      <c r="DD229" s="37"/>
      <c r="DE229" s="37"/>
      <c r="DF229" s="37"/>
      <c r="DG229" s="37"/>
      <c r="DH229" s="37"/>
      <c r="DI229" s="37"/>
      <c r="DJ229" s="45" t="str">
        <f t="shared" si="457"/>
        <v/>
      </c>
      <c r="DK229" s="45" t="str">
        <f t="shared" si="458"/>
        <v/>
      </c>
      <c r="DL229" s="45" t="str">
        <f t="shared" si="459"/>
        <v/>
      </c>
      <c r="DM229" s="45" t="str">
        <f t="shared" si="460"/>
        <v/>
      </c>
      <c r="DN229" s="45" t="str">
        <f t="shared" si="461"/>
        <v/>
      </c>
      <c r="DO229" s="46"/>
      <c r="DP229" s="37"/>
      <c r="DQ229" s="43"/>
      <c r="DR229" s="37"/>
      <c r="DS229" s="43"/>
      <c r="DT229" s="43"/>
      <c r="DU229" s="43"/>
      <c r="DV229" s="43"/>
      <c r="DW229" s="43"/>
      <c r="DX229" s="43"/>
      <c r="DY229" s="40"/>
      <c r="DZ229" s="37"/>
      <c r="EA229" s="37"/>
      <c r="EB229" s="37"/>
      <c r="EC229" s="37"/>
      <c r="ED229" s="43"/>
      <c r="EE229" s="37"/>
      <c r="EF229" s="37"/>
      <c r="EG229" s="37"/>
      <c r="EH229" s="37"/>
      <c r="EI229" s="37"/>
      <c r="EJ229" s="37"/>
      <c r="EK229" s="37"/>
      <c r="EL229" s="37"/>
      <c r="EM229" s="37"/>
      <c r="EN229" s="37"/>
      <c r="EO229" s="37"/>
      <c r="EP229" s="37"/>
      <c r="EQ229" s="37"/>
      <c r="ER229" s="37"/>
      <c r="ES229" s="44">
        <v>44670</v>
      </c>
      <c r="ET229" s="44">
        <v>44757</v>
      </c>
      <c r="EU229" s="44"/>
      <c r="EV229" s="44"/>
      <c r="EW229" s="37"/>
      <c r="EX229" s="37"/>
      <c r="EY229" s="37"/>
      <c r="EZ229" s="37"/>
      <c r="FA229" s="37"/>
      <c r="FB229" s="37"/>
      <c r="FC229" s="37"/>
      <c r="FD229" s="37"/>
      <c r="FE229" s="37"/>
      <c r="FF229" s="37"/>
      <c r="FG229" s="37"/>
      <c r="FH229" s="37"/>
      <c r="FI229" s="45" t="str">
        <f t="shared" si="462"/>
        <v/>
      </c>
      <c r="FJ229" s="45" t="str">
        <f t="shared" si="463"/>
        <v/>
      </c>
      <c r="FK229" s="45" t="str">
        <f t="shared" si="464"/>
        <v/>
      </c>
      <c r="FL229" s="45" t="str">
        <f t="shared" si="465"/>
        <v/>
      </c>
      <c r="FM229" s="45" t="str">
        <f t="shared" si="466"/>
        <v/>
      </c>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44">
        <v>44670</v>
      </c>
      <c r="GS229" s="44">
        <v>44757</v>
      </c>
      <c r="GT229" s="44"/>
      <c r="GU229" s="44"/>
      <c r="GV229" s="37"/>
      <c r="GW229" s="37"/>
      <c r="GX229" s="37"/>
      <c r="GY229" s="37"/>
      <c r="GZ229" s="37"/>
      <c r="HA229" s="37"/>
      <c r="HB229" s="37"/>
      <c r="HC229" s="37"/>
      <c r="HD229" s="37"/>
      <c r="HE229" s="37"/>
      <c r="HF229" s="37"/>
      <c r="HG229" s="37"/>
      <c r="HH229" s="45" t="str">
        <f t="shared" si="545"/>
        <v/>
      </c>
      <c r="HI229" s="45" t="str">
        <f t="shared" si="546"/>
        <v/>
      </c>
      <c r="HJ229" s="45" t="str">
        <f t="shared" si="547"/>
        <v/>
      </c>
      <c r="HK229" s="45" t="str">
        <f t="shared" si="548"/>
        <v/>
      </c>
      <c r="HL229" s="45" t="str">
        <f t="shared" si="549"/>
        <v/>
      </c>
      <c r="HM229" s="37"/>
      <c r="HN229" s="37"/>
      <c r="HO229" s="37">
        <f t="shared" si="472"/>
        <v>1</v>
      </c>
      <c r="HP229" s="37" t="str">
        <f>'[22]BD Plan'!$B$3</f>
        <v>Tolima</v>
      </c>
      <c r="HQ229" s="20" t="s">
        <v>2187</v>
      </c>
      <c r="HR229" s="20" t="s">
        <v>2188</v>
      </c>
      <c r="HS229" s="20"/>
      <c r="HT229" s="20"/>
      <c r="HU229" s="20" t="s">
        <v>2189</v>
      </c>
      <c r="HV229" s="20"/>
      <c r="HW229" s="20"/>
      <c r="HX229" s="20"/>
      <c r="HY229" s="20"/>
      <c r="HZ229" s="20"/>
      <c r="IA229" s="20"/>
      <c r="IB229" s="20"/>
      <c r="IC229" s="20"/>
      <c r="ID229" s="20"/>
      <c r="IE229" s="20"/>
      <c r="IF229" s="20"/>
      <c r="IG229" t="s">
        <v>1050</v>
      </c>
      <c r="IH229" s="38" t="s">
        <v>1051</v>
      </c>
    </row>
    <row r="230" spans="1:242" ht="15" customHeight="1" x14ac:dyDescent="0.25">
      <c r="A230" t="s">
        <v>1052</v>
      </c>
      <c r="B230" t="s">
        <v>1053</v>
      </c>
      <c r="C230" s="37" t="s">
        <v>1054</v>
      </c>
      <c r="D230" s="38" t="s">
        <v>950</v>
      </c>
      <c r="E230" s="37" t="s">
        <v>951</v>
      </c>
      <c r="F230" s="37" t="s">
        <v>924</v>
      </c>
      <c r="G230" s="37" t="s">
        <v>925</v>
      </c>
      <c r="H230" s="39" t="s">
        <v>1055</v>
      </c>
      <c r="I230" s="37" t="s">
        <v>1028</v>
      </c>
      <c r="J230" s="40">
        <v>0.8</v>
      </c>
      <c r="K230" s="40">
        <v>0.6</v>
      </c>
      <c r="L230" s="37" t="s">
        <v>956</v>
      </c>
      <c r="M230" s="40">
        <v>0.28999999999999998</v>
      </c>
      <c r="N230" s="40">
        <v>0.6</v>
      </c>
      <c r="O230" s="37" t="s">
        <v>928</v>
      </c>
      <c r="P230" s="37" t="s">
        <v>929</v>
      </c>
      <c r="Q230" s="42"/>
      <c r="R230" s="37"/>
      <c r="S230" s="41"/>
      <c r="T230" s="41"/>
      <c r="U230" s="43"/>
      <c r="V230" s="43"/>
      <c r="W230" s="43"/>
      <c r="X230" s="43"/>
      <c r="Y230" s="43"/>
      <c r="Z230" s="43"/>
      <c r="AA230" s="40"/>
      <c r="AB230" s="37"/>
      <c r="AC230" s="37"/>
      <c r="AD230" s="37"/>
      <c r="AE230" s="37"/>
      <c r="AF230" s="43"/>
      <c r="AG230" s="37"/>
      <c r="AH230" s="37"/>
      <c r="AI230" s="43"/>
      <c r="AJ230" s="43"/>
      <c r="AK230" s="43"/>
      <c r="AL230" s="43"/>
      <c r="AM230" s="37"/>
      <c r="AN230" s="37"/>
      <c r="AO230" s="37"/>
      <c r="AP230" s="37"/>
      <c r="AQ230" s="37"/>
      <c r="AR230" s="37"/>
      <c r="AS230" s="37"/>
      <c r="AT230" s="37"/>
      <c r="AU230" s="44"/>
      <c r="AV230" s="44">
        <v>44756</v>
      </c>
      <c r="AW230" s="44"/>
      <c r="AX230" s="44"/>
      <c r="AY230" s="37"/>
      <c r="AZ230" s="37"/>
      <c r="BA230" s="37"/>
      <c r="BB230" s="37"/>
      <c r="BC230" s="37"/>
      <c r="BD230" s="37"/>
      <c r="BE230" s="37"/>
      <c r="BF230" s="37"/>
      <c r="BG230" s="37"/>
      <c r="BH230" s="37"/>
      <c r="BI230" s="37"/>
      <c r="BJ230" s="37"/>
      <c r="BK230" s="45" t="str">
        <f t="shared" si="531"/>
        <v/>
      </c>
      <c r="BL230" s="45" t="str">
        <f t="shared" si="532"/>
        <v/>
      </c>
      <c r="BM230" s="45" t="str">
        <f t="shared" si="533"/>
        <v/>
      </c>
      <c r="BN230" s="45" t="str">
        <f t="shared" si="534"/>
        <v/>
      </c>
      <c r="BO230" s="45" t="str">
        <f t="shared" si="535"/>
        <v/>
      </c>
      <c r="BP230" s="42" t="s">
        <v>1056</v>
      </c>
      <c r="BQ230" s="37"/>
      <c r="BR230" s="47" t="s">
        <v>931</v>
      </c>
      <c r="BS230" s="37" t="s">
        <v>1057</v>
      </c>
      <c r="BT230" s="43" t="s">
        <v>933</v>
      </c>
      <c r="BU230" s="43" t="s">
        <v>934</v>
      </c>
      <c r="BV230" s="43" t="s">
        <v>935</v>
      </c>
      <c r="BW230" s="43"/>
      <c r="BX230" s="43" t="s">
        <v>936</v>
      </c>
      <c r="BY230" s="43" t="s">
        <v>937</v>
      </c>
      <c r="BZ230" s="40">
        <v>0.4</v>
      </c>
      <c r="CA230" s="37"/>
      <c r="CB230" s="37"/>
      <c r="CC230" s="37"/>
      <c r="CD230" s="37"/>
      <c r="CE230" s="43" t="s">
        <v>96</v>
      </c>
      <c r="CF230" s="37" t="s">
        <v>938</v>
      </c>
      <c r="CG230" s="37">
        <f t="shared" ref="CG230" si="550">SUM(CH230:CK230)</f>
        <v>8</v>
      </c>
      <c r="CH230" s="37">
        <v>0</v>
      </c>
      <c r="CI230" s="37">
        <v>2</v>
      </c>
      <c r="CJ230" s="37">
        <v>3</v>
      </c>
      <c r="CK230" s="37">
        <v>3</v>
      </c>
      <c r="CL230" s="37"/>
      <c r="CM230" s="37"/>
      <c r="CN230" s="37">
        <v>2</v>
      </c>
      <c r="CO230" s="37" t="s">
        <v>2190</v>
      </c>
      <c r="CP230" s="37"/>
      <c r="CQ230" s="37"/>
      <c r="CR230" s="37"/>
      <c r="CS230" s="37"/>
      <c r="CT230" s="44"/>
      <c r="CU230" s="44">
        <v>44756</v>
      </c>
      <c r="CV230" s="44"/>
      <c r="CW230" s="44"/>
      <c r="CX230" s="37"/>
      <c r="CY230" s="37" t="s">
        <v>4</v>
      </c>
      <c r="CZ230" s="37"/>
      <c r="DA230" s="37"/>
      <c r="DB230" s="37"/>
      <c r="DC230" s="37" t="s">
        <v>4</v>
      </c>
      <c r="DD230" s="37"/>
      <c r="DE230" s="37"/>
      <c r="DF230" s="37"/>
      <c r="DG230" s="37" t="s">
        <v>2191</v>
      </c>
      <c r="DH230" s="37"/>
      <c r="DI230" s="37"/>
      <c r="DJ230" s="45" t="str">
        <f t="shared" si="457"/>
        <v/>
      </c>
      <c r="DK230" s="45">
        <f t="shared" si="458"/>
        <v>1</v>
      </c>
      <c r="DL230" s="45">
        <f t="shared" si="459"/>
        <v>0</v>
      </c>
      <c r="DM230" s="45">
        <f t="shared" si="460"/>
        <v>0</v>
      </c>
      <c r="DN230" s="45">
        <f t="shared" si="461"/>
        <v>0.25</v>
      </c>
      <c r="DO230" s="46"/>
      <c r="DP230" s="37"/>
      <c r="DQ230" s="43"/>
      <c r="DR230" s="37"/>
      <c r="DS230" s="43"/>
      <c r="DT230" s="43"/>
      <c r="DU230" s="43"/>
      <c r="DV230" s="43"/>
      <c r="DW230" s="43"/>
      <c r="DX230" s="43"/>
      <c r="DY230" s="40"/>
      <c r="DZ230" s="37"/>
      <c r="EA230" s="37"/>
      <c r="EB230" s="37"/>
      <c r="EC230" s="37"/>
      <c r="ED230" s="43"/>
      <c r="EE230" s="37"/>
      <c r="EF230" s="37"/>
      <c r="EG230" s="37"/>
      <c r="EH230" s="37"/>
      <c r="EI230" s="37"/>
      <c r="EJ230" s="37"/>
      <c r="EK230" s="37"/>
      <c r="EL230" s="37"/>
      <c r="EM230" s="37"/>
      <c r="EN230" s="37"/>
      <c r="EO230" s="37"/>
      <c r="EP230" s="37"/>
      <c r="EQ230" s="37"/>
      <c r="ER230" s="37"/>
      <c r="ES230" s="44"/>
      <c r="ET230" s="44">
        <v>44756</v>
      </c>
      <c r="EU230" s="44"/>
      <c r="EV230" s="44"/>
      <c r="EW230" s="37"/>
      <c r="EX230" s="37"/>
      <c r="EY230" s="37"/>
      <c r="EZ230" s="37"/>
      <c r="FA230" s="37"/>
      <c r="FB230" s="37"/>
      <c r="FC230" s="37"/>
      <c r="FD230" s="37"/>
      <c r="FE230" s="37"/>
      <c r="FF230" s="37"/>
      <c r="FG230" s="37"/>
      <c r="FH230" s="37"/>
      <c r="FI230" s="45" t="str">
        <f t="shared" si="462"/>
        <v/>
      </c>
      <c r="FJ230" s="45" t="str">
        <f t="shared" si="463"/>
        <v/>
      </c>
      <c r="FK230" s="45" t="str">
        <f t="shared" si="464"/>
        <v/>
      </c>
      <c r="FL230" s="45" t="str">
        <f t="shared" si="465"/>
        <v/>
      </c>
      <c r="FM230" s="45" t="str">
        <f t="shared" si="466"/>
        <v/>
      </c>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44"/>
      <c r="GS230" s="44">
        <v>44756</v>
      </c>
      <c r="GT230" s="44"/>
      <c r="GU230" s="44"/>
      <c r="GV230" s="37"/>
      <c r="GW230" s="37"/>
      <c r="GX230" s="37"/>
      <c r="GY230" s="37"/>
      <c r="GZ230" s="37"/>
      <c r="HA230" s="37"/>
      <c r="HB230" s="37"/>
      <c r="HC230" s="37"/>
      <c r="HD230" s="37"/>
      <c r="HE230" s="37"/>
      <c r="HF230" s="37"/>
      <c r="HG230" s="37"/>
      <c r="HH230" s="45"/>
      <c r="HI230" s="45"/>
      <c r="HJ230" s="45"/>
      <c r="HK230" s="45"/>
      <c r="HL230" s="45"/>
      <c r="HM230" s="37"/>
      <c r="HN230" s="37"/>
      <c r="HO230" s="37">
        <f t="shared" si="472"/>
        <v>1</v>
      </c>
      <c r="HP230" s="37" t="str">
        <f>'[22]BD Plan'!$B$3</f>
        <v>Tolima</v>
      </c>
      <c r="HQ230" s="20"/>
      <c r="HR230" s="20"/>
      <c r="HS230" s="20"/>
      <c r="HT230" s="20"/>
      <c r="HU230" s="20"/>
      <c r="HV230" s="20" t="s">
        <v>2192</v>
      </c>
      <c r="HW230" s="20"/>
      <c r="HX230" s="20"/>
      <c r="HY230" s="20"/>
      <c r="HZ230" s="20"/>
      <c r="IA230" s="20"/>
      <c r="IB230" s="20"/>
      <c r="IC230" s="20"/>
      <c r="ID230" s="20"/>
      <c r="IE230" s="20"/>
      <c r="IF230" s="20"/>
      <c r="IG230" t="s">
        <v>1052</v>
      </c>
      <c r="IH230" s="38" t="s">
        <v>1053</v>
      </c>
    </row>
    <row r="231" spans="1:242" ht="15" customHeight="1" x14ac:dyDescent="0.25">
      <c r="A231" t="s">
        <v>1061</v>
      </c>
      <c r="B231" t="s">
        <v>1053</v>
      </c>
      <c r="C231" s="37" t="s">
        <v>1062</v>
      </c>
      <c r="D231" s="37" t="s">
        <v>997</v>
      </c>
      <c r="E231" s="37" t="s">
        <v>951</v>
      </c>
      <c r="F231" s="37" t="s">
        <v>924</v>
      </c>
      <c r="G231" s="37" t="s">
        <v>925</v>
      </c>
      <c r="H231" s="39" t="s">
        <v>1063</v>
      </c>
      <c r="I231" s="37" t="s">
        <v>955</v>
      </c>
      <c r="J231" s="40">
        <v>0.8</v>
      </c>
      <c r="K231" s="40">
        <v>0.6</v>
      </c>
      <c r="L231" s="37" t="s">
        <v>956</v>
      </c>
      <c r="M231" s="40">
        <v>0.28999999999999998</v>
      </c>
      <c r="N231" s="40">
        <v>0.6</v>
      </c>
      <c r="O231" s="37" t="s">
        <v>928</v>
      </c>
      <c r="P231" s="37" t="s">
        <v>929</v>
      </c>
      <c r="Q231" s="42" t="s">
        <v>1064</v>
      </c>
      <c r="R231" s="37"/>
      <c r="S231" s="47" t="s">
        <v>931</v>
      </c>
      <c r="T231" s="37" t="s">
        <v>1065</v>
      </c>
      <c r="U231" s="43" t="s">
        <v>933</v>
      </c>
      <c r="V231" s="43" t="s">
        <v>934</v>
      </c>
      <c r="W231" s="43" t="s">
        <v>935</v>
      </c>
      <c r="X231" s="43"/>
      <c r="Y231" s="43" t="s">
        <v>936</v>
      </c>
      <c r="Z231" s="43" t="s">
        <v>937</v>
      </c>
      <c r="AA231" s="40">
        <v>0.4</v>
      </c>
      <c r="AB231" s="37"/>
      <c r="AC231" s="37"/>
      <c r="AD231" s="37"/>
      <c r="AE231" s="37"/>
      <c r="AF231" s="43" t="s">
        <v>96</v>
      </c>
      <c r="AG231" s="37" t="s">
        <v>938</v>
      </c>
      <c r="AH231" s="37">
        <f t="shared" si="543"/>
        <v>24</v>
      </c>
      <c r="AI231" s="43">
        <v>12</v>
      </c>
      <c r="AJ231" s="43">
        <v>12</v>
      </c>
      <c r="AK231" s="43">
        <v>0</v>
      </c>
      <c r="AL231" s="43">
        <v>0</v>
      </c>
      <c r="AM231" s="37">
        <v>12</v>
      </c>
      <c r="AN231" s="37" t="s">
        <v>2193</v>
      </c>
      <c r="AO231" s="37">
        <v>12</v>
      </c>
      <c r="AP231" s="37" t="s">
        <v>2194</v>
      </c>
      <c r="AQ231" s="37"/>
      <c r="AR231" s="37"/>
      <c r="AS231" s="37"/>
      <c r="AT231" s="37"/>
      <c r="AU231" s="44">
        <v>44670</v>
      </c>
      <c r="AV231" s="44">
        <v>44756</v>
      </c>
      <c r="AW231" s="44"/>
      <c r="AX231" s="44"/>
      <c r="AY231" s="37" t="s">
        <v>4</v>
      </c>
      <c r="AZ231" s="37" t="s">
        <v>4</v>
      </c>
      <c r="BA231" s="37"/>
      <c r="BB231" s="37"/>
      <c r="BC231" s="37" t="s">
        <v>4</v>
      </c>
      <c r="BD231" s="37" t="s">
        <v>4</v>
      </c>
      <c r="BE231" s="37"/>
      <c r="BF231" s="37"/>
      <c r="BG231" s="37" t="s">
        <v>2195</v>
      </c>
      <c r="BH231" s="37" t="s">
        <v>2196</v>
      </c>
      <c r="BI231" s="37"/>
      <c r="BJ231" s="37"/>
      <c r="BK231" s="45">
        <f t="shared" si="531"/>
        <v>1</v>
      </c>
      <c r="BL231" s="45">
        <f t="shared" si="532"/>
        <v>1</v>
      </c>
      <c r="BM231" s="45" t="str">
        <f t="shared" si="533"/>
        <v/>
      </c>
      <c r="BN231" s="45" t="str">
        <f t="shared" si="534"/>
        <v/>
      </c>
      <c r="BO231" s="45">
        <f t="shared" si="535"/>
        <v>1</v>
      </c>
      <c r="BP231" s="42"/>
      <c r="BQ231" s="37"/>
      <c r="BR231" s="43"/>
      <c r="BS231" s="37"/>
      <c r="BT231" s="43"/>
      <c r="BU231" s="43"/>
      <c r="BV231" s="43"/>
      <c r="BW231" s="43"/>
      <c r="BX231" s="43"/>
      <c r="BY231" s="43"/>
      <c r="BZ231" s="40"/>
      <c r="CA231" s="37"/>
      <c r="CB231" s="37"/>
      <c r="CC231" s="37"/>
      <c r="CD231" s="37"/>
      <c r="CE231" s="43"/>
      <c r="CF231" s="37"/>
      <c r="CG231" s="37"/>
      <c r="CH231" s="37"/>
      <c r="CI231" s="37"/>
      <c r="CJ231" s="37"/>
      <c r="CK231" s="37"/>
      <c r="CL231" s="37"/>
      <c r="CM231" s="37"/>
      <c r="CN231" s="37"/>
      <c r="CO231" s="37"/>
      <c r="CP231" s="37"/>
      <c r="CQ231" s="37"/>
      <c r="CR231" s="37"/>
      <c r="CS231" s="37"/>
      <c r="CT231" s="44">
        <v>44670</v>
      </c>
      <c r="CU231" s="44">
        <v>44756</v>
      </c>
      <c r="CV231" s="44"/>
      <c r="CW231" s="44"/>
      <c r="CX231" s="37"/>
      <c r="CY231" s="37"/>
      <c r="CZ231" s="37"/>
      <c r="DA231" s="37"/>
      <c r="DB231" s="37"/>
      <c r="DC231" s="37"/>
      <c r="DD231" s="37"/>
      <c r="DE231" s="37"/>
      <c r="DF231" s="37"/>
      <c r="DG231" s="37"/>
      <c r="DH231" s="37"/>
      <c r="DI231" s="37"/>
      <c r="DJ231" s="45" t="str">
        <f t="shared" si="457"/>
        <v/>
      </c>
      <c r="DK231" s="45" t="str">
        <f t="shared" si="458"/>
        <v/>
      </c>
      <c r="DL231" s="45" t="str">
        <f t="shared" si="459"/>
        <v/>
      </c>
      <c r="DM231" s="45" t="str">
        <f t="shared" si="460"/>
        <v/>
      </c>
      <c r="DN231" s="45" t="str">
        <f t="shared" si="461"/>
        <v/>
      </c>
      <c r="DO231" s="46"/>
      <c r="DP231" s="37"/>
      <c r="DQ231" s="43"/>
      <c r="DR231" s="37"/>
      <c r="DS231" s="43"/>
      <c r="DT231" s="43"/>
      <c r="DU231" s="43"/>
      <c r="DV231" s="43"/>
      <c r="DW231" s="43"/>
      <c r="DX231" s="43"/>
      <c r="DY231" s="40"/>
      <c r="DZ231" s="37"/>
      <c r="EA231" s="37"/>
      <c r="EB231" s="37"/>
      <c r="EC231" s="37"/>
      <c r="ED231" s="43"/>
      <c r="EE231" s="37"/>
      <c r="EF231" s="37"/>
      <c r="EG231" s="37"/>
      <c r="EH231" s="37"/>
      <c r="EI231" s="37"/>
      <c r="EJ231" s="37"/>
      <c r="EK231" s="37"/>
      <c r="EL231" s="37"/>
      <c r="EM231" s="37"/>
      <c r="EN231" s="37"/>
      <c r="EO231" s="37"/>
      <c r="EP231" s="37"/>
      <c r="EQ231" s="37"/>
      <c r="ER231" s="37"/>
      <c r="ES231" s="44">
        <v>44670</v>
      </c>
      <c r="ET231" s="44">
        <v>44756</v>
      </c>
      <c r="EU231" s="44"/>
      <c r="EV231" s="44"/>
      <c r="EW231" s="37"/>
      <c r="EX231" s="37"/>
      <c r="EY231" s="37"/>
      <c r="EZ231" s="37"/>
      <c r="FA231" s="37"/>
      <c r="FB231" s="37"/>
      <c r="FC231" s="37"/>
      <c r="FD231" s="37"/>
      <c r="FE231" s="37"/>
      <c r="FF231" s="37"/>
      <c r="FG231" s="37"/>
      <c r="FH231" s="37"/>
      <c r="FI231" s="45" t="str">
        <f t="shared" si="462"/>
        <v/>
      </c>
      <c r="FJ231" s="45" t="str">
        <f t="shared" si="463"/>
        <v/>
      </c>
      <c r="FK231" s="45" t="str">
        <f t="shared" si="464"/>
        <v/>
      </c>
      <c r="FL231" s="45" t="str">
        <f t="shared" si="465"/>
        <v/>
      </c>
      <c r="FM231" s="45" t="str">
        <f t="shared" si="466"/>
        <v/>
      </c>
      <c r="FN231" s="37"/>
      <c r="FO231" s="37"/>
      <c r="FP231" s="37"/>
      <c r="FQ231" s="37"/>
      <c r="FR231" s="37"/>
      <c r="FS231" s="37"/>
      <c r="FT231" s="37"/>
      <c r="FU231" s="37"/>
      <c r="FV231" s="37"/>
      <c r="FW231" s="37"/>
      <c r="FX231" s="37"/>
      <c r="FY231" s="37"/>
      <c r="FZ231" s="37"/>
      <c r="GA231" s="37"/>
      <c r="GB231" s="37"/>
      <c r="GC231" s="37"/>
      <c r="GD231" s="37"/>
      <c r="GE231" s="37"/>
      <c r="GF231" s="37"/>
      <c r="GG231" s="37"/>
      <c r="GH231" s="37"/>
      <c r="GI231" s="37"/>
      <c r="GJ231" s="37"/>
      <c r="GK231" s="37"/>
      <c r="GL231" s="37"/>
      <c r="GM231" s="37"/>
      <c r="GN231" s="37"/>
      <c r="GO231" s="37"/>
      <c r="GP231" s="37"/>
      <c r="GQ231" s="37"/>
      <c r="GR231" s="44">
        <v>44670</v>
      </c>
      <c r="GS231" s="44">
        <v>44756</v>
      </c>
      <c r="GT231" s="44"/>
      <c r="GU231" s="44"/>
      <c r="GV231" s="37"/>
      <c r="GW231" s="37"/>
      <c r="GX231" s="37"/>
      <c r="GY231" s="37"/>
      <c r="GZ231" s="37"/>
      <c r="HA231" s="37"/>
      <c r="HB231" s="37"/>
      <c r="HC231" s="37"/>
      <c r="HD231" s="37"/>
      <c r="HE231" s="37"/>
      <c r="HF231" s="37"/>
      <c r="HG231" s="37"/>
      <c r="HH231" s="45" t="str">
        <f t="shared" ref="HH231:HH232" si="551">IFERROR(IF(GF231=0,"",IF((GJ231/GF231)&gt;1,1,(GJ231/GF231))),"")</f>
        <v/>
      </c>
      <c r="HI231" s="45" t="str">
        <f t="shared" ref="HI231:HI232" si="552">IFERROR(IF(GG231=0,"",IF((GL231/GG231)&gt;1,1,(GL231/GG231))),"")</f>
        <v/>
      </c>
      <c r="HJ231" s="45" t="str">
        <f t="shared" ref="HJ231:HJ232" si="553">IFERROR(IF(GH231=0,"",IF((GN231/GH231)&gt;1,1,(GN231/GH231))),"")</f>
        <v/>
      </c>
      <c r="HK231" s="45" t="str">
        <f t="shared" ref="HK231:HK232" si="554">IFERROR(IF(GI231=0,"",IF((GP231/GI231)&gt;1,1,(GP231/GI231))),"")</f>
        <v/>
      </c>
      <c r="HL231" s="45" t="str">
        <f t="shared" ref="HL231:HL232" si="555">IFERROR(IF((GJ231+GL231+GN231+GP231)/GE231&gt;1,1,(GJ231+GL231+GN231+GP231)/GE231),"")</f>
        <v/>
      </c>
      <c r="HM231" s="37"/>
      <c r="HN231" s="37"/>
      <c r="HO231" s="37">
        <f t="shared" si="472"/>
        <v>1</v>
      </c>
      <c r="HP231" s="37" t="str">
        <f>'[22]BD Plan'!$B$3</f>
        <v>Tolima</v>
      </c>
      <c r="HQ231" s="20" t="s">
        <v>2197</v>
      </c>
      <c r="HR231" s="20" t="s">
        <v>2198</v>
      </c>
      <c r="HS231" s="20"/>
      <c r="HT231" s="20"/>
      <c r="HU231" s="20"/>
      <c r="HV231" s="20"/>
      <c r="HW231" s="20"/>
      <c r="HX231" s="20"/>
      <c r="HY231" s="20"/>
      <c r="HZ231" s="20"/>
      <c r="IA231" s="20"/>
      <c r="IB231" s="20"/>
      <c r="IC231" s="20"/>
      <c r="ID231" s="20"/>
      <c r="IE231" s="20"/>
      <c r="IF231" s="20"/>
      <c r="IG231" t="s">
        <v>1061</v>
      </c>
      <c r="IH231" s="38" t="s">
        <v>1053</v>
      </c>
    </row>
    <row r="232" spans="1:242" ht="15" customHeight="1" x14ac:dyDescent="0.25">
      <c r="A232" t="s">
        <v>1071</v>
      </c>
      <c r="B232" t="s">
        <v>1072</v>
      </c>
      <c r="C232" s="37" t="s">
        <v>1073</v>
      </c>
      <c r="D232" s="37" t="s">
        <v>950</v>
      </c>
      <c r="E232" s="37" t="s">
        <v>951</v>
      </c>
      <c r="F232" s="37" t="s">
        <v>924</v>
      </c>
      <c r="G232" s="37" t="s">
        <v>925</v>
      </c>
      <c r="H232" s="39" t="s">
        <v>1074</v>
      </c>
      <c r="I232" s="37" t="s">
        <v>927</v>
      </c>
      <c r="J232" s="40">
        <v>0.2</v>
      </c>
      <c r="K232" s="40">
        <v>0.4</v>
      </c>
      <c r="L232" s="37" t="s">
        <v>1011</v>
      </c>
      <c r="M232" s="40">
        <v>0.04</v>
      </c>
      <c r="N232" s="40">
        <v>0.4</v>
      </c>
      <c r="O232" s="37" t="s">
        <v>1011</v>
      </c>
      <c r="P232" s="37" t="s">
        <v>929</v>
      </c>
      <c r="Q232" s="42"/>
      <c r="R232" s="37"/>
      <c r="S232" s="43"/>
      <c r="T232" s="37"/>
      <c r="U232" s="43"/>
      <c r="V232" s="43"/>
      <c r="W232" s="43"/>
      <c r="X232" s="43"/>
      <c r="Y232" s="43"/>
      <c r="Z232" s="43"/>
      <c r="AA232" s="40"/>
      <c r="AB232" s="37"/>
      <c r="AC232" s="37"/>
      <c r="AD232" s="37"/>
      <c r="AE232" s="37"/>
      <c r="AF232" s="43"/>
      <c r="AG232" s="37"/>
      <c r="AH232" s="37"/>
      <c r="AI232" s="43"/>
      <c r="AJ232" s="43"/>
      <c r="AK232" s="43"/>
      <c r="AL232" s="43"/>
      <c r="AM232" s="37"/>
      <c r="AN232" s="37"/>
      <c r="AO232" s="37"/>
      <c r="AP232" s="37"/>
      <c r="AQ232" s="37"/>
      <c r="AR232" s="37"/>
      <c r="AS232" s="37"/>
      <c r="AT232" s="37"/>
      <c r="AU232" s="44">
        <v>44670</v>
      </c>
      <c r="AV232" s="44">
        <v>44756</v>
      </c>
      <c r="AW232" s="44"/>
      <c r="AX232" s="44"/>
      <c r="AY232" s="37"/>
      <c r="AZ232" s="37"/>
      <c r="BA232" s="37"/>
      <c r="BB232" s="37"/>
      <c r="BC232" s="37"/>
      <c r="BD232" s="37"/>
      <c r="BE232" s="37"/>
      <c r="BF232" s="37"/>
      <c r="BG232" s="37"/>
      <c r="BH232" s="37"/>
      <c r="BI232" s="37"/>
      <c r="BJ232" s="37"/>
      <c r="BK232" s="45" t="str">
        <f t="shared" si="531"/>
        <v/>
      </c>
      <c r="BL232" s="45" t="str">
        <f t="shared" si="532"/>
        <v/>
      </c>
      <c r="BM232" s="45" t="str">
        <f t="shared" si="533"/>
        <v/>
      </c>
      <c r="BN232" s="45" t="str">
        <f t="shared" si="534"/>
        <v/>
      </c>
      <c r="BO232" s="45" t="str">
        <f t="shared" si="535"/>
        <v/>
      </c>
      <c r="BP232" s="42" t="s">
        <v>1075</v>
      </c>
      <c r="BQ232" s="37"/>
      <c r="BR232" s="47" t="s">
        <v>931</v>
      </c>
      <c r="BS232" s="37" t="s">
        <v>1076</v>
      </c>
      <c r="BT232" s="43" t="s">
        <v>933</v>
      </c>
      <c r="BU232" s="43" t="s">
        <v>934</v>
      </c>
      <c r="BV232" s="43" t="s">
        <v>935</v>
      </c>
      <c r="BW232" s="43"/>
      <c r="BX232" s="43" t="s">
        <v>936</v>
      </c>
      <c r="BY232" s="43" t="s">
        <v>937</v>
      </c>
      <c r="BZ232" s="40">
        <v>0.4</v>
      </c>
      <c r="CA232" s="37"/>
      <c r="CB232" s="37"/>
      <c r="CC232" s="37"/>
      <c r="CD232" s="37"/>
      <c r="CE232" s="43" t="s">
        <v>96</v>
      </c>
      <c r="CF232" s="37" t="s">
        <v>938</v>
      </c>
      <c r="CG232" s="37">
        <f t="shared" ref="CG232" si="556">SUM(CH232:CK232)</f>
        <v>7</v>
      </c>
      <c r="CH232" s="37">
        <v>3</v>
      </c>
      <c r="CI232" s="37">
        <v>3</v>
      </c>
      <c r="CJ232" s="37">
        <v>0</v>
      </c>
      <c r="CK232" s="37">
        <v>1</v>
      </c>
      <c r="CL232" s="37">
        <v>3</v>
      </c>
      <c r="CM232" s="37" t="s">
        <v>2199</v>
      </c>
      <c r="CN232" s="37">
        <v>3</v>
      </c>
      <c r="CO232" s="37" t="s">
        <v>2200</v>
      </c>
      <c r="CP232" s="37"/>
      <c r="CQ232" s="37"/>
      <c r="CR232" s="37"/>
      <c r="CS232" s="37"/>
      <c r="CT232" s="44">
        <v>44670</v>
      </c>
      <c r="CU232" s="44">
        <v>44756</v>
      </c>
      <c r="CV232" s="44"/>
      <c r="CW232" s="44"/>
      <c r="CX232" s="37" t="s">
        <v>4</v>
      </c>
      <c r="CY232" s="37" t="s">
        <v>4</v>
      </c>
      <c r="CZ232" s="37"/>
      <c r="DA232" s="37"/>
      <c r="DB232" s="37" t="s">
        <v>4</v>
      </c>
      <c r="DC232" s="37" t="s">
        <v>4</v>
      </c>
      <c r="DD232" s="37"/>
      <c r="DE232" s="37"/>
      <c r="DF232" s="37" t="s">
        <v>2201</v>
      </c>
      <c r="DG232" s="41" t="s">
        <v>2202</v>
      </c>
      <c r="DH232" s="37"/>
      <c r="DI232" s="37"/>
      <c r="DJ232" s="45">
        <f t="shared" si="457"/>
        <v>1</v>
      </c>
      <c r="DK232" s="45">
        <f t="shared" si="458"/>
        <v>1</v>
      </c>
      <c r="DL232" s="45" t="str">
        <f t="shared" si="459"/>
        <v/>
      </c>
      <c r="DM232" s="45">
        <f t="shared" si="460"/>
        <v>0</v>
      </c>
      <c r="DN232" s="45">
        <f t="shared" si="461"/>
        <v>0.8571428571428571</v>
      </c>
      <c r="DO232" s="42" t="s">
        <v>1081</v>
      </c>
      <c r="DP232" s="37"/>
      <c r="DQ232" s="47" t="s">
        <v>931</v>
      </c>
      <c r="DR232" s="37" t="s">
        <v>1082</v>
      </c>
      <c r="DS232" s="43" t="s">
        <v>933</v>
      </c>
      <c r="DT232" s="43" t="s">
        <v>934</v>
      </c>
      <c r="DU232" s="43" t="s">
        <v>935</v>
      </c>
      <c r="DV232" s="43"/>
      <c r="DW232" s="43" t="s">
        <v>936</v>
      </c>
      <c r="DX232" s="43" t="s">
        <v>937</v>
      </c>
      <c r="DY232" s="40">
        <v>0.4</v>
      </c>
      <c r="DZ232" s="37"/>
      <c r="EA232" s="37"/>
      <c r="EB232" s="37"/>
      <c r="EC232" s="37"/>
      <c r="ED232" s="43" t="s">
        <v>96</v>
      </c>
      <c r="EE232" s="37" t="s">
        <v>938</v>
      </c>
      <c r="EF232" s="37">
        <f>SUM(EG232:EJ232)</f>
        <v>2</v>
      </c>
      <c r="EG232" s="37">
        <v>0</v>
      </c>
      <c r="EH232" s="37">
        <v>2</v>
      </c>
      <c r="EI232" s="37">
        <v>0</v>
      </c>
      <c r="EJ232" s="37">
        <v>0</v>
      </c>
      <c r="EK232" s="37"/>
      <c r="EL232" s="37"/>
      <c r="EM232" s="37">
        <v>2</v>
      </c>
      <c r="EN232" s="37" t="s">
        <v>2203</v>
      </c>
      <c r="EO232" s="37"/>
      <c r="EP232" s="37"/>
      <c r="EQ232" s="37"/>
      <c r="ER232" s="37"/>
      <c r="ES232" s="44">
        <v>44670</v>
      </c>
      <c r="ET232" s="44">
        <v>44756</v>
      </c>
      <c r="EU232" s="44"/>
      <c r="EV232" s="44"/>
      <c r="EW232" s="37"/>
      <c r="EX232" s="37" t="s">
        <v>4</v>
      </c>
      <c r="EY232" s="37"/>
      <c r="EZ232" s="37"/>
      <c r="FA232" s="37"/>
      <c r="FB232" s="37" t="s">
        <v>4</v>
      </c>
      <c r="FC232" s="37"/>
      <c r="FD232" s="37"/>
      <c r="FE232" s="37"/>
      <c r="FF232" s="37" t="s">
        <v>2204</v>
      </c>
      <c r="FG232" s="37"/>
      <c r="FH232" s="37"/>
      <c r="FI232" s="45" t="str">
        <f t="shared" si="462"/>
        <v/>
      </c>
      <c r="FJ232" s="45">
        <f t="shared" si="463"/>
        <v>1</v>
      </c>
      <c r="FK232" s="45" t="str">
        <f t="shared" si="464"/>
        <v/>
      </c>
      <c r="FL232" s="45" t="str">
        <f t="shared" si="465"/>
        <v/>
      </c>
      <c r="FM232" s="45">
        <f t="shared" si="466"/>
        <v>1</v>
      </c>
      <c r="FN232" s="37"/>
      <c r="FO232" s="37"/>
      <c r="FP232" s="37"/>
      <c r="FQ232" s="37"/>
      <c r="FR232" s="37"/>
      <c r="FS232" s="37"/>
      <c r="FT232" s="37"/>
      <c r="FU232" s="37"/>
      <c r="FV232" s="37"/>
      <c r="FW232" s="37"/>
      <c r="FX232" s="37"/>
      <c r="FY232" s="37"/>
      <c r="FZ232" s="37"/>
      <c r="GA232" s="37"/>
      <c r="GB232" s="37"/>
      <c r="GC232" s="37"/>
      <c r="GD232" s="37"/>
      <c r="GE232" s="37"/>
      <c r="GF232" s="37"/>
      <c r="GG232" s="37"/>
      <c r="GH232" s="37"/>
      <c r="GI232" s="37"/>
      <c r="GJ232" s="37"/>
      <c r="GK232" s="37"/>
      <c r="GL232" s="37"/>
      <c r="GM232" s="37"/>
      <c r="GN232" s="37"/>
      <c r="GO232" s="37"/>
      <c r="GP232" s="37"/>
      <c r="GQ232" s="37"/>
      <c r="GR232" s="44">
        <v>44670</v>
      </c>
      <c r="GS232" s="44">
        <v>44756</v>
      </c>
      <c r="GT232" s="44"/>
      <c r="GU232" s="44"/>
      <c r="GV232" s="37"/>
      <c r="GW232" s="37"/>
      <c r="GX232" s="37"/>
      <c r="GY232" s="37"/>
      <c r="GZ232" s="37"/>
      <c r="HA232" s="37"/>
      <c r="HB232" s="37"/>
      <c r="HC232" s="37"/>
      <c r="HD232" s="37"/>
      <c r="HE232" s="37"/>
      <c r="HF232" s="37"/>
      <c r="HG232" s="37"/>
      <c r="HH232" s="45" t="str">
        <f t="shared" si="551"/>
        <v/>
      </c>
      <c r="HI232" s="45" t="str">
        <f t="shared" si="552"/>
        <v/>
      </c>
      <c r="HJ232" s="45" t="str">
        <f t="shared" si="553"/>
        <v/>
      </c>
      <c r="HK232" s="45" t="str">
        <f t="shared" si="554"/>
        <v/>
      </c>
      <c r="HL232" s="45" t="str">
        <f t="shared" si="555"/>
        <v/>
      </c>
      <c r="HM232" s="37"/>
      <c r="HN232" s="37"/>
      <c r="HO232" s="37">
        <f t="shared" si="472"/>
        <v>2</v>
      </c>
      <c r="HP232" s="37" t="str">
        <f>'[22]BD Plan'!$B$3</f>
        <v>Tolima</v>
      </c>
      <c r="HQ232" s="20"/>
      <c r="HR232" s="20"/>
      <c r="HS232" s="20"/>
      <c r="HT232" s="20"/>
      <c r="HU232" s="20" t="s">
        <v>2205</v>
      </c>
      <c r="HV232" s="20" t="s">
        <v>2206</v>
      </c>
      <c r="HW232" s="20"/>
      <c r="HX232" s="20"/>
      <c r="HY232" s="20"/>
      <c r="HZ232" s="20" t="s">
        <v>2207</v>
      </c>
      <c r="IA232" s="20"/>
      <c r="IB232" s="20"/>
      <c r="IC232" s="20"/>
      <c r="ID232" s="20"/>
      <c r="IE232" s="20"/>
      <c r="IF232" s="20"/>
      <c r="IG232" t="s">
        <v>1088</v>
      </c>
      <c r="IH232" s="38" t="s">
        <v>1089</v>
      </c>
    </row>
    <row r="233" spans="1:242" ht="15" customHeight="1" x14ac:dyDescent="0.25">
      <c r="A233" s="37" t="s">
        <v>919</v>
      </c>
      <c r="B233" s="37" t="s">
        <v>920</v>
      </c>
      <c r="C233" s="37" t="s">
        <v>921</v>
      </c>
      <c r="D233" s="37" t="s">
        <v>922</v>
      </c>
      <c r="E233" s="37" t="s">
        <v>923</v>
      </c>
      <c r="F233" s="37" t="s">
        <v>924</v>
      </c>
      <c r="G233" s="37" t="s">
        <v>925</v>
      </c>
      <c r="H233" s="39" t="s">
        <v>926</v>
      </c>
      <c r="I233" s="37" t="s">
        <v>927</v>
      </c>
      <c r="J233" s="40">
        <v>0.4</v>
      </c>
      <c r="K233" s="40">
        <v>0.6</v>
      </c>
      <c r="L233" s="37" t="s">
        <v>928</v>
      </c>
      <c r="M233" s="40">
        <v>0.09</v>
      </c>
      <c r="N233" s="40">
        <v>0.6</v>
      </c>
      <c r="O233" s="37" t="s">
        <v>928</v>
      </c>
      <c r="P233" s="37" t="s">
        <v>929</v>
      </c>
      <c r="Q233" s="42"/>
      <c r="R233" s="37"/>
      <c r="S233" s="41"/>
      <c r="T233" s="37"/>
      <c r="U233" s="43"/>
      <c r="V233" s="43"/>
      <c r="W233" s="43"/>
      <c r="X233" s="43"/>
      <c r="Y233" s="43"/>
      <c r="Z233" s="43"/>
      <c r="AA233" s="40"/>
      <c r="AB233" s="37"/>
      <c r="AC233" s="37"/>
      <c r="AD233" s="37"/>
      <c r="AE233" s="37"/>
      <c r="AF233" s="43"/>
      <c r="AG233" s="37"/>
      <c r="AH233" s="37"/>
      <c r="AI233" s="37"/>
      <c r="AJ233" s="37"/>
      <c r="AK233" s="37"/>
      <c r="AL233" s="37"/>
      <c r="AM233" s="37"/>
      <c r="AN233" s="37"/>
      <c r="AO233" s="37"/>
      <c r="AP233" s="37"/>
      <c r="AQ233" s="37"/>
      <c r="AR233" s="37"/>
      <c r="AS233" s="37"/>
      <c r="AT233" s="37"/>
      <c r="AU233" s="44">
        <v>44669</v>
      </c>
      <c r="AV233" s="44">
        <v>44761</v>
      </c>
      <c r="AW233" s="44"/>
      <c r="AX233" s="44"/>
      <c r="AY233" s="37"/>
      <c r="AZ233" s="37"/>
      <c r="BA233" s="37"/>
      <c r="BB233" s="37"/>
      <c r="BC233" s="37"/>
      <c r="BD233" s="37"/>
      <c r="BE233" s="37"/>
      <c r="BF233" s="37"/>
      <c r="BG233" s="37"/>
      <c r="BH233" s="37"/>
      <c r="BI233" s="37"/>
      <c r="BJ233" s="37"/>
      <c r="BK233" s="45" t="str">
        <f>IFERROR(IF(AI233=0,"",IF((AM233/AI233)&gt;1,1,(AM233/AI233))),"")</f>
        <v/>
      </c>
      <c r="BL233" s="45" t="str">
        <f>IFERROR(IF(AJ233=0,"",IF((AO233/AJ233)&gt;1,1,(AO233/AJ233))),"")</f>
        <v/>
      </c>
      <c r="BM233" s="45" t="str">
        <f>IFERROR(IF(AK233=0,"",IF((AQ233/AK233)&gt;1,1,(AQ233/AK233))),"")</f>
        <v/>
      </c>
      <c r="BN233" s="45" t="str">
        <f>IFERROR(IF(AL233=0,"",IF((AS233/AL233)&gt;1,1,(AS233/AL233))),"")</f>
        <v/>
      </c>
      <c r="BO233" s="45" t="str">
        <f>IFERROR(IF((AM233+AO233+AQ233+AS233)/AH233&gt;1,1,(AM233+AO233+AQ233+AS233)/AH233),"")</f>
        <v/>
      </c>
      <c r="BP233" s="42"/>
      <c r="BQ233" s="37"/>
      <c r="BR233" s="37"/>
      <c r="BS233" s="37"/>
      <c r="BT233" s="43"/>
      <c r="BU233" s="43"/>
      <c r="BV233" s="43"/>
      <c r="BW233" s="43"/>
      <c r="BX233" s="43"/>
      <c r="BY233" s="43"/>
      <c r="BZ233" s="40"/>
      <c r="CA233" s="37"/>
      <c r="CB233" s="37"/>
      <c r="CC233" s="37"/>
      <c r="CD233" s="37"/>
      <c r="CE233" s="43"/>
      <c r="CF233" s="37"/>
      <c r="CG233" s="37"/>
      <c r="CH233" s="37"/>
      <c r="CI233" s="37"/>
      <c r="CJ233" s="37"/>
      <c r="CK233" s="37"/>
      <c r="CL233" s="37"/>
      <c r="CM233" s="37"/>
      <c r="CN233" s="37"/>
      <c r="CO233" s="37"/>
      <c r="CP233" s="37"/>
      <c r="CQ233" s="37"/>
      <c r="CR233" s="37"/>
      <c r="CS233" s="37"/>
      <c r="CT233" s="44">
        <v>44669</v>
      </c>
      <c r="CU233" s="44">
        <v>44761</v>
      </c>
      <c r="CV233" s="44"/>
      <c r="CW233" s="44"/>
      <c r="CX233" s="37"/>
      <c r="CY233" s="37"/>
      <c r="CZ233" s="37"/>
      <c r="DA233" s="37"/>
      <c r="DB233" s="37"/>
      <c r="DC233" s="37"/>
      <c r="DD233" s="37"/>
      <c r="DE233" s="37"/>
      <c r="DF233" s="37"/>
      <c r="DG233" s="37"/>
      <c r="DH233" s="37"/>
      <c r="DI233" s="37"/>
      <c r="DJ233" s="45" t="str">
        <f t="shared" si="457"/>
        <v/>
      </c>
      <c r="DK233" s="45" t="str">
        <f t="shared" si="458"/>
        <v/>
      </c>
      <c r="DL233" s="45" t="str">
        <f t="shared" si="459"/>
        <v/>
      </c>
      <c r="DM233" s="45" t="str">
        <f t="shared" si="460"/>
        <v/>
      </c>
      <c r="DN233" s="45" t="str">
        <f t="shared" si="461"/>
        <v/>
      </c>
      <c r="DO233" s="42" t="s">
        <v>930</v>
      </c>
      <c r="DP233" s="37"/>
      <c r="DQ233" s="47" t="s">
        <v>931</v>
      </c>
      <c r="DR233" s="37" t="s">
        <v>932</v>
      </c>
      <c r="DS233" s="43" t="s">
        <v>933</v>
      </c>
      <c r="DT233" s="43" t="s">
        <v>934</v>
      </c>
      <c r="DU233" s="43" t="s">
        <v>935</v>
      </c>
      <c r="DV233" s="43"/>
      <c r="DW233" s="43" t="s">
        <v>936</v>
      </c>
      <c r="DX233" s="43" t="s">
        <v>937</v>
      </c>
      <c r="DY233" s="40">
        <v>0.4</v>
      </c>
      <c r="DZ233" s="37"/>
      <c r="EA233" s="37"/>
      <c r="EB233" s="37"/>
      <c r="EC233" s="37"/>
      <c r="ED233" s="43" t="s">
        <v>96</v>
      </c>
      <c r="EE233" s="37" t="s">
        <v>938</v>
      </c>
      <c r="EF233" s="37">
        <f>SUM(EG233:EJ233)</f>
        <v>4</v>
      </c>
      <c r="EG233" s="37">
        <v>1</v>
      </c>
      <c r="EH233" s="37">
        <v>1</v>
      </c>
      <c r="EI233" s="37">
        <v>1</v>
      </c>
      <c r="EJ233" s="37">
        <v>1</v>
      </c>
      <c r="EK233" s="37">
        <v>1</v>
      </c>
      <c r="EL233" s="37" t="s">
        <v>2208</v>
      </c>
      <c r="EM233" s="37">
        <v>1</v>
      </c>
      <c r="EN233" s="37" t="s">
        <v>2209</v>
      </c>
      <c r="EO233" s="37"/>
      <c r="EP233" s="37"/>
      <c r="EQ233" s="37"/>
      <c r="ER233" s="37"/>
      <c r="ES233" s="44">
        <v>44669</v>
      </c>
      <c r="ET233" s="44">
        <v>44761</v>
      </c>
      <c r="EU233" s="44"/>
      <c r="EV233" s="44"/>
      <c r="EW233" s="37" t="s">
        <v>4</v>
      </c>
      <c r="EX233" s="37" t="s">
        <v>4</v>
      </c>
      <c r="EY233" s="37"/>
      <c r="EZ233" s="37"/>
      <c r="FA233" s="37" t="s">
        <v>4</v>
      </c>
      <c r="FB233" s="37" t="s">
        <v>4</v>
      </c>
      <c r="FC233" s="37"/>
      <c r="FD233" s="37"/>
      <c r="FE233" s="37" t="s">
        <v>2210</v>
      </c>
      <c r="FF233" s="37" t="s">
        <v>2211</v>
      </c>
      <c r="FG233" s="37"/>
      <c r="FH233" s="37"/>
      <c r="FI233" s="45">
        <f t="shared" si="462"/>
        <v>1</v>
      </c>
      <c r="FJ233" s="45">
        <f t="shared" si="463"/>
        <v>1</v>
      </c>
      <c r="FK233" s="45">
        <f t="shared" si="464"/>
        <v>0</v>
      </c>
      <c r="FL233" s="45">
        <f t="shared" si="465"/>
        <v>0</v>
      </c>
      <c r="FM233" s="45">
        <f t="shared" si="466"/>
        <v>0.5</v>
      </c>
      <c r="FN233" s="37"/>
      <c r="FO233" s="37"/>
      <c r="FP233" s="37"/>
      <c r="FQ233" s="37"/>
      <c r="FR233" s="37"/>
      <c r="FS233" s="37"/>
      <c r="FT233" s="37"/>
      <c r="FU233" s="37"/>
      <c r="FV233" s="37"/>
      <c r="FW233" s="37"/>
      <c r="FX233" s="37"/>
      <c r="FY233" s="37"/>
      <c r="FZ233" s="37"/>
      <c r="GA233" s="37"/>
      <c r="GB233" s="37"/>
      <c r="GC233" s="37"/>
      <c r="GD233" s="37"/>
      <c r="GE233" s="37"/>
      <c r="GF233" s="37"/>
      <c r="GG233" s="37"/>
      <c r="GH233" s="37"/>
      <c r="GI233" s="37"/>
      <c r="GJ233" s="37"/>
      <c r="GK233" s="37"/>
      <c r="GL233" s="37"/>
      <c r="GM233" s="37"/>
      <c r="GN233" s="37"/>
      <c r="GO233" s="37"/>
      <c r="GP233" s="37"/>
      <c r="GQ233" s="37"/>
      <c r="GR233" s="44">
        <v>44669</v>
      </c>
      <c r="GS233" s="44">
        <v>44761</v>
      </c>
      <c r="GT233" s="44"/>
      <c r="GU233" s="44"/>
      <c r="GV233" s="37"/>
      <c r="GW233" s="37"/>
      <c r="GX233" s="37"/>
      <c r="GY233" s="37"/>
      <c r="GZ233" s="37"/>
      <c r="HA233" s="37"/>
      <c r="HB233" s="37"/>
      <c r="HC233" s="37"/>
      <c r="HD233" s="37"/>
      <c r="HE233" s="37"/>
      <c r="HF233" s="37"/>
      <c r="HG233" s="37"/>
      <c r="HH233" s="45" t="str">
        <f>IFERROR(IF(GF233=0,"",IF((GJ233/GF233)&gt;1,1,(GJ233/GF233))),"")</f>
        <v/>
      </c>
      <c r="HI233" s="45" t="str">
        <f>IFERROR(IF(GG233=0,"",IF((GL233/GG233)&gt;1,1,(GL233/GG233))),"")</f>
        <v/>
      </c>
      <c r="HJ233" s="45" t="str">
        <f>IFERROR(IF(GH233=0,"",IF((GN233/GH233)&gt;1,1,(GN233/GH233))),"")</f>
        <v/>
      </c>
      <c r="HK233" s="45" t="str">
        <f>IFERROR(IF(GI233=0,"",IF((GP233/GI233)&gt;1,1,(GP233/GI233))),"")</f>
        <v/>
      </c>
      <c r="HL233" s="45" t="str">
        <f>IFERROR(IF((GJ233+GL233+GN233+GP233)/GE233&gt;1,1,(GJ233+GL233+GN233+GP233)/GE233),"")</f>
        <v/>
      </c>
      <c r="HM233" s="37"/>
      <c r="HN233" s="37"/>
      <c r="HO233" s="37">
        <f t="shared" si="472"/>
        <v>1</v>
      </c>
      <c r="HP233" s="37" t="str">
        <f>'[23]BD Plan'!$B$3</f>
        <v>Valle del Cauca</v>
      </c>
      <c r="HQ233" s="41"/>
      <c r="HR233" s="41"/>
      <c r="HS233" s="41"/>
      <c r="HT233" s="41"/>
      <c r="HU233" s="41"/>
      <c r="HV233" s="41"/>
      <c r="HW233" s="41"/>
      <c r="HX233" s="41"/>
      <c r="HY233" s="41" t="s">
        <v>2212</v>
      </c>
      <c r="HZ233" s="41" t="s">
        <v>2213</v>
      </c>
      <c r="IA233" s="41"/>
      <c r="IB233" s="41"/>
      <c r="IC233" s="41"/>
      <c r="ID233" s="41"/>
      <c r="IE233" s="41"/>
      <c r="IF233" s="41"/>
      <c r="IG233" s="37" t="s">
        <v>945</v>
      </c>
      <c r="IH233" s="46" t="s">
        <v>946</v>
      </c>
    </row>
    <row r="234" spans="1:242" ht="15" customHeight="1" x14ac:dyDescent="0.25">
      <c r="A234" t="s">
        <v>947</v>
      </c>
      <c r="B234" t="s">
        <v>948</v>
      </c>
      <c r="C234" s="37" t="s">
        <v>949</v>
      </c>
      <c r="D234" s="37" t="s">
        <v>950</v>
      </c>
      <c r="E234" s="37" t="s">
        <v>951</v>
      </c>
      <c r="F234" s="37" t="s">
        <v>952</v>
      </c>
      <c r="G234" s="37" t="s">
        <v>953</v>
      </c>
      <c r="H234" s="39" t="s">
        <v>954</v>
      </c>
      <c r="I234" s="37" t="s">
        <v>955</v>
      </c>
      <c r="J234" s="40">
        <v>1</v>
      </c>
      <c r="K234" s="40">
        <v>0.8</v>
      </c>
      <c r="L234" s="37" t="s">
        <v>956</v>
      </c>
      <c r="M234" s="40">
        <v>0.36</v>
      </c>
      <c r="N234" s="40">
        <v>0.8</v>
      </c>
      <c r="O234" s="37" t="s">
        <v>956</v>
      </c>
      <c r="P234" s="37" t="s">
        <v>929</v>
      </c>
      <c r="Q234" s="42"/>
      <c r="R234" s="37"/>
      <c r="S234" s="41"/>
      <c r="T234" s="37"/>
      <c r="U234" s="43"/>
      <c r="V234" s="43"/>
      <c r="W234" s="43"/>
      <c r="X234" s="43"/>
      <c r="Y234" s="43"/>
      <c r="Z234" s="43"/>
      <c r="AA234" s="40"/>
      <c r="AB234" s="37"/>
      <c r="AC234" s="37"/>
      <c r="AD234" s="37"/>
      <c r="AE234" s="37"/>
      <c r="AF234" s="43"/>
      <c r="AG234" s="37"/>
      <c r="AH234" s="37"/>
      <c r="AI234" s="43"/>
      <c r="AJ234" s="43"/>
      <c r="AK234" s="43"/>
      <c r="AL234" s="43"/>
      <c r="AM234" s="37"/>
      <c r="AN234" s="37"/>
      <c r="AO234" s="37"/>
      <c r="AP234" s="37"/>
      <c r="AQ234" s="37"/>
      <c r="AR234" s="37"/>
      <c r="AS234" s="37"/>
      <c r="AT234" s="37"/>
      <c r="AU234" s="44"/>
      <c r="AV234" s="44">
        <v>44761</v>
      </c>
      <c r="AW234" s="44"/>
      <c r="AX234" s="44"/>
      <c r="AY234" s="37"/>
      <c r="AZ234" s="37"/>
      <c r="BA234" s="37"/>
      <c r="BB234" s="37"/>
      <c r="BC234" s="37"/>
      <c r="BD234" s="37"/>
      <c r="BE234" s="37"/>
      <c r="BF234" s="37"/>
      <c r="BG234" s="37"/>
      <c r="BH234" s="37"/>
      <c r="BI234" s="37"/>
      <c r="BJ234" s="37"/>
      <c r="BK234" s="45" t="str">
        <f t="shared" ref="BK234:BK243" si="557">IFERROR(IF(AI234=0,"",IF((AM234/AI234)&gt;1,1,(AM234/AI234))),"")</f>
        <v/>
      </c>
      <c r="BL234" s="45" t="str">
        <f t="shared" ref="BL234:BL243" si="558">IFERROR(IF(AJ234=0,"",IF((AO234/AJ234)&gt;1,1,(AO234/AJ234))),"")</f>
        <v/>
      </c>
      <c r="BM234" s="45" t="str">
        <f t="shared" ref="BM234:BM243" si="559">IFERROR(IF(AK234=0,"",IF((AQ234/AK234)&gt;1,1,(AQ234/AK234))),"")</f>
        <v/>
      </c>
      <c r="BN234" s="45" t="str">
        <f t="shared" ref="BN234:BN243" si="560">IFERROR(IF(AL234=0,"",IF((AS234/AL234)&gt;1,1,(AS234/AL234))),"")</f>
        <v/>
      </c>
      <c r="BO234" s="45" t="str">
        <f t="shared" ref="BO234:BO243" si="561">IFERROR(IF((AM234+AO234+AQ234+AS234)/AH234&gt;1,1,(AM234+AO234+AQ234+AS234)/AH234),"")</f>
        <v/>
      </c>
      <c r="BP234" s="46" t="s">
        <v>957</v>
      </c>
      <c r="BQ234" s="37"/>
      <c r="BR234" s="47" t="s">
        <v>931</v>
      </c>
      <c r="BS234" s="37" t="s">
        <v>958</v>
      </c>
      <c r="BT234" s="43" t="s">
        <v>933</v>
      </c>
      <c r="BU234" s="43" t="s">
        <v>934</v>
      </c>
      <c r="BV234" s="43" t="s">
        <v>935</v>
      </c>
      <c r="BW234" s="43"/>
      <c r="BX234" s="43" t="s">
        <v>936</v>
      </c>
      <c r="BY234" s="43" t="s">
        <v>937</v>
      </c>
      <c r="BZ234" s="40">
        <v>0.4</v>
      </c>
      <c r="CA234" s="37"/>
      <c r="CB234" s="37"/>
      <c r="CC234" s="37"/>
      <c r="CD234" s="37"/>
      <c r="CE234" s="43" t="s">
        <v>96</v>
      </c>
      <c r="CF234" s="37" t="s">
        <v>938</v>
      </c>
      <c r="CG234" s="37">
        <f t="shared" ref="CG234" si="562">SUM(CH234:CK234)</f>
        <v>397</v>
      </c>
      <c r="CH234" s="37">
        <v>0</v>
      </c>
      <c r="CI234" s="37">
        <v>391</v>
      </c>
      <c r="CJ234" s="37">
        <v>3</v>
      </c>
      <c r="CK234" s="37">
        <v>3</v>
      </c>
      <c r="CL234" s="37"/>
      <c r="CM234" s="37"/>
      <c r="CN234" s="37">
        <v>183</v>
      </c>
      <c r="CO234" s="37" t="s">
        <v>2214</v>
      </c>
      <c r="CP234" s="37"/>
      <c r="CQ234" s="37"/>
      <c r="CR234" s="37"/>
      <c r="CS234" s="37"/>
      <c r="CT234" s="44">
        <v>44658</v>
      </c>
      <c r="CU234" s="44">
        <v>44761</v>
      </c>
      <c r="CV234" s="44"/>
      <c r="CW234" s="44"/>
      <c r="CX234" s="37"/>
      <c r="CY234" s="37" t="s">
        <v>4</v>
      </c>
      <c r="CZ234" s="37"/>
      <c r="DA234" s="37"/>
      <c r="DB234" s="37"/>
      <c r="DC234" s="37" t="s">
        <v>5</v>
      </c>
      <c r="DD234" s="37"/>
      <c r="DE234" s="37"/>
      <c r="DF234" s="37"/>
      <c r="DG234" s="37" t="s">
        <v>2215</v>
      </c>
      <c r="DH234" s="37"/>
      <c r="DI234" s="37"/>
      <c r="DJ234" s="45" t="str">
        <f t="shared" si="457"/>
        <v/>
      </c>
      <c r="DK234" s="45">
        <f t="shared" si="458"/>
        <v>0.4680306905370844</v>
      </c>
      <c r="DL234" s="45">
        <f t="shared" si="459"/>
        <v>0</v>
      </c>
      <c r="DM234" s="45">
        <f t="shared" si="460"/>
        <v>0</v>
      </c>
      <c r="DN234" s="45">
        <f t="shared" si="461"/>
        <v>0.46095717884130982</v>
      </c>
      <c r="DO234" s="46"/>
      <c r="DP234" s="37"/>
      <c r="DQ234" s="43"/>
      <c r="DR234" s="37"/>
      <c r="DS234" s="43"/>
      <c r="DT234" s="43"/>
      <c r="DU234" s="43"/>
      <c r="DV234" s="43"/>
      <c r="DW234" s="43"/>
      <c r="DX234" s="43"/>
      <c r="DY234" s="40"/>
      <c r="DZ234" s="37"/>
      <c r="EA234" s="37"/>
      <c r="EB234" s="37"/>
      <c r="EC234" s="37"/>
      <c r="ED234" s="43"/>
      <c r="EE234" s="37"/>
      <c r="EF234" s="37"/>
      <c r="EG234" s="37"/>
      <c r="EH234" s="37"/>
      <c r="EI234" s="37"/>
      <c r="EJ234" s="37"/>
      <c r="EK234" s="37"/>
      <c r="EL234" s="37"/>
      <c r="EM234" s="37"/>
      <c r="EN234" s="37"/>
      <c r="EO234" s="37"/>
      <c r="EP234" s="37"/>
      <c r="EQ234" s="37"/>
      <c r="ER234" s="37"/>
      <c r="ES234" s="44">
        <v>44658</v>
      </c>
      <c r="ET234" s="44">
        <v>44761</v>
      </c>
      <c r="EU234" s="44"/>
      <c r="EV234" s="44"/>
      <c r="EW234" s="37"/>
      <c r="EX234" s="37"/>
      <c r="EY234" s="37"/>
      <c r="EZ234" s="37"/>
      <c r="FA234" s="37"/>
      <c r="FB234" s="37"/>
      <c r="FC234" s="37"/>
      <c r="FD234" s="37"/>
      <c r="FE234" s="37"/>
      <c r="FF234" s="37"/>
      <c r="FG234" s="37"/>
      <c r="FH234" s="37"/>
      <c r="FI234" s="45" t="str">
        <f t="shared" si="462"/>
        <v/>
      </c>
      <c r="FJ234" s="45" t="str">
        <f t="shared" si="463"/>
        <v/>
      </c>
      <c r="FK234" s="45" t="str">
        <f t="shared" si="464"/>
        <v/>
      </c>
      <c r="FL234" s="45" t="str">
        <f t="shared" si="465"/>
        <v/>
      </c>
      <c r="FM234" s="45" t="str">
        <f t="shared" si="466"/>
        <v/>
      </c>
      <c r="FN234" s="37"/>
      <c r="FO234" s="37"/>
      <c r="FP234" s="37"/>
      <c r="FQ234" s="37"/>
      <c r="FR234" s="37"/>
      <c r="FS234" s="37"/>
      <c r="FT234" s="37"/>
      <c r="FU234" s="37"/>
      <c r="FV234" s="37"/>
      <c r="FW234" s="37"/>
      <c r="FX234" s="37"/>
      <c r="FY234" s="37"/>
      <c r="FZ234" s="37"/>
      <c r="GA234" s="37"/>
      <c r="GB234" s="37"/>
      <c r="GC234" s="37"/>
      <c r="GD234" s="37"/>
      <c r="GE234" s="37"/>
      <c r="GF234" s="37"/>
      <c r="GG234" s="37"/>
      <c r="GH234" s="37"/>
      <c r="GI234" s="37"/>
      <c r="GJ234" s="37"/>
      <c r="GK234" s="37"/>
      <c r="GL234" s="37"/>
      <c r="GM234" s="37"/>
      <c r="GN234" s="37"/>
      <c r="GO234" s="37"/>
      <c r="GP234" s="37"/>
      <c r="GQ234" s="37"/>
      <c r="GR234" s="44">
        <v>44658</v>
      </c>
      <c r="GS234" s="44">
        <v>44761</v>
      </c>
      <c r="GT234" s="44"/>
      <c r="GU234" s="44"/>
      <c r="GV234" s="37"/>
      <c r="GW234" s="37"/>
      <c r="GX234" s="37"/>
      <c r="GY234" s="37"/>
      <c r="GZ234" s="37"/>
      <c r="HA234" s="37"/>
      <c r="HB234" s="37"/>
      <c r="HC234" s="37"/>
      <c r="HD234" s="37"/>
      <c r="HE234" s="37"/>
      <c r="HF234" s="37"/>
      <c r="HG234" s="37"/>
      <c r="HH234" s="45" t="str">
        <f t="shared" ref="HH234:HH237" si="563">IFERROR(IF(GF234=0,"",IF((GJ234/GF234)&gt;1,1,(GJ234/GF234))),"")</f>
        <v/>
      </c>
      <c r="HI234" s="45" t="str">
        <f t="shared" ref="HI234:HI237" si="564">IFERROR(IF(GG234=0,"",IF((GL234/GG234)&gt;1,1,(GL234/GG234))),"")</f>
        <v/>
      </c>
      <c r="HJ234" s="45" t="str">
        <f t="shared" ref="HJ234:HJ237" si="565">IFERROR(IF(GH234=0,"",IF((GN234/GH234)&gt;1,1,(GN234/GH234))),"")</f>
        <v/>
      </c>
      <c r="HK234" s="45" t="str">
        <f t="shared" ref="HK234:HK237" si="566">IFERROR(IF(GI234=0,"",IF((GP234/GI234)&gt;1,1,(GP234/GI234))),"")</f>
        <v/>
      </c>
      <c r="HL234" s="45" t="str">
        <f t="shared" ref="HL234:HL237" si="567">IFERROR(IF((GJ234+GL234+GN234+GP234)/GE234&gt;1,1,(GJ234+GL234+GN234+GP234)/GE234),"")</f>
        <v/>
      </c>
      <c r="HM234" s="37"/>
      <c r="HN234" s="37"/>
      <c r="HO234" s="37">
        <f t="shared" si="472"/>
        <v>1</v>
      </c>
      <c r="HP234" s="37" t="str">
        <f>'[23]BD Plan'!$B$3</f>
        <v>Valle del Cauca</v>
      </c>
      <c r="HQ234" s="41" t="s">
        <v>2216</v>
      </c>
      <c r="HR234" s="41"/>
      <c r="HS234" s="41"/>
      <c r="HT234" s="41"/>
      <c r="HU234" s="41"/>
      <c r="HV234" s="41" t="s">
        <v>2217</v>
      </c>
      <c r="HW234" s="41"/>
      <c r="HX234" s="41"/>
      <c r="HY234" s="41"/>
      <c r="HZ234" s="41"/>
      <c r="IA234" s="41"/>
      <c r="IB234" s="41"/>
      <c r="IC234" s="41"/>
      <c r="ID234" s="41"/>
      <c r="IE234" s="41"/>
      <c r="IF234" s="41"/>
      <c r="IG234" s="37" t="s">
        <v>963</v>
      </c>
      <c r="IH234" s="46" t="s">
        <v>964</v>
      </c>
    </row>
    <row r="235" spans="1:242" ht="15" customHeight="1" x14ac:dyDescent="0.25">
      <c r="A235" t="s">
        <v>965</v>
      </c>
      <c r="B235" t="s">
        <v>966</v>
      </c>
      <c r="C235" s="37" t="s">
        <v>967</v>
      </c>
      <c r="D235" s="37" t="s">
        <v>968</v>
      </c>
      <c r="E235" s="37" t="s">
        <v>951</v>
      </c>
      <c r="F235" s="37" t="s">
        <v>969</v>
      </c>
      <c r="G235" s="37" t="s">
        <v>925</v>
      </c>
      <c r="H235" s="39" t="s">
        <v>970</v>
      </c>
      <c r="I235" s="37" t="s">
        <v>955</v>
      </c>
      <c r="J235" s="40">
        <v>1</v>
      </c>
      <c r="K235" s="40">
        <v>0.6</v>
      </c>
      <c r="L235" s="37" t="s">
        <v>956</v>
      </c>
      <c r="M235" s="40">
        <v>0.6</v>
      </c>
      <c r="N235" s="40">
        <v>0.6</v>
      </c>
      <c r="O235" s="37" t="s">
        <v>928</v>
      </c>
      <c r="P235" s="37" t="s">
        <v>929</v>
      </c>
      <c r="Q235" s="42" t="s">
        <v>971</v>
      </c>
      <c r="R235" s="37"/>
      <c r="S235" s="47" t="s">
        <v>931</v>
      </c>
      <c r="T235" s="37" t="s">
        <v>972</v>
      </c>
      <c r="U235" s="43" t="s">
        <v>933</v>
      </c>
      <c r="V235" s="43" t="s">
        <v>934</v>
      </c>
      <c r="W235" s="43" t="s">
        <v>935</v>
      </c>
      <c r="X235" s="43"/>
      <c r="Y235" s="43" t="s">
        <v>973</v>
      </c>
      <c r="Z235" s="43" t="s">
        <v>937</v>
      </c>
      <c r="AA235" s="40">
        <v>0.4</v>
      </c>
      <c r="AB235" s="37"/>
      <c r="AC235" s="37"/>
      <c r="AD235" s="37"/>
      <c r="AE235" s="37"/>
      <c r="AF235" s="43" t="s">
        <v>96</v>
      </c>
      <c r="AG235" s="37" t="s">
        <v>938</v>
      </c>
      <c r="AH235" s="37">
        <f t="shared" ref="AH235:AH242" si="568">SUM(AI235:AL235)</f>
        <v>12</v>
      </c>
      <c r="AI235" s="43">
        <v>3</v>
      </c>
      <c r="AJ235" s="43">
        <v>3</v>
      </c>
      <c r="AK235" s="43">
        <v>3</v>
      </c>
      <c r="AL235" s="43">
        <v>3</v>
      </c>
      <c r="AM235" s="37">
        <v>3</v>
      </c>
      <c r="AN235" s="37" t="s">
        <v>2218</v>
      </c>
      <c r="AO235" s="37">
        <v>2</v>
      </c>
      <c r="AP235" s="37" t="s">
        <v>2219</v>
      </c>
      <c r="AQ235" s="37"/>
      <c r="AR235" s="37"/>
      <c r="AS235" s="37"/>
      <c r="AT235" s="37"/>
      <c r="AU235" s="44">
        <v>44658</v>
      </c>
      <c r="AV235" s="44">
        <v>44760</v>
      </c>
      <c r="AW235" s="44"/>
      <c r="AX235" s="44"/>
      <c r="AY235" s="37" t="s">
        <v>4</v>
      </c>
      <c r="AZ235" s="37" t="s">
        <v>4</v>
      </c>
      <c r="BA235" s="37"/>
      <c r="BB235" s="37"/>
      <c r="BC235" s="37" t="s">
        <v>4</v>
      </c>
      <c r="BD235" s="37" t="s">
        <v>4</v>
      </c>
      <c r="BE235" s="37"/>
      <c r="BF235" s="37"/>
      <c r="BG235" s="37" t="s">
        <v>2220</v>
      </c>
      <c r="BH235" s="37" t="s">
        <v>2221</v>
      </c>
      <c r="BI235" s="37"/>
      <c r="BJ235" s="37"/>
      <c r="BK235" s="45">
        <f t="shared" si="557"/>
        <v>1</v>
      </c>
      <c r="BL235" s="45">
        <f t="shared" si="558"/>
        <v>0.66666666666666663</v>
      </c>
      <c r="BM235" s="45">
        <f t="shared" si="559"/>
        <v>0</v>
      </c>
      <c r="BN235" s="45">
        <f t="shared" si="560"/>
        <v>0</v>
      </c>
      <c r="BO235" s="45">
        <f t="shared" si="561"/>
        <v>0.41666666666666669</v>
      </c>
      <c r="BP235" s="46"/>
      <c r="BQ235" s="37"/>
      <c r="BR235" s="37"/>
      <c r="BS235" s="37"/>
      <c r="BT235" s="43"/>
      <c r="BU235" s="43"/>
      <c r="BV235" s="43"/>
      <c r="BW235" s="43"/>
      <c r="BX235" s="43"/>
      <c r="BY235" s="43"/>
      <c r="BZ235" s="40"/>
      <c r="CA235" s="37"/>
      <c r="CB235" s="37"/>
      <c r="CC235" s="37"/>
      <c r="CD235" s="37"/>
      <c r="CE235" s="43"/>
      <c r="CF235" s="37"/>
      <c r="CG235" s="37"/>
      <c r="CH235" s="37"/>
      <c r="CI235" s="37"/>
      <c r="CJ235" s="37"/>
      <c r="CK235" s="37"/>
      <c r="CL235" s="37"/>
      <c r="CM235" s="37"/>
      <c r="CN235" s="37"/>
      <c r="CO235" s="37"/>
      <c r="CP235" s="37"/>
      <c r="CQ235" s="37"/>
      <c r="CR235" s="37"/>
      <c r="CS235" s="37"/>
      <c r="CT235" s="44">
        <v>44658</v>
      </c>
      <c r="CU235" s="44">
        <v>44760</v>
      </c>
      <c r="CV235" s="44"/>
      <c r="CW235" s="44"/>
      <c r="CX235" s="37"/>
      <c r="CY235" s="37"/>
      <c r="CZ235" s="37"/>
      <c r="DA235" s="37"/>
      <c r="DB235" s="37"/>
      <c r="DC235" s="37"/>
      <c r="DD235" s="37"/>
      <c r="DE235" s="37"/>
      <c r="DF235" s="37"/>
      <c r="DG235" s="37"/>
      <c r="DH235" s="37"/>
      <c r="DI235" s="37"/>
      <c r="DJ235" s="45" t="str">
        <f t="shared" si="457"/>
        <v/>
      </c>
      <c r="DK235" s="45" t="str">
        <f t="shared" si="458"/>
        <v/>
      </c>
      <c r="DL235" s="45" t="str">
        <f t="shared" si="459"/>
        <v/>
      </c>
      <c r="DM235" s="45" t="str">
        <f t="shared" si="460"/>
        <v/>
      </c>
      <c r="DN235" s="45" t="str">
        <f t="shared" si="461"/>
        <v/>
      </c>
      <c r="DO235" s="46"/>
      <c r="DP235" s="37"/>
      <c r="DQ235" s="43"/>
      <c r="DR235" s="37"/>
      <c r="DS235" s="43"/>
      <c r="DT235" s="43"/>
      <c r="DU235" s="43"/>
      <c r="DV235" s="43"/>
      <c r="DW235" s="43"/>
      <c r="DX235" s="43"/>
      <c r="DY235" s="40"/>
      <c r="DZ235" s="37"/>
      <c r="EA235" s="37"/>
      <c r="EB235" s="37"/>
      <c r="EC235" s="37"/>
      <c r="ED235" s="43"/>
      <c r="EE235" s="37"/>
      <c r="EF235" s="37"/>
      <c r="EG235" s="37"/>
      <c r="EH235" s="37"/>
      <c r="EI235" s="37"/>
      <c r="EJ235" s="37"/>
      <c r="EK235" s="37"/>
      <c r="EL235" s="37"/>
      <c r="EM235" s="37"/>
      <c r="EN235" s="37"/>
      <c r="EO235" s="37"/>
      <c r="EP235" s="37"/>
      <c r="EQ235" s="37"/>
      <c r="ER235" s="37"/>
      <c r="ES235" s="44">
        <v>44658</v>
      </c>
      <c r="ET235" s="44">
        <v>44760</v>
      </c>
      <c r="EU235" s="44"/>
      <c r="EV235" s="44"/>
      <c r="EW235" s="37"/>
      <c r="EX235" s="37"/>
      <c r="EY235" s="37"/>
      <c r="EZ235" s="37"/>
      <c r="FA235" s="37"/>
      <c r="FB235" s="37"/>
      <c r="FC235" s="37"/>
      <c r="FD235" s="37"/>
      <c r="FE235" s="37"/>
      <c r="FF235" s="37"/>
      <c r="FG235" s="37"/>
      <c r="FH235" s="37"/>
      <c r="FI235" s="45" t="str">
        <f t="shared" si="462"/>
        <v/>
      </c>
      <c r="FJ235" s="45" t="str">
        <f t="shared" si="463"/>
        <v/>
      </c>
      <c r="FK235" s="45" t="str">
        <f t="shared" si="464"/>
        <v/>
      </c>
      <c r="FL235" s="45" t="str">
        <f t="shared" si="465"/>
        <v/>
      </c>
      <c r="FM235" s="45" t="str">
        <f t="shared" si="466"/>
        <v/>
      </c>
      <c r="FN235" s="37"/>
      <c r="FO235" s="37"/>
      <c r="FP235" s="37"/>
      <c r="FQ235" s="37"/>
      <c r="FR235" s="37"/>
      <c r="FS235" s="37"/>
      <c r="FT235" s="37"/>
      <c r="FU235" s="37"/>
      <c r="FV235" s="37"/>
      <c r="FW235" s="37"/>
      <c r="FX235" s="37"/>
      <c r="FY235" s="37"/>
      <c r="FZ235" s="37"/>
      <c r="GA235" s="37"/>
      <c r="GB235" s="37"/>
      <c r="GC235" s="37"/>
      <c r="GD235" s="37"/>
      <c r="GE235" s="37"/>
      <c r="GF235" s="37"/>
      <c r="GG235" s="37"/>
      <c r="GH235" s="37"/>
      <c r="GI235" s="37"/>
      <c r="GJ235" s="37"/>
      <c r="GK235" s="37"/>
      <c r="GL235" s="37"/>
      <c r="GM235" s="37"/>
      <c r="GN235" s="37"/>
      <c r="GO235" s="37"/>
      <c r="GP235" s="37"/>
      <c r="GQ235" s="37"/>
      <c r="GR235" s="44">
        <v>44658</v>
      </c>
      <c r="GS235" s="44">
        <v>44760</v>
      </c>
      <c r="GT235" s="44"/>
      <c r="GU235" s="44"/>
      <c r="GV235" s="37"/>
      <c r="GW235" s="37"/>
      <c r="GX235" s="37"/>
      <c r="GY235" s="37"/>
      <c r="GZ235" s="37"/>
      <c r="HA235" s="37"/>
      <c r="HB235" s="37"/>
      <c r="HC235" s="37"/>
      <c r="HD235" s="37"/>
      <c r="HE235" s="37"/>
      <c r="HF235" s="37"/>
      <c r="HG235" s="37"/>
      <c r="HH235" s="45" t="str">
        <f t="shared" si="563"/>
        <v/>
      </c>
      <c r="HI235" s="45" t="str">
        <f t="shared" si="564"/>
        <v/>
      </c>
      <c r="HJ235" s="45" t="str">
        <f t="shared" si="565"/>
        <v/>
      </c>
      <c r="HK235" s="45" t="str">
        <f t="shared" si="566"/>
        <v/>
      </c>
      <c r="HL235" s="45" t="str">
        <f t="shared" si="567"/>
        <v/>
      </c>
      <c r="HM235" s="37"/>
      <c r="HN235" s="37"/>
      <c r="HO235" s="37">
        <f t="shared" si="472"/>
        <v>1</v>
      </c>
      <c r="HP235" s="37" t="str">
        <f>'[23]BD Plan'!$B$3</f>
        <v>Valle del Cauca</v>
      </c>
      <c r="HQ235" s="41" t="s">
        <v>2222</v>
      </c>
      <c r="HR235" s="41" t="s">
        <v>2223</v>
      </c>
      <c r="HS235" s="41"/>
      <c r="HT235" s="41"/>
      <c r="HU235" s="41"/>
      <c r="HV235" s="41"/>
      <c r="HW235" s="41"/>
      <c r="HX235" s="41"/>
      <c r="HY235" s="41"/>
      <c r="HZ235" s="41"/>
      <c r="IA235" s="41"/>
      <c r="IB235" s="41"/>
      <c r="IC235" s="41"/>
      <c r="ID235" s="41"/>
      <c r="IE235" s="41"/>
      <c r="IF235" s="41"/>
      <c r="IG235" s="37" t="s">
        <v>980</v>
      </c>
      <c r="IH235" s="46" t="s">
        <v>981</v>
      </c>
    </row>
    <row r="236" spans="1:242" ht="15" customHeight="1" x14ac:dyDescent="0.25">
      <c r="A236" t="s">
        <v>982</v>
      </c>
      <c r="B236" t="s">
        <v>966</v>
      </c>
      <c r="C236" s="37" t="s">
        <v>983</v>
      </c>
      <c r="D236" s="37" t="s">
        <v>950</v>
      </c>
      <c r="E236" s="37" t="s">
        <v>951</v>
      </c>
      <c r="F236" s="37" t="s">
        <v>984</v>
      </c>
      <c r="G236" s="37" t="s">
        <v>925</v>
      </c>
      <c r="H236" s="39" t="s">
        <v>985</v>
      </c>
      <c r="I236" s="37" t="s">
        <v>955</v>
      </c>
      <c r="J236" s="40">
        <v>0.8</v>
      </c>
      <c r="K236" s="40">
        <v>0.6</v>
      </c>
      <c r="L236" s="37" t="s">
        <v>956</v>
      </c>
      <c r="M236" s="40">
        <v>0.48</v>
      </c>
      <c r="N236" s="40">
        <v>0.6</v>
      </c>
      <c r="O236" s="37" t="s">
        <v>928</v>
      </c>
      <c r="P236" s="37" t="s">
        <v>929</v>
      </c>
      <c r="Q236" s="42" t="s">
        <v>986</v>
      </c>
      <c r="R236" s="37"/>
      <c r="S236" s="47" t="s">
        <v>931</v>
      </c>
      <c r="T236" s="41" t="s">
        <v>987</v>
      </c>
      <c r="U236" s="43" t="s">
        <v>933</v>
      </c>
      <c r="V236" s="43" t="s">
        <v>934</v>
      </c>
      <c r="W236" s="43" t="s">
        <v>935</v>
      </c>
      <c r="X236" s="43"/>
      <c r="Y236" s="43" t="s">
        <v>973</v>
      </c>
      <c r="Z236" s="43" t="s">
        <v>937</v>
      </c>
      <c r="AA236" s="40">
        <v>0.4</v>
      </c>
      <c r="AB236" s="37"/>
      <c r="AC236" s="37"/>
      <c r="AD236" s="37"/>
      <c r="AE236" s="37"/>
      <c r="AF236" s="43" t="s">
        <v>96</v>
      </c>
      <c r="AG236" s="37" t="s">
        <v>938</v>
      </c>
      <c r="AH236" s="37">
        <f t="shared" si="568"/>
        <v>34</v>
      </c>
      <c r="AI236" s="43">
        <v>6</v>
      </c>
      <c r="AJ236" s="43">
        <v>4</v>
      </c>
      <c r="AK236" s="43">
        <v>12</v>
      </c>
      <c r="AL236" s="43">
        <v>12</v>
      </c>
      <c r="AM236" s="37">
        <v>6</v>
      </c>
      <c r="AN236" s="41" t="s">
        <v>2224</v>
      </c>
      <c r="AO236" s="37">
        <v>4</v>
      </c>
      <c r="AP236" s="37" t="s">
        <v>2225</v>
      </c>
      <c r="AQ236" s="37"/>
      <c r="AR236" s="37"/>
      <c r="AS236" s="37"/>
      <c r="AT236" s="37"/>
      <c r="AU236" s="44">
        <v>44658</v>
      </c>
      <c r="AV236" s="44">
        <v>44760</v>
      </c>
      <c r="AW236" s="44"/>
      <c r="AX236" s="44"/>
      <c r="AY236" s="37" t="s">
        <v>4</v>
      </c>
      <c r="AZ236" s="37" t="s">
        <v>4</v>
      </c>
      <c r="BA236" s="37"/>
      <c r="BB236" s="37"/>
      <c r="BC236" s="37" t="s">
        <v>4</v>
      </c>
      <c r="BD236" s="37" t="s">
        <v>4</v>
      </c>
      <c r="BE236" s="37"/>
      <c r="BF236" s="37"/>
      <c r="BG236" s="37" t="s">
        <v>2226</v>
      </c>
      <c r="BH236" s="37" t="s">
        <v>2227</v>
      </c>
      <c r="BI236" s="37"/>
      <c r="BJ236" s="37"/>
      <c r="BK236" s="45">
        <f t="shared" si="557"/>
        <v>1</v>
      </c>
      <c r="BL236" s="45">
        <f t="shared" si="558"/>
        <v>1</v>
      </c>
      <c r="BM236" s="45">
        <f t="shared" si="559"/>
        <v>0</v>
      </c>
      <c r="BN236" s="45">
        <f t="shared" si="560"/>
        <v>0</v>
      </c>
      <c r="BO236" s="45">
        <f t="shared" si="561"/>
        <v>0.29411764705882354</v>
      </c>
      <c r="BP236" s="46"/>
      <c r="BQ236" s="37"/>
      <c r="BS236" s="37"/>
      <c r="BT236" s="43"/>
      <c r="BU236" s="43"/>
      <c r="BV236" s="43"/>
      <c r="BW236" s="43"/>
      <c r="BX236" s="43"/>
      <c r="BY236" s="43"/>
      <c r="BZ236" s="40"/>
      <c r="CA236" s="37"/>
      <c r="CB236" s="37"/>
      <c r="CC236" s="37"/>
      <c r="CD236" s="37"/>
      <c r="CE236" s="43"/>
      <c r="CF236" s="37"/>
      <c r="CG236" s="37"/>
      <c r="CH236" s="37"/>
      <c r="CI236" s="37"/>
      <c r="CJ236" s="37"/>
      <c r="CK236" s="37"/>
      <c r="CL236" s="37"/>
      <c r="CM236" s="37"/>
      <c r="CN236" s="37"/>
      <c r="CO236" s="37"/>
      <c r="CP236" s="37"/>
      <c r="CQ236" s="37"/>
      <c r="CR236" s="37"/>
      <c r="CS236" s="37"/>
      <c r="CT236" s="44">
        <v>44658</v>
      </c>
      <c r="CU236" s="44">
        <v>44760</v>
      </c>
      <c r="CV236" s="44"/>
      <c r="CW236" s="44"/>
      <c r="CX236" s="37"/>
      <c r="CY236" s="37"/>
      <c r="CZ236" s="37"/>
      <c r="DA236" s="37"/>
      <c r="DB236" s="37"/>
      <c r="DC236" s="37"/>
      <c r="DD236" s="37"/>
      <c r="DE236" s="37"/>
      <c r="DF236" s="37"/>
      <c r="DG236" s="37"/>
      <c r="DH236" s="37"/>
      <c r="DI236" s="37"/>
      <c r="DJ236" s="45" t="str">
        <f t="shared" si="457"/>
        <v/>
      </c>
      <c r="DK236" s="45" t="str">
        <f t="shared" si="458"/>
        <v/>
      </c>
      <c r="DL236" s="45" t="str">
        <f t="shared" si="459"/>
        <v/>
      </c>
      <c r="DM236" s="45" t="str">
        <f t="shared" si="460"/>
        <v/>
      </c>
      <c r="DN236" s="45" t="str">
        <f t="shared" si="461"/>
        <v/>
      </c>
      <c r="DO236" s="46"/>
      <c r="DP236" s="37"/>
      <c r="DQ236" s="43"/>
      <c r="DR236" s="37"/>
      <c r="DS236" s="43"/>
      <c r="DT236" s="43"/>
      <c r="DU236" s="43"/>
      <c r="DV236" s="43"/>
      <c r="DW236" s="43"/>
      <c r="DX236" s="43"/>
      <c r="DY236" s="40"/>
      <c r="DZ236" s="37"/>
      <c r="EA236" s="37"/>
      <c r="EB236" s="37"/>
      <c r="EC236" s="37"/>
      <c r="ED236" s="43"/>
      <c r="EE236" s="37"/>
      <c r="EF236" s="37"/>
      <c r="EG236" s="37"/>
      <c r="EH236" s="37"/>
      <c r="EI236" s="37"/>
      <c r="EJ236" s="37"/>
      <c r="EK236" s="37"/>
      <c r="EL236" s="37"/>
      <c r="EM236" s="37"/>
      <c r="EN236" s="37"/>
      <c r="EO236" s="37"/>
      <c r="EP236" s="37"/>
      <c r="EQ236" s="37"/>
      <c r="ER236" s="37"/>
      <c r="ES236" s="44">
        <v>44658</v>
      </c>
      <c r="ET236" s="44">
        <v>44760</v>
      </c>
      <c r="EU236" s="44"/>
      <c r="EV236" s="44"/>
      <c r="EW236" s="37"/>
      <c r="EX236" s="37"/>
      <c r="EY236" s="37"/>
      <c r="EZ236" s="37"/>
      <c r="FA236" s="37"/>
      <c r="FB236" s="37"/>
      <c r="FC236" s="37"/>
      <c r="FD236" s="37"/>
      <c r="FE236" s="37"/>
      <c r="FF236" s="37"/>
      <c r="FG236" s="37"/>
      <c r="FH236" s="37"/>
      <c r="FI236" s="45" t="str">
        <f t="shared" si="462"/>
        <v/>
      </c>
      <c r="FJ236" s="45" t="str">
        <f t="shared" si="463"/>
        <v/>
      </c>
      <c r="FK236" s="45" t="str">
        <f t="shared" si="464"/>
        <v/>
      </c>
      <c r="FL236" s="45" t="str">
        <f t="shared" si="465"/>
        <v/>
      </c>
      <c r="FM236" s="45" t="str">
        <f t="shared" si="466"/>
        <v/>
      </c>
      <c r="FN236" s="37"/>
      <c r="FO236" s="37"/>
      <c r="FP236" s="37"/>
      <c r="FQ236" s="37"/>
      <c r="FR236" s="37"/>
      <c r="FS236" s="37"/>
      <c r="FT236" s="37"/>
      <c r="FU236" s="37"/>
      <c r="FV236" s="37"/>
      <c r="FW236" s="37"/>
      <c r="FX236" s="37"/>
      <c r="FY236" s="37"/>
      <c r="FZ236" s="37"/>
      <c r="GA236" s="37"/>
      <c r="GB236" s="37"/>
      <c r="GC236" s="37"/>
      <c r="GD236" s="37"/>
      <c r="GE236" s="37"/>
      <c r="GF236" s="37"/>
      <c r="GG236" s="37"/>
      <c r="GH236" s="37"/>
      <c r="GI236" s="37"/>
      <c r="GJ236" s="37"/>
      <c r="GK236" s="37"/>
      <c r="GL236" s="37"/>
      <c r="GM236" s="37"/>
      <c r="GN236" s="37"/>
      <c r="GO236" s="37"/>
      <c r="GP236" s="37"/>
      <c r="GQ236" s="37"/>
      <c r="GR236" s="44">
        <v>44658</v>
      </c>
      <c r="GS236" s="44">
        <v>44760</v>
      </c>
      <c r="GT236" s="44"/>
      <c r="GU236" s="44"/>
      <c r="GV236" s="37"/>
      <c r="GW236" s="37"/>
      <c r="GX236" s="37"/>
      <c r="GY236" s="37"/>
      <c r="GZ236" s="37"/>
      <c r="HA236" s="37"/>
      <c r="HB236" s="37"/>
      <c r="HC236" s="37"/>
      <c r="HD236" s="37"/>
      <c r="HE236" s="37"/>
      <c r="HF236" s="37"/>
      <c r="HG236" s="37"/>
      <c r="HH236" s="45" t="str">
        <f t="shared" si="563"/>
        <v/>
      </c>
      <c r="HI236" s="45" t="str">
        <f t="shared" si="564"/>
        <v/>
      </c>
      <c r="HJ236" s="45" t="str">
        <f t="shared" si="565"/>
        <v/>
      </c>
      <c r="HK236" s="45" t="str">
        <f t="shared" si="566"/>
        <v/>
      </c>
      <c r="HL236" s="45" t="str">
        <f t="shared" si="567"/>
        <v/>
      </c>
      <c r="HM236" s="37"/>
      <c r="HN236" s="37"/>
      <c r="HO236" s="37">
        <f t="shared" si="472"/>
        <v>1</v>
      </c>
      <c r="HP236" s="37" t="str">
        <f>'[23]BD Plan'!$B$3</f>
        <v>Valle del Cauca</v>
      </c>
      <c r="HQ236" s="41" t="s">
        <v>2228</v>
      </c>
      <c r="HR236" s="41" t="s">
        <v>2229</v>
      </c>
      <c r="HS236" s="41"/>
      <c r="HT236" s="41"/>
      <c r="HU236" s="41"/>
      <c r="HV236" s="41"/>
      <c r="HW236" s="41"/>
      <c r="HX236" s="41"/>
      <c r="HY236" s="41"/>
      <c r="HZ236" s="41"/>
      <c r="IA236" s="41"/>
      <c r="IB236" s="41"/>
      <c r="IC236" s="41"/>
      <c r="ID236" s="41"/>
      <c r="IE236" s="41"/>
      <c r="IF236" s="41"/>
      <c r="IG236" s="37" t="s">
        <v>993</v>
      </c>
      <c r="IH236" s="46" t="s">
        <v>994</v>
      </c>
    </row>
    <row r="237" spans="1:242" ht="15" customHeight="1" x14ac:dyDescent="0.25">
      <c r="A237" t="s">
        <v>995</v>
      </c>
      <c r="B237" t="s">
        <v>966</v>
      </c>
      <c r="C237" s="37" t="s">
        <v>996</v>
      </c>
      <c r="D237" s="37" t="s">
        <v>997</v>
      </c>
      <c r="E237" s="37" t="s">
        <v>951</v>
      </c>
      <c r="F237" s="37" t="s">
        <v>984</v>
      </c>
      <c r="G237" s="37" t="s">
        <v>953</v>
      </c>
      <c r="H237" s="39" t="s">
        <v>998</v>
      </c>
      <c r="I237" s="37" t="s">
        <v>955</v>
      </c>
      <c r="J237" s="40">
        <v>1</v>
      </c>
      <c r="K237" s="40">
        <v>0.8</v>
      </c>
      <c r="L237" s="37" t="s">
        <v>956</v>
      </c>
      <c r="M237" s="40">
        <v>0.6</v>
      </c>
      <c r="N237" s="40">
        <v>0.8</v>
      </c>
      <c r="O237" s="37" t="s">
        <v>956</v>
      </c>
      <c r="P237" s="37" t="s">
        <v>929</v>
      </c>
      <c r="Q237" s="42" t="s">
        <v>999</v>
      </c>
      <c r="R237" s="37"/>
      <c r="S237" s="47" t="s">
        <v>931</v>
      </c>
      <c r="T237" s="37" t="s">
        <v>1000</v>
      </c>
      <c r="U237" s="43" t="s">
        <v>933</v>
      </c>
      <c r="V237" s="43" t="s">
        <v>934</v>
      </c>
      <c r="W237" s="43" t="s">
        <v>935</v>
      </c>
      <c r="X237" s="43"/>
      <c r="Y237" s="43" t="s">
        <v>936</v>
      </c>
      <c r="Z237" s="43" t="s">
        <v>937</v>
      </c>
      <c r="AA237" s="40">
        <v>0.4</v>
      </c>
      <c r="AB237" s="37"/>
      <c r="AC237" s="37"/>
      <c r="AD237" s="37"/>
      <c r="AE237" s="37"/>
      <c r="AF237" s="43" t="s">
        <v>96</v>
      </c>
      <c r="AG237" s="37" t="s">
        <v>938</v>
      </c>
      <c r="AH237" s="37">
        <f t="shared" si="568"/>
        <v>12</v>
      </c>
      <c r="AI237" s="43">
        <v>3</v>
      </c>
      <c r="AJ237" s="43">
        <v>3</v>
      </c>
      <c r="AK237" s="43">
        <v>3</v>
      </c>
      <c r="AL237" s="43">
        <v>3</v>
      </c>
      <c r="AM237" s="37">
        <v>3</v>
      </c>
      <c r="AN237" s="37" t="s">
        <v>2230</v>
      </c>
      <c r="AO237" s="37">
        <v>2</v>
      </c>
      <c r="AP237" s="37" t="s">
        <v>2219</v>
      </c>
      <c r="AQ237" s="37"/>
      <c r="AR237" s="37"/>
      <c r="AS237" s="37"/>
      <c r="AT237" s="37"/>
      <c r="AU237" s="44">
        <v>44668</v>
      </c>
      <c r="AV237" s="44">
        <v>44760</v>
      </c>
      <c r="AW237" s="44"/>
      <c r="AX237" s="44"/>
      <c r="AY237" s="37" t="s">
        <v>4</v>
      </c>
      <c r="AZ237" s="37" t="s">
        <v>4</v>
      </c>
      <c r="BA237" s="37"/>
      <c r="BB237" s="37"/>
      <c r="BC237" s="37" t="s">
        <v>4</v>
      </c>
      <c r="BD237" s="37" t="s">
        <v>4</v>
      </c>
      <c r="BE237" s="37"/>
      <c r="BF237" s="37"/>
      <c r="BG237" s="37" t="s">
        <v>2231</v>
      </c>
      <c r="BH237" s="37" t="s">
        <v>2232</v>
      </c>
      <c r="BI237" s="37"/>
      <c r="BJ237" s="37"/>
      <c r="BK237" s="45">
        <f t="shared" si="557"/>
        <v>1</v>
      </c>
      <c r="BL237" s="45">
        <f t="shared" si="558"/>
        <v>0.66666666666666663</v>
      </c>
      <c r="BM237" s="45">
        <f t="shared" si="559"/>
        <v>0</v>
      </c>
      <c r="BN237" s="45">
        <f t="shared" si="560"/>
        <v>0</v>
      </c>
      <c r="BO237" s="45">
        <f t="shared" si="561"/>
        <v>0.41666666666666669</v>
      </c>
      <c r="BP237" s="46"/>
      <c r="BQ237" s="37"/>
      <c r="BR237" s="37"/>
      <c r="BS237" s="37"/>
      <c r="BT237" s="43"/>
      <c r="BU237" s="43"/>
      <c r="BV237" s="43"/>
      <c r="BW237" s="43"/>
      <c r="BX237" s="43"/>
      <c r="BY237" s="43"/>
      <c r="BZ237" s="40"/>
      <c r="CA237" s="37"/>
      <c r="CB237" s="37"/>
      <c r="CC237" s="37"/>
      <c r="CD237" s="37"/>
      <c r="CE237" s="43"/>
      <c r="CF237" s="37"/>
      <c r="CG237" s="37"/>
      <c r="CH237" s="37"/>
      <c r="CI237" s="37"/>
      <c r="CJ237" s="37"/>
      <c r="CK237" s="37"/>
      <c r="CL237" s="37"/>
      <c r="CM237" s="37"/>
      <c r="CN237" s="37"/>
      <c r="CO237" s="37"/>
      <c r="CP237" s="37"/>
      <c r="CQ237" s="37"/>
      <c r="CR237" s="37"/>
      <c r="CS237" s="37"/>
      <c r="CT237" s="44">
        <v>44668</v>
      </c>
      <c r="CU237" s="44">
        <v>44760</v>
      </c>
      <c r="CV237" s="44"/>
      <c r="CW237" s="44"/>
      <c r="CX237" s="37"/>
      <c r="CY237" s="37"/>
      <c r="CZ237" s="37"/>
      <c r="DA237" s="37"/>
      <c r="DB237" s="37"/>
      <c r="DC237" s="37"/>
      <c r="DD237" s="37"/>
      <c r="DE237" s="37"/>
      <c r="DF237" s="37"/>
      <c r="DG237" s="37"/>
      <c r="DH237" s="37"/>
      <c r="DI237" s="37"/>
      <c r="DJ237" s="45" t="str">
        <f t="shared" si="457"/>
        <v/>
      </c>
      <c r="DK237" s="45" t="str">
        <f t="shared" si="458"/>
        <v/>
      </c>
      <c r="DL237" s="45" t="str">
        <f t="shared" si="459"/>
        <v/>
      </c>
      <c r="DM237" s="45" t="str">
        <f t="shared" si="460"/>
        <v/>
      </c>
      <c r="DN237" s="45" t="str">
        <f t="shared" si="461"/>
        <v/>
      </c>
      <c r="DO237" s="46"/>
      <c r="DP237" s="37"/>
      <c r="DQ237" s="43"/>
      <c r="DR237" s="37"/>
      <c r="DS237" s="43"/>
      <c r="DT237" s="43"/>
      <c r="DU237" s="43"/>
      <c r="DV237" s="43"/>
      <c r="DW237" s="43"/>
      <c r="DX237" s="43"/>
      <c r="DY237" s="40"/>
      <c r="DZ237" s="37"/>
      <c r="EA237" s="37"/>
      <c r="EB237" s="37"/>
      <c r="EC237" s="37"/>
      <c r="ED237" s="43"/>
      <c r="EE237" s="37"/>
      <c r="EF237" s="37"/>
      <c r="EG237" s="37"/>
      <c r="EH237" s="37"/>
      <c r="EI237" s="37"/>
      <c r="EJ237" s="37"/>
      <c r="EK237" s="37"/>
      <c r="EL237" s="37"/>
      <c r="EM237" s="37"/>
      <c r="EN237" s="37"/>
      <c r="EO237" s="37"/>
      <c r="EP237" s="37"/>
      <c r="EQ237" s="37"/>
      <c r="ER237" s="37"/>
      <c r="ES237" s="44">
        <v>44668</v>
      </c>
      <c r="ET237" s="44">
        <v>44760</v>
      </c>
      <c r="EU237" s="44"/>
      <c r="EV237" s="44"/>
      <c r="EW237" s="37"/>
      <c r="EX237" s="37"/>
      <c r="EY237" s="37"/>
      <c r="EZ237" s="37"/>
      <c r="FA237" s="37"/>
      <c r="FB237" s="37"/>
      <c r="FC237" s="37"/>
      <c r="FD237" s="37"/>
      <c r="FE237" s="37"/>
      <c r="FF237" s="37"/>
      <c r="FG237" s="37"/>
      <c r="FH237" s="37"/>
      <c r="FI237" s="45" t="str">
        <f t="shared" si="462"/>
        <v/>
      </c>
      <c r="FJ237" s="45" t="str">
        <f t="shared" si="463"/>
        <v/>
      </c>
      <c r="FK237" s="45" t="str">
        <f t="shared" si="464"/>
        <v/>
      </c>
      <c r="FL237" s="45" t="str">
        <f t="shared" si="465"/>
        <v/>
      </c>
      <c r="FM237" s="45" t="str">
        <f t="shared" si="466"/>
        <v/>
      </c>
      <c r="FN237" s="37"/>
      <c r="FO237" s="37"/>
      <c r="FP237" s="37"/>
      <c r="FQ237" s="37"/>
      <c r="FR237" s="37"/>
      <c r="FS237" s="37"/>
      <c r="FT237" s="37"/>
      <c r="FU237" s="37"/>
      <c r="FV237" s="37"/>
      <c r="FW237" s="37"/>
      <c r="FX237" s="37"/>
      <c r="FY237" s="37"/>
      <c r="FZ237" s="37"/>
      <c r="GA237" s="37"/>
      <c r="GB237" s="37"/>
      <c r="GC237" s="37"/>
      <c r="GD237" s="37"/>
      <c r="GE237" s="37"/>
      <c r="GF237" s="37"/>
      <c r="GG237" s="37"/>
      <c r="GH237" s="37"/>
      <c r="GI237" s="37"/>
      <c r="GJ237" s="37"/>
      <c r="GK237" s="37"/>
      <c r="GL237" s="37"/>
      <c r="GM237" s="37"/>
      <c r="GN237" s="37"/>
      <c r="GO237" s="37"/>
      <c r="GP237" s="37"/>
      <c r="GQ237" s="37"/>
      <c r="GR237" s="44">
        <v>44668</v>
      </c>
      <c r="GS237" s="44">
        <v>44760</v>
      </c>
      <c r="GT237" s="44"/>
      <c r="GU237" s="44"/>
      <c r="GV237" s="37"/>
      <c r="GW237" s="37"/>
      <c r="GX237" s="37"/>
      <c r="GY237" s="37"/>
      <c r="GZ237" s="37"/>
      <c r="HA237" s="37"/>
      <c r="HB237" s="37"/>
      <c r="HC237" s="37"/>
      <c r="HD237" s="37"/>
      <c r="HE237" s="37"/>
      <c r="HF237" s="37"/>
      <c r="HG237" s="37"/>
      <c r="HH237" s="45" t="str">
        <f t="shared" si="563"/>
        <v/>
      </c>
      <c r="HI237" s="45" t="str">
        <f t="shared" si="564"/>
        <v/>
      </c>
      <c r="HJ237" s="45" t="str">
        <f t="shared" si="565"/>
        <v/>
      </c>
      <c r="HK237" s="45" t="str">
        <f t="shared" si="566"/>
        <v/>
      </c>
      <c r="HL237" s="45" t="str">
        <f t="shared" si="567"/>
        <v/>
      </c>
      <c r="HM237" s="37"/>
      <c r="HN237" s="37"/>
      <c r="HO237" s="37">
        <f t="shared" si="472"/>
        <v>1</v>
      </c>
      <c r="HP237" s="37" t="str">
        <f>'[23]BD Plan'!$B$3</f>
        <v>Valle del Cauca</v>
      </c>
      <c r="HQ237" s="20" t="s">
        <v>2233</v>
      </c>
      <c r="HR237" s="20" t="s">
        <v>2234</v>
      </c>
      <c r="HS237" s="20"/>
      <c r="HT237" s="20"/>
      <c r="HU237" s="20"/>
      <c r="HV237" s="20"/>
      <c r="HW237" s="20"/>
      <c r="HX237" s="20"/>
      <c r="HY237" s="20"/>
      <c r="HZ237" s="20"/>
      <c r="IA237" s="20"/>
      <c r="IB237" s="20"/>
      <c r="IC237" s="20"/>
      <c r="ID237" s="20"/>
      <c r="IE237" s="20"/>
      <c r="IF237" s="20"/>
      <c r="IG237" s="37" t="s">
        <v>1005</v>
      </c>
      <c r="IH237" s="46" t="s">
        <v>981</v>
      </c>
    </row>
    <row r="238" spans="1:242" ht="15" customHeight="1" x14ac:dyDescent="0.25">
      <c r="A238" t="s">
        <v>1006</v>
      </c>
      <c r="B238" t="s">
        <v>1007</v>
      </c>
      <c r="C238" s="37" t="s">
        <v>1008</v>
      </c>
      <c r="D238" s="37" t="s">
        <v>968</v>
      </c>
      <c r="E238" s="37" t="s">
        <v>951</v>
      </c>
      <c r="F238" s="37" t="s">
        <v>924</v>
      </c>
      <c r="G238" s="37" t="s">
        <v>1009</v>
      </c>
      <c r="H238" s="39" t="s">
        <v>1010</v>
      </c>
      <c r="I238" s="37" t="s">
        <v>927</v>
      </c>
      <c r="J238" s="40">
        <v>0.8</v>
      </c>
      <c r="K238" s="40">
        <v>0.2</v>
      </c>
      <c r="L238" s="37" t="s">
        <v>928</v>
      </c>
      <c r="M238" s="40">
        <v>0.28999999999999998</v>
      </c>
      <c r="N238" s="40">
        <v>0.2</v>
      </c>
      <c r="O238" s="37" t="s">
        <v>1011</v>
      </c>
      <c r="P238" s="37" t="s">
        <v>929</v>
      </c>
      <c r="Q238" s="42" t="s">
        <v>1012</v>
      </c>
      <c r="R238" s="37"/>
      <c r="S238" s="47" t="s">
        <v>931</v>
      </c>
      <c r="T238" s="37" t="s">
        <v>1013</v>
      </c>
      <c r="U238" s="43" t="s">
        <v>933</v>
      </c>
      <c r="V238" s="43" t="s">
        <v>934</v>
      </c>
      <c r="W238" s="43" t="s">
        <v>935</v>
      </c>
      <c r="X238" s="43"/>
      <c r="Y238" s="43" t="s">
        <v>936</v>
      </c>
      <c r="Z238" s="43" t="s">
        <v>937</v>
      </c>
      <c r="AA238" s="40">
        <v>0.4</v>
      </c>
      <c r="AB238" s="37"/>
      <c r="AC238" s="37"/>
      <c r="AD238" s="37"/>
      <c r="AE238" s="37"/>
      <c r="AF238" s="43" t="s">
        <v>96</v>
      </c>
      <c r="AG238" s="37" t="s">
        <v>938</v>
      </c>
      <c r="AH238" s="37">
        <f t="shared" si="568"/>
        <v>62</v>
      </c>
      <c r="AI238" s="43">
        <v>0</v>
      </c>
      <c r="AJ238" s="43">
        <v>62</v>
      </c>
      <c r="AK238" s="43">
        <v>0</v>
      </c>
      <c r="AL238" s="43">
        <v>0</v>
      </c>
      <c r="AM238" s="37"/>
      <c r="AN238" s="37"/>
      <c r="AO238" s="37">
        <v>62</v>
      </c>
      <c r="AP238" s="37" t="s">
        <v>2235</v>
      </c>
      <c r="AQ238" s="37"/>
      <c r="AR238" s="37"/>
      <c r="AS238" s="37"/>
      <c r="AT238" s="37"/>
      <c r="AU238" s="44"/>
      <c r="AV238" s="44">
        <v>44760</v>
      </c>
      <c r="AW238" s="44"/>
      <c r="AX238" s="44"/>
      <c r="AY238" s="37"/>
      <c r="AZ238" s="37" t="s">
        <v>5</v>
      </c>
      <c r="BA238" s="37"/>
      <c r="BB238" s="37"/>
      <c r="BC238" s="37"/>
      <c r="BD238" s="37" t="s">
        <v>5</v>
      </c>
      <c r="BE238" s="37"/>
      <c r="BF238" s="37"/>
      <c r="BG238" s="37"/>
      <c r="BH238" s="37" t="s">
        <v>2236</v>
      </c>
      <c r="BI238" s="37"/>
      <c r="BJ238" s="37"/>
      <c r="BK238" s="45" t="str">
        <f t="shared" si="557"/>
        <v/>
      </c>
      <c r="BL238" s="45">
        <f t="shared" si="558"/>
        <v>1</v>
      </c>
      <c r="BM238" s="45" t="str">
        <f t="shared" si="559"/>
        <v/>
      </c>
      <c r="BN238" s="45" t="str">
        <f t="shared" si="560"/>
        <v/>
      </c>
      <c r="BO238" s="45">
        <f t="shared" si="561"/>
        <v>1</v>
      </c>
      <c r="BP238" s="46" t="s">
        <v>1016</v>
      </c>
      <c r="BQ238" s="37"/>
      <c r="BR238" s="47" t="s">
        <v>931</v>
      </c>
      <c r="BS238" s="37" t="s">
        <v>1017</v>
      </c>
      <c r="BT238" s="43" t="s">
        <v>933</v>
      </c>
      <c r="BU238" s="43" t="s">
        <v>934</v>
      </c>
      <c r="BV238" s="43" t="s">
        <v>935</v>
      </c>
      <c r="BW238" s="43"/>
      <c r="BX238" s="43" t="s">
        <v>936</v>
      </c>
      <c r="BY238" s="43" t="s">
        <v>937</v>
      </c>
      <c r="BZ238" s="40">
        <v>0.4</v>
      </c>
      <c r="CA238" s="37"/>
      <c r="CB238" s="37"/>
      <c r="CC238" s="37"/>
      <c r="CD238" s="37"/>
      <c r="CE238" s="43" t="s">
        <v>96</v>
      </c>
      <c r="CF238" s="37" t="s">
        <v>938</v>
      </c>
      <c r="CG238" s="37">
        <f t="shared" ref="CG238" si="569">SUM(CH238:CK238)</f>
        <v>5</v>
      </c>
      <c r="CH238" s="37">
        <v>0</v>
      </c>
      <c r="CI238" s="37">
        <v>3</v>
      </c>
      <c r="CJ238" s="37">
        <v>1</v>
      </c>
      <c r="CK238" s="37">
        <v>1</v>
      </c>
      <c r="CL238" s="37"/>
      <c r="CM238" s="37"/>
      <c r="CN238" s="37">
        <v>3</v>
      </c>
      <c r="CO238" s="37" t="s">
        <v>2237</v>
      </c>
      <c r="CP238" s="37"/>
      <c r="CQ238" s="37"/>
      <c r="CR238" s="37"/>
      <c r="CS238" s="37"/>
      <c r="CT238" s="44"/>
      <c r="CU238" s="44">
        <v>44760</v>
      </c>
      <c r="CV238" s="44"/>
      <c r="CW238" s="44"/>
      <c r="CX238" s="37"/>
      <c r="CY238" s="37" t="s">
        <v>4</v>
      </c>
      <c r="CZ238" s="37"/>
      <c r="DA238" s="37"/>
      <c r="DB238" s="37"/>
      <c r="DC238" s="37" t="s">
        <v>4</v>
      </c>
      <c r="DD238" s="37"/>
      <c r="DE238" s="37"/>
      <c r="DF238" s="37"/>
      <c r="DG238" s="37" t="s">
        <v>2238</v>
      </c>
      <c r="DH238" s="37"/>
      <c r="DI238" s="37"/>
      <c r="DJ238" s="45" t="str">
        <f t="shared" si="457"/>
        <v/>
      </c>
      <c r="DK238" s="45">
        <f t="shared" si="458"/>
        <v>1</v>
      </c>
      <c r="DL238" s="45">
        <f t="shared" si="459"/>
        <v>0</v>
      </c>
      <c r="DM238" s="45">
        <f t="shared" si="460"/>
        <v>0</v>
      </c>
      <c r="DN238" s="45">
        <f t="shared" si="461"/>
        <v>0.6</v>
      </c>
      <c r="DO238" s="46"/>
      <c r="DP238" s="37"/>
      <c r="DQ238" s="43"/>
      <c r="DR238" s="37"/>
      <c r="DS238" s="43"/>
      <c r="DT238" s="43"/>
      <c r="DU238" s="43"/>
      <c r="DV238" s="43"/>
      <c r="DW238" s="43"/>
      <c r="DX238" s="43"/>
      <c r="DY238" s="40"/>
      <c r="DZ238" s="37"/>
      <c r="EA238" s="37"/>
      <c r="EB238" s="37"/>
      <c r="EC238" s="37"/>
      <c r="ED238" s="43"/>
      <c r="EE238" s="37"/>
      <c r="EF238" s="37"/>
      <c r="EG238" s="37"/>
      <c r="EH238" s="37"/>
      <c r="EI238" s="37"/>
      <c r="EJ238" s="37"/>
      <c r="EK238" s="37"/>
      <c r="EL238" s="37"/>
      <c r="EM238" s="37"/>
      <c r="EN238" s="37"/>
      <c r="EO238" s="37"/>
      <c r="EP238" s="37"/>
      <c r="EQ238" s="37"/>
      <c r="ER238" s="37"/>
      <c r="ES238" s="44"/>
      <c r="ET238" s="44">
        <v>44760</v>
      </c>
      <c r="EU238" s="44"/>
      <c r="EV238" s="44"/>
      <c r="EW238" s="37"/>
      <c r="EX238" s="37"/>
      <c r="EY238" s="37"/>
      <c r="EZ238" s="37"/>
      <c r="FA238" s="37"/>
      <c r="FB238" s="37"/>
      <c r="FC238" s="37"/>
      <c r="FD238" s="37"/>
      <c r="FE238" s="37"/>
      <c r="FF238" s="37"/>
      <c r="FG238" s="37"/>
      <c r="FH238" s="37"/>
      <c r="FI238" s="45" t="str">
        <f t="shared" si="462"/>
        <v/>
      </c>
      <c r="FJ238" s="45" t="str">
        <f t="shared" si="463"/>
        <v/>
      </c>
      <c r="FK238" s="45" t="str">
        <f t="shared" si="464"/>
        <v/>
      </c>
      <c r="FL238" s="45" t="str">
        <f t="shared" si="465"/>
        <v/>
      </c>
      <c r="FM238" s="45" t="str">
        <f t="shared" si="466"/>
        <v/>
      </c>
      <c r="FN238" s="37"/>
      <c r="FO238" s="37"/>
      <c r="FP238" s="37"/>
      <c r="FQ238" s="37"/>
      <c r="FR238" s="37"/>
      <c r="FS238" s="37"/>
      <c r="FT238" s="37"/>
      <c r="FU238" s="37"/>
      <c r="FV238" s="37"/>
      <c r="FW238" s="37"/>
      <c r="FX238" s="37"/>
      <c r="FY238" s="37"/>
      <c r="FZ238" s="37"/>
      <c r="GA238" s="37"/>
      <c r="GB238" s="37"/>
      <c r="GC238" s="37"/>
      <c r="GD238" s="37"/>
      <c r="GE238" s="37"/>
      <c r="GF238" s="37"/>
      <c r="GG238" s="37"/>
      <c r="GH238" s="37"/>
      <c r="GI238" s="37"/>
      <c r="GJ238" s="37"/>
      <c r="GK238" s="37"/>
      <c r="GL238" s="37"/>
      <c r="GM238" s="37"/>
      <c r="GN238" s="37"/>
      <c r="GO238" s="37"/>
      <c r="GP238" s="37"/>
      <c r="GQ238" s="37"/>
      <c r="GR238" s="44"/>
      <c r="GS238" s="44">
        <v>44760</v>
      </c>
      <c r="GT238" s="44"/>
      <c r="GU238" s="44"/>
      <c r="GV238" s="37"/>
      <c r="GW238" s="37"/>
      <c r="GX238" s="37"/>
      <c r="GY238" s="37"/>
      <c r="GZ238" s="37"/>
      <c r="HA238" s="37"/>
      <c r="HB238" s="37"/>
      <c r="HC238" s="37"/>
      <c r="HD238" s="37"/>
      <c r="HE238" s="37"/>
      <c r="HF238" s="37"/>
      <c r="HG238" s="37"/>
      <c r="HH238" s="45"/>
      <c r="HI238" s="45"/>
      <c r="HJ238" s="45"/>
      <c r="HK238" s="45"/>
      <c r="HL238" s="45"/>
      <c r="HM238" s="37"/>
      <c r="HN238" s="37"/>
      <c r="HO238" s="37">
        <f t="shared" si="472"/>
        <v>2</v>
      </c>
      <c r="HP238" s="37" t="str">
        <f>'[23]BD Plan'!$B$3</f>
        <v>Valle del Cauca</v>
      </c>
      <c r="HQ238" s="20"/>
      <c r="HR238" s="20" t="s">
        <v>2239</v>
      </c>
      <c r="HS238" s="20"/>
      <c r="HT238" s="20"/>
      <c r="HU238" s="20"/>
      <c r="HV238" s="20" t="s">
        <v>2240</v>
      </c>
      <c r="HW238" s="20"/>
      <c r="HX238" s="20"/>
      <c r="HY238" s="20"/>
      <c r="HZ238" s="20"/>
      <c r="IA238" s="20"/>
      <c r="IB238" s="20"/>
      <c r="IC238" s="20"/>
      <c r="ID238" s="20"/>
      <c r="IE238" s="20"/>
      <c r="IF238" s="20"/>
      <c r="IG238" s="37" t="s">
        <v>1022</v>
      </c>
      <c r="IH238" s="46" t="s">
        <v>1023</v>
      </c>
    </row>
    <row r="239" spans="1:242" ht="15" customHeight="1" x14ac:dyDescent="0.25">
      <c r="A239" t="s">
        <v>1024</v>
      </c>
      <c r="B239" t="s">
        <v>1007</v>
      </c>
      <c r="C239" s="37" t="s">
        <v>1025</v>
      </c>
      <c r="D239" s="37" t="s">
        <v>997</v>
      </c>
      <c r="E239" s="37" t="s">
        <v>1026</v>
      </c>
      <c r="F239" s="37" t="s">
        <v>924</v>
      </c>
      <c r="G239" s="37" t="s">
        <v>925</v>
      </c>
      <c r="H239" s="48" t="s">
        <v>1027</v>
      </c>
      <c r="I239" s="37" t="s">
        <v>1028</v>
      </c>
      <c r="J239" s="40">
        <v>0.8</v>
      </c>
      <c r="K239" s="40">
        <v>0.8</v>
      </c>
      <c r="L239" s="37" t="s">
        <v>956</v>
      </c>
      <c r="M239" s="40">
        <v>0.48</v>
      </c>
      <c r="N239" s="40">
        <v>0.8</v>
      </c>
      <c r="O239" s="37" t="s">
        <v>956</v>
      </c>
      <c r="P239" s="37" t="s">
        <v>929</v>
      </c>
      <c r="Q239" s="42" t="s">
        <v>1029</v>
      </c>
      <c r="R239" s="37"/>
      <c r="S239" s="47" t="s">
        <v>931</v>
      </c>
      <c r="T239" s="37" t="s">
        <v>1030</v>
      </c>
      <c r="U239" s="43" t="s">
        <v>933</v>
      </c>
      <c r="V239" s="43" t="s">
        <v>934</v>
      </c>
      <c r="W239" s="43" t="s">
        <v>935</v>
      </c>
      <c r="X239" s="43"/>
      <c r="Y239" s="43" t="s">
        <v>936</v>
      </c>
      <c r="Z239" s="43" t="s">
        <v>937</v>
      </c>
      <c r="AA239" s="40">
        <v>0.4</v>
      </c>
      <c r="AB239" s="37"/>
      <c r="AC239" s="37"/>
      <c r="AD239" s="37"/>
      <c r="AE239" s="37"/>
      <c r="AF239" s="43" t="s">
        <v>96</v>
      </c>
      <c r="AG239" s="37" t="s">
        <v>938</v>
      </c>
      <c r="AH239" s="37">
        <f t="shared" si="568"/>
        <v>12</v>
      </c>
      <c r="AI239" s="43">
        <v>3</v>
      </c>
      <c r="AJ239" s="43">
        <v>3</v>
      </c>
      <c r="AK239" s="43">
        <v>3</v>
      </c>
      <c r="AL239" s="43">
        <v>3</v>
      </c>
      <c r="AM239" s="37"/>
      <c r="AN239" s="37"/>
      <c r="AO239" s="37">
        <v>3</v>
      </c>
      <c r="AP239" s="37" t="s">
        <v>2241</v>
      </c>
      <c r="AQ239" s="37"/>
      <c r="AR239" s="37"/>
      <c r="AS239" s="37"/>
      <c r="AT239" s="37"/>
      <c r="AU239" s="44">
        <v>44658</v>
      </c>
      <c r="AV239" s="44">
        <v>44760</v>
      </c>
      <c r="AW239" s="44"/>
      <c r="AX239" s="44"/>
      <c r="AY239" s="37"/>
      <c r="AZ239" s="37" t="s">
        <v>4</v>
      </c>
      <c r="BA239" s="37"/>
      <c r="BB239" s="37"/>
      <c r="BC239" s="37"/>
      <c r="BD239" s="37" t="s">
        <v>4</v>
      </c>
      <c r="BE239" s="37"/>
      <c r="BF239" s="37"/>
      <c r="BG239" s="37"/>
      <c r="BH239" s="37" t="s">
        <v>2242</v>
      </c>
      <c r="BI239" s="37"/>
      <c r="BJ239" s="37"/>
      <c r="BK239" s="45">
        <f t="shared" si="557"/>
        <v>0</v>
      </c>
      <c r="BL239" s="45">
        <f t="shared" si="558"/>
        <v>1</v>
      </c>
      <c r="BM239" s="45">
        <f t="shared" si="559"/>
        <v>0</v>
      </c>
      <c r="BN239" s="45">
        <f t="shared" si="560"/>
        <v>0</v>
      </c>
      <c r="BO239" s="45">
        <f t="shared" si="561"/>
        <v>0.25</v>
      </c>
      <c r="BP239" s="42"/>
      <c r="BQ239" s="37"/>
      <c r="BR239" s="37"/>
      <c r="BS239" s="37"/>
      <c r="BT239" s="43"/>
      <c r="BU239" s="43"/>
      <c r="BV239" s="43"/>
      <c r="BW239" s="43"/>
      <c r="BX239" s="43"/>
      <c r="BY239" s="43"/>
      <c r="BZ239" s="40"/>
      <c r="CA239" s="37"/>
      <c r="CB239" s="37"/>
      <c r="CC239" s="37"/>
      <c r="CD239" s="37"/>
      <c r="CE239" s="43"/>
      <c r="CF239" s="37"/>
      <c r="CG239" s="37"/>
      <c r="CH239" s="37"/>
      <c r="CI239" s="37"/>
      <c r="CJ239" s="37"/>
      <c r="CK239" s="37"/>
      <c r="CL239" s="37"/>
      <c r="CM239" s="37"/>
      <c r="CN239" s="37"/>
      <c r="CO239" s="37"/>
      <c r="CP239" s="37"/>
      <c r="CQ239" s="37"/>
      <c r="CR239" s="37"/>
      <c r="CS239" s="37"/>
      <c r="CT239" s="44">
        <v>44658</v>
      </c>
      <c r="CU239" s="44">
        <v>44760</v>
      </c>
      <c r="CV239" s="44"/>
      <c r="CW239" s="44"/>
      <c r="CX239" s="37"/>
      <c r="CY239" s="37"/>
      <c r="CZ239" s="37"/>
      <c r="DA239" s="37"/>
      <c r="DB239" s="37"/>
      <c r="DC239" s="37"/>
      <c r="DD239" s="37"/>
      <c r="DE239" s="37"/>
      <c r="DF239" s="37"/>
      <c r="DG239" s="37"/>
      <c r="DH239" s="37"/>
      <c r="DI239" s="37"/>
      <c r="DJ239" s="45" t="str">
        <f t="shared" si="457"/>
        <v/>
      </c>
      <c r="DK239" s="45" t="str">
        <f t="shared" si="458"/>
        <v/>
      </c>
      <c r="DL239" s="45" t="str">
        <f t="shared" si="459"/>
        <v/>
      </c>
      <c r="DM239" s="45" t="str">
        <f t="shared" si="460"/>
        <v/>
      </c>
      <c r="DN239" s="45" t="str">
        <f t="shared" si="461"/>
        <v/>
      </c>
      <c r="DO239" s="42"/>
      <c r="DP239" s="37"/>
      <c r="DQ239" s="43"/>
      <c r="DR239" s="37"/>
      <c r="DS239" s="43"/>
      <c r="DT239" s="43"/>
      <c r="DU239" s="43"/>
      <c r="DV239" s="43"/>
      <c r="DW239" s="43"/>
      <c r="DX239" s="43"/>
      <c r="DY239" s="40"/>
      <c r="DZ239" s="37"/>
      <c r="EA239" s="37"/>
      <c r="EB239" s="37"/>
      <c r="EC239" s="37"/>
      <c r="ED239" s="43"/>
      <c r="EE239" s="37"/>
      <c r="EF239" s="37"/>
      <c r="EG239" s="37"/>
      <c r="EH239" s="37"/>
      <c r="EI239" s="37"/>
      <c r="EJ239" s="37"/>
      <c r="EK239" s="37"/>
      <c r="EL239" s="37"/>
      <c r="EM239" s="37"/>
      <c r="EN239" s="37"/>
      <c r="EO239" s="37"/>
      <c r="EP239" s="37"/>
      <c r="EQ239" s="37"/>
      <c r="ER239" s="37"/>
      <c r="ES239" s="44"/>
      <c r="ET239" s="44">
        <v>44760</v>
      </c>
      <c r="EU239" s="44"/>
      <c r="EV239" s="44"/>
      <c r="EW239" s="37"/>
      <c r="EX239" s="37"/>
      <c r="EY239" s="37"/>
      <c r="EZ239" s="37"/>
      <c r="FA239" s="37"/>
      <c r="FB239" s="37"/>
      <c r="FC239" s="37"/>
      <c r="FD239" s="37"/>
      <c r="FE239" s="37"/>
      <c r="FF239" s="37"/>
      <c r="FG239" s="37"/>
      <c r="FH239" s="37"/>
      <c r="FI239" s="45" t="str">
        <f t="shared" si="462"/>
        <v/>
      </c>
      <c r="FJ239" s="45" t="str">
        <f t="shared" si="463"/>
        <v/>
      </c>
      <c r="FK239" s="45" t="str">
        <f t="shared" si="464"/>
        <v/>
      </c>
      <c r="FL239" s="45" t="str">
        <f t="shared" si="465"/>
        <v/>
      </c>
      <c r="FM239" s="45" t="str">
        <f t="shared" si="466"/>
        <v/>
      </c>
      <c r="FN239" s="37"/>
      <c r="FO239" s="37"/>
      <c r="FP239" s="37"/>
      <c r="FQ239" s="37"/>
      <c r="FR239" s="37"/>
      <c r="FS239" s="37"/>
      <c r="FT239" s="37"/>
      <c r="FU239" s="37"/>
      <c r="FV239" s="37"/>
      <c r="FW239" s="37"/>
      <c r="FX239" s="37"/>
      <c r="FY239" s="37"/>
      <c r="FZ239" s="37"/>
      <c r="GA239" s="37"/>
      <c r="GB239" s="37"/>
      <c r="GC239" s="37"/>
      <c r="GD239" s="37"/>
      <c r="GE239" s="37"/>
      <c r="GF239" s="37"/>
      <c r="GG239" s="37"/>
      <c r="GH239" s="37"/>
      <c r="GI239" s="37"/>
      <c r="GJ239" s="37"/>
      <c r="GK239" s="37"/>
      <c r="GL239" s="37"/>
      <c r="GM239" s="37"/>
      <c r="GN239" s="37"/>
      <c r="GO239" s="37"/>
      <c r="GP239" s="37"/>
      <c r="GQ239" s="37"/>
      <c r="GR239" s="44">
        <v>44658</v>
      </c>
      <c r="GS239" s="44">
        <v>44760</v>
      </c>
      <c r="GT239" s="44"/>
      <c r="GU239" s="44"/>
      <c r="GV239" s="37"/>
      <c r="GW239" s="37"/>
      <c r="GX239" s="37"/>
      <c r="GY239" s="37"/>
      <c r="GZ239" s="37"/>
      <c r="HA239" s="37"/>
      <c r="HB239" s="37"/>
      <c r="HC239" s="37"/>
      <c r="HD239" s="37"/>
      <c r="HE239" s="37"/>
      <c r="HF239" s="37"/>
      <c r="HG239" s="37"/>
      <c r="HH239" s="45" t="str">
        <f t="shared" ref="HH239:HH240" si="570">IFERROR(IF(GF239=0,"",IF((GJ239/GF239)&gt;1,1,(GJ239/GF239))),"")</f>
        <v/>
      </c>
      <c r="HI239" s="45" t="str">
        <f t="shared" ref="HI239:HI240" si="571">IFERROR(IF(GG239=0,"",IF((GL239/GG239)&gt;1,1,(GL239/GG239))),"")</f>
        <v/>
      </c>
      <c r="HJ239" s="45" t="str">
        <f t="shared" ref="HJ239:HJ240" si="572">IFERROR(IF(GH239=0,"",IF((GN239/GH239)&gt;1,1,(GN239/GH239))),"")</f>
        <v/>
      </c>
      <c r="HK239" s="45" t="str">
        <f t="shared" ref="HK239:HK240" si="573">IFERROR(IF(GI239=0,"",IF((GP239/GI239)&gt;1,1,(GP239/GI239))),"")</f>
        <v/>
      </c>
      <c r="HL239" s="45" t="str">
        <f t="shared" ref="HL239:HL240" si="574">IFERROR(IF((GJ239+GL239+GN239+GP239)/GE239&gt;1,1,(GJ239+GL239+GN239+GP239)/GE239),"")</f>
        <v/>
      </c>
      <c r="HM239" s="37"/>
      <c r="HN239" s="37"/>
      <c r="HO239" s="37">
        <f t="shared" si="472"/>
        <v>1</v>
      </c>
      <c r="HP239" s="37" t="str">
        <f>'[23]BD Plan'!$B$3</f>
        <v>Valle del Cauca</v>
      </c>
      <c r="HQ239" s="20"/>
      <c r="HR239" s="20" t="s">
        <v>2243</v>
      </c>
      <c r="HS239" s="20"/>
      <c r="HT239" s="20"/>
      <c r="HU239" s="20"/>
      <c r="HV239" s="20"/>
      <c r="HW239" s="20"/>
      <c r="HX239" s="20"/>
      <c r="HY239" s="20" t="s">
        <v>2244</v>
      </c>
      <c r="HZ239" s="20"/>
      <c r="IA239" s="20"/>
      <c r="IB239" s="20"/>
      <c r="IC239" s="20"/>
      <c r="ID239" s="20"/>
      <c r="IE239" s="20"/>
      <c r="IF239" s="20"/>
      <c r="IG239" s="37" t="s">
        <v>1035</v>
      </c>
      <c r="IH239" s="46" t="s">
        <v>1036</v>
      </c>
    </row>
    <row r="240" spans="1:242" ht="15" customHeight="1" x14ac:dyDescent="0.25">
      <c r="A240" t="s">
        <v>1037</v>
      </c>
      <c r="B240" t="s">
        <v>1038</v>
      </c>
      <c r="C240" s="37" t="s">
        <v>1039</v>
      </c>
      <c r="D240" s="38" t="s">
        <v>968</v>
      </c>
      <c r="E240" s="37" t="s">
        <v>951</v>
      </c>
      <c r="F240" s="37" t="s">
        <v>984</v>
      </c>
      <c r="G240" s="37" t="s">
        <v>1040</v>
      </c>
      <c r="H240" s="39" t="s">
        <v>1041</v>
      </c>
      <c r="I240" s="37" t="s">
        <v>927</v>
      </c>
      <c r="J240" s="40">
        <v>0.6</v>
      </c>
      <c r="K240" s="40">
        <v>0.8</v>
      </c>
      <c r="L240" s="37" t="s">
        <v>956</v>
      </c>
      <c r="M240" s="40">
        <v>0.36</v>
      </c>
      <c r="N240" s="40">
        <v>0.8</v>
      </c>
      <c r="O240" s="37" t="s">
        <v>956</v>
      </c>
      <c r="P240" s="37" t="s">
        <v>929</v>
      </c>
      <c r="Q240" s="42" t="s">
        <v>1042</v>
      </c>
      <c r="R240" s="37"/>
      <c r="S240" s="47" t="s">
        <v>931</v>
      </c>
      <c r="T240" s="41" t="s">
        <v>1043</v>
      </c>
      <c r="U240" s="43" t="s">
        <v>933</v>
      </c>
      <c r="V240" s="43" t="s">
        <v>934</v>
      </c>
      <c r="W240" s="43" t="s">
        <v>935</v>
      </c>
      <c r="X240" s="43"/>
      <c r="Y240" s="43" t="s">
        <v>936</v>
      </c>
      <c r="Z240" s="43" t="s">
        <v>937</v>
      </c>
      <c r="AA240" s="40">
        <v>0.4</v>
      </c>
      <c r="AB240" s="37"/>
      <c r="AC240" s="37"/>
      <c r="AD240" s="37"/>
      <c r="AE240" s="37"/>
      <c r="AF240" s="43" t="s">
        <v>96</v>
      </c>
      <c r="AG240" s="37" t="s">
        <v>938</v>
      </c>
      <c r="AH240" s="37">
        <f t="shared" si="568"/>
        <v>36</v>
      </c>
      <c r="AI240" s="43">
        <v>24</v>
      </c>
      <c r="AJ240" s="43">
        <v>10</v>
      </c>
      <c r="AK240" s="43">
        <v>1</v>
      </c>
      <c r="AL240" s="43">
        <v>1</v>
      </c>
      <c r="AM240" s="37">
        <v>24</v>
      </c>
      <c r="AN240" s="37" t="s">
        <v>2245</v>
      </c>
      <c r="AO240" s="37">
        <v>10</v>
      </c>
      <c r="AP240" s="37" t="s">
        <v>2246</v>
      </c>
      <c r="AQ240" s="37"/>
      <c r="AR240" s="37"/>
      <c r="AS240" s="37"/>
      <c r="AT240" s="37"/>
      <c r="AU240" s="44">
        <v>44668</v>
      </c>
      <c r="AV240" s="44">
        <v>44760</v>
      </c>
      <c r="AW240" s="44"/>
      <c r="AX240" s="44"/>
      <c r="AY240" s="37" t="s">
        <v>4</v>
      </c>
      <c r="AZ240" s="37" t="s">
        <v>4</v>
      </c>
      <c r="BA240" s="37"/>
      <c r="BB240" s="37"/>
      <c r="BC240" s="37" t="s">
        <v>4</v>
      </c>
      <c r="BD240" s="37" t="s">
        <v>4</v>
      </c>
      <c r="BE240" s="37"/>
      <c r="BF240" s="37"/>
      <c r="BG240" s="37" t="s">
        <v>2247</v>
      </c>
      <c r="BH240" s="37" t="s">
        <v>2248</v>
      </c>
      <c r="BI240" s="37"/>
      <c r="BJ240" s="37"/>
      <c r="BK240" s="45">
        <f t="shared" si="557"/>
        <v>1</v>
      </c>
      <c r="BL240" s="45">
        <f t="shared" si="558"/>
        <v>1</v>
      </c>
      <c r="BM240" s="45">
        <f t="shared" si="559"/>
        <v>0</v>
      </c>
      <c r="BN240" s="45">
        <f t="shared" si="560"/>
        <v>0</v>
      </c>
      <c r="BO240" s="45">
        <f t="shared" si="561"/>
        <v>0.94444444444444442</v>
      </c>
      <c r="BP240" s="42"/>
      <c r="BQ240" s="37"/>
      <c r="BR240" s="37"/>
      <c r="BS240" s="37"/>
      <c r="BT240" s="43"/>
      <c r="BU240" s="43"/>
      <c r="BV240" s="43"/>
      <c r="BW240" s="43"/>
      <c r="BX240" s="43"/>
      <c r="BY240" s="43"/>
      <c r="BZ240" s="40"/>
      <c r="CA240" s="37"/>
      <c r="CB240" s="37"/>
      <c r="CC240" s="37"/>
      <c r="CD240" s="37"/>
      <c r="CE240" s="43"/>
      <c r="CF240" s="37"/>
      <c r="CG240" s="37"/>
      <c r="CH240" s="37"/>
      <c r="CI240" s="37"/>
      <c r="CJ240" s="37"/>
      <c r="CK240" s="37"/>
      <c r="CL240" s="37"/>
      <c r="CM240" s="37"/>
      <c r="CN240" s="37"/>
      <c r="CO240" s="37"/>
      <c r="CP240" s="37"/>
      <c r="CQ240" s="37"/>
      <c r="CR240" s="37"/>
      <c r="CS240" s="37"/>
      <c r="CT240" s="44"/>
      <c r="CU240" s="44">
        <v>44760</v>
      </c>
      <c r="CV240" s="44"/>
      <c r="CW240" s="44"/>
      <c r="CX240" s="37"/>
      <c r="CY240" s="37"/>
      <c r="CZ240" s="37"/>
      <c r="DA240" s="37"/>
      <c r="DB240" s="37"/>
      <c r="DC240" s="37"/>
      <c r="DD240" s="37"/>
      <c r="DE240" s="37"/>
      <c r="DF240" s="37"/>
      <c r="DG240" s="37"/>
      <c r="DH240" s="37"/>
      <c r="DI240" s="37"/>
      <c r="DJ240" s="45" t="str">
        <f t="shared" si="457"/>
        <v/>
      </c>
      <c r="DK240" s="45" t="str">
        <f t="shared" si="458"/>
        <v/>
      </c>
      <c r="DL240" s="45" t="str">
        <f t="shared" si="459"/>
        <v/>
      </c>
      <c r="DM240" s="45" t="str">
        <f t="shared" si="460"/>
        <v/>
      </c>
      <c r="DN240" s="45" t="str">
        <f t="shared" si="461"/>
        <v/>
      </c>
      <c r="DO240" s="46"/>
      <c r="DP240" s="37"/>
      <c r="DQ240" s="43"/>
      <c r="DR240" s="37"/>
      <c r="DS240" s="43"/>
      <c r="DT240" s="43"/>
      <c r="DU240" s="43"/>
      <c r="DV240" s="43"/>
      <c r="DW240" s="43"/>
      <c r="DX240" s="43"/>
      <c r="DY240" s="40"/>
      <c r="DZ240" s="37"/>
      <c r="EA240" s="37"/>
      <c r="EB240" s="37"/>
      <c r="EC240" s="37"/>
      <c r="ED240" s="43"/>
      <c r="EE240" s="37"/>
      <c r="EF240" s="37"/>
      <c r="EG240" s="37"/>
      <c r="EH240" s="37"/>
      <c r="EI240" s="37"/>
      <c r="EJ240" s="37"/>
      <c r="EK240" s="37"/>
      <c r="EL240" s="37"/>
      <c r="EM240" s="37"/>
      <c r="EN240" s="37"/>
      <c r="EO240" s="37"/>
      <c r="EP240" s="37"/>
      <c r="EQ240" s="37"/>
      <c r="ER240" s="37"/>
      <c r="ES240" s="44">
        <v>44668</v>
      </c>
      <c r="ET240" s="44">
        <v>44760</v>
      </c>
      <c r="EU240" s="44"/>
      <c r="EV240" s="44"/>
      <c r="EW240" s="37"/>
      <c r="EX240" s="37"/>
      <c r="EY240" s="37"/>
      <c r="EZ240" s="37"/>
      <c r="FA240" s="37"/>
      <c r="FB240" s="37"/>
      <c r="FC240" s="37"/>
      <c r="FD240" s="37"/>
      <c r="FE240" s="37"/>
      <c r="FF240" s="37"/>
      <c r="FG240" s="37"/>
      <c r="FH240" s="37"/>
      <c r="FI240" s="45" t="str">
        <f t="shared" si="462"/>
        <v/>
      </c>
      <c r="FJ240" s="45" t="str">
        <f t="shared" si="463"/>
        <v/>
      </c>
      <c r="FK240" s="45" t="str">
        <f t="shared" si="464"/>
        <v/>
      </c>
      <c r="FL240" s="45" t="str">
        <f t="shared" si="465"/>
        <v/>
      </c>
      <c r="FM240" s="45" t="str">
        <f t="shared" si="466"/>
        <v/>
      </c>
      <c r="FN240" s="37"/>
      <c r="FO240" s="37"/>
      <c r="FP240" s="37"/>
      <c r="FQ240" s="37"/>
      <c r="FR240" s="37"/>
      <c r="FS240" s="37"/>
      <c r="FT240" s="37"/>
      <c r="FU240" s="37"/>
      <c r="FV240" s="37"/>
      <c r="FW240" s="37"/>
      <c r="FX240" s="37"/>
      <c r="FY240" s="37"/>
      <c r="FZ240" s="37"/>
      <c r="GA240" s="37"/>
      <c r="GB240" s="37"/>
      <c r="GC240" s="37"/>
      <c r="GD240" s="37"/>
      <c r="GE240" s="37"/>
      <c r="GF240" s="37"/>
      <c r="GG240" s="37"/>
      <c r="GH240" s="37"/>
      <c r="GI240" s="37"/>
      <c r="GJ240" s="37"/>
      <c r="GK240" s="37"/>
      <c r="GL240" s="37"/>
      <c r="GM240" s="37"/>
      <c r="GN240" s="37"/>
      <c r="GO240" s="37"/>
      <c r="GP240" s="37"/>
      <c r="GQ240" s="37"/>
      <c r="GR240" s="44">
        <v>44668</v>
      </c>
      <c r="GS240" s="44">
        <v>44760</v>
      </c>
      <c r="GT240" s="44"/>
      <c r="GU240" s="44"/>
      <c r="GV240" s="37"/>
      <c r="GW240" s="37"/>
      <c r="GX240" s="37"/>
      <c r="GY240" s="37"/>
      <c r="GZ240" s="37"/>
      <c r="HA240" s="37"/>
      <c r="HB240" s="37"/>
      <c r="HC240" s="37"/>
      <c r="HD240" s="37"/>
      <c r="HE240" s="37"/>
      <c r="HF240" s="37"/>
      <c r="HG240" s="37"/>
      <c r="HH240" s="45" t="str">
        <f t="shared" si="570"/>
        <v/>
      </c>
      <c r="HI240" s="45" t="str">
        <f t="shared" si="571"/>
        <v/>
      </c>
      <c r="HJ240" s="45" t="str">
        <f t="shared" si="572"/>
        <v/>
      </c>
      <c r="HK240" s="45" t="str">
        <f t="shared" si="573"/>
        <v/>
      </c>
      <c r="HL240" s="45" t="str">
        <f t="shared" si="574"/>
        <v/>
      </c>
      <c r="HM240" s="37"/>
      <c r="HN240" s="37"/>
      <c r="HO240" s="37">
        <f t="shared" si="472"/>
        <v>1</v>
      </c>
      <c r="HP240" s="37" t="str">
        <f>'[23]BD Plan'!$B$3</f>
        <v>Valle del Cauca</v>
      </c>
      <c r="HQ240" s="20" t="s">
        <v>2249</v>
      </c>
      <c r="HR240" s="20" t="s">
        <v>2250</v>
      </c>
      <c r="HS240" s="20"/>
      <c r="HT240" s="20"/>
      <c r="HU240" s="20" t="s">
        <v>2251</v>
      </c>
      <c r="HV240" s="20"/>
      <c r="HW240" s="20"/>
      <c r="HX240" s="20"/>
      <c r="HY240" s="20"/>
      <c r="HZ240" s="20"/>
      <c r="IA240" s="20"/>
      <c r="IB240" s="20"/>
      <c r="IC240" s="20"/>
      <c r="ID240" s="20"/>
      <c r="IE240" s="20"/>
      <c r="IF240" s="20"/>
      <c r="IG240" s="37" t="s">
        <v>1050</v>
      </c>
      <c r="IH240" s="46" t="s">
        <v>1051</v>
      </c>
    </row>
    <row r="241" spans="1:242" ht="15" customHeight="1" x14ac:dyDescent="0.25">
      <c r="A241" t="s">
        <v>1052</v>
      </c>
      <c r="B241" t="s">
        <v>1053</v>
      </c>
      <c r="C241" s="37" t="s">
        <v>1054</v>
      </c>
      <c r="D241" s="38" t="s">
        <v>950</v>
      </c>
      <c r="E241" s="37" t="s">
        <v>951</v>
      </c>
      <c r="F241" s="37" t="s">
        <v>924</v>
      </c>
      <c r="G241" s="37" t="s">
        <v>925</v>
      </c>
      <c r="H241" s="39" t="s">
        <v>1055</v>
      </c>
      <c r="I241" s="37" t="s">
        <v>1028</v>
      </c>
      <c r="J241" s="40">
        <v>0.8</v>
      </c>
      <c r="K241" s="40">
        <v>0.6</v>
      </c>
      <c r="L241" s="37" t="s">
        <v>956</v>
      </c>
      <c r="M241" s="40">
        <v>0.28999999999999998</v>
      </c>
      <c r="N241" s="40">
        <v>0.6</v>
      </c>
      <c r="O241" s="37" t="s">
        <v>928</v>
      </c>
      <c r="P241" s="37" t="s">
        <v>929</v>
      </c>
      <c r="Q241" s="42"/>
      <c r="R241" s="37"/>
      <c r="S241" s="41"/>
      <c r="T241" s="41"/>
      <c r="U241" s="43"/>
      <c r="V241" s="43"/>
      <c r="W241" s="43"/>
      <c r="X241" s="43"/>
      <c r="Y241" s="43"/>
      <c r="Z241" s="43"/>
      <c r="AA241" s="40"/>
      <c r="AB241" s="37"/>
      <c r="AC241" s="37"/>
      <c r="AD241" s="37"/>
      <c r="AE241" s="37"/>
      <c r="AF241" s="43"/>
      <c r="AG241" s="37"/>
      <c r="AH241" s="37"/>
      <c r="AI241" s="43"/>
      <c r="AJ241" s="43"/>
      <c r="AK241" s="43"/>
      <c r="AL241" s="43"/>
      <c r="AM241" s="37"/>
      <c r="AN241" s="37"/>
      <c r="AO241" s="37"/>
      <c r="AP241" s="37"/>
      <c r="AQ241" s="37"/>
      <c r="AR241" s="37"/>
      <c r="AS241" s="37"/>
      <c r="AT241" s="37"/>
      <c r="AU241" s="44"/>
      <c r="AV241" s="44">
        <v>44760</v>
      </c>
      <c r="AW241" s="44"/>
      <c r="AX241" s="44"/>
      <c r="AY241" s="37"/>
      <c r="AZ241" s="37"/>
      <c r="BA241" s="37"/>
      <c r="BB241" s="37"/>
      <c r="BC241" s="37"/>
      <c r="BD241" s="37"/>
      <c r="BE241" s="37"/>
      <c r="BF241" s="37"/>
      <c r="BG241" s="37"/>
      <c r="BH241" s="37"/>
      <c r="BI241" s="37"/>
      <c r="BJ241" s="37"/>
      <c r="BK241" s="45" t="str">
        <f t="shared" si="557"/>
        <v/>
      </c>
      <c r="BL241" s="45" t="str">
        <f t="shared" si="558"/>
        <v/>
      </c>
      <c r="BM241" s="45" t="str">
        <f t="shared" si="559"/>
        <v/>
      </c>
      <c r="BN241" s="45" t="str">
        <f t="shared" si="560"/>
        <v/>
      </c>
      <c r="BO241" s="45" t="str">
        <f t="shared" si="561"/>
        <v/>
      </c>
      <c r="BP241" s="42" t="s">
        <v>1056</v>
      </c>
      <c r="BQ241" s="37"/>
      <c r="BR241" s="47" t="s">
        <v>931</v>
      </c>
      <c r="BS241" s="37" t="s">
        <v>1057</v>
      </c>
      <c r="BT241" s="43" t="s">
        <v>933</v>
      </c>
      <c r="BU241" s="43" t="s">
        <v>934</v>
      </c>
      <c r="BV241" s="43" t="s">
        <v>935</v>
      </c>
      <c r="BW241" s="43"/>
      <c r="BX241" s="43" t="s">
        <v>936</v>
      </c>
      <c r="BY241" s="43" t="s">
        <v>937</v>
      </c>
      <c r="BZ241" s="40">
        <v>0.4</v>
      </c>
      <c r="CA241" s="37"/>
      <c r="CB241" s="37"/>
      <c r="CC241" s="37"/>
      <c r="CD241" s="37"/>
      <c r="CE241" s="43" t="s">
        <v>96</v>
      </c>
      <c r="CF241" s="37" t="s">
        <v>938</v>
      </c>
      <c r="CG241" s="37">
        <f t="shared" ref="CG241" si="575">SUM(CH241:CK241)</f>
        <v>6</v>
      </c>
      <c r="CH241" s="37">
        <v>0</v>
      </c>
      <c r="CI241" s="37">
        <v>0</v>
      </c>
      <c r="CJ241" s="37">
        <v>3</v>
      </c>
      <c r="CK241" s="37">
        <v>3</v>
      </c>
      <c r="CL241" s="37"/>
      <c r="CM241" s="37"/>
      <c r="CN241" s="37">
        <v>0</v>
      </c>
      <c r="CO241" s="37" t="s">
        <v>2252</v>
      </c>
      <c r="CP241" s="37"/>
      <c r="CQ241" s="37"/>
      <c r="CR241" s="37"/>
      <c r="CS241" s="37"/>
      <c r="CT241" s="44"/>
      <c r="CU241" s="44">
        <v>44760</v>
      </c>
      <c r="CV241" s="44"/>
      <c r="CW241" s="44"/>
      <c r="CX241" s="37"/>
      <c r="CY241" s="37" t="s">
        <v>4</v>
      </c>
      <c r="CZ241" s="37"/>
      <c r="DA241" s="37"/>
      <c r="DB241" s="37"/>
      <c r="DC241" s="37" t="s">
        <v>4</v>
      </c>
      <c r="DD241" s="37"/>
      <c r="DE241" s="37"/>
      <c r="DF241" s="37"/>
      <c r="DG241" s="37" t="s">
        <v>2253</v>
      </c>
      <c r="DH241" s="37"/>
      <c r="DI241" s="37"/>
      <c r="DJ241" s="45" t="str">
        <f t="shared" si="457"/>
        <v/>
      </c>
      <c r="DK241" s="45" t="str">
        <f t="shared" si="458"/>
        <v/>
      </c>
      <c r="DL241" s="45">
        <f t="shared" si="459"/>
        <v>0</v>
      </c>
      <c r="DM241" s="45">
        <f t="shared" si="460"/>
        <v>0</v>
      </c>
      <c r="DN241" s="45">
        <f t="shared" si="461"/>
        <v>0</v>
      </c>
      <c r="DO241" s="46"/>
      <c r="DP241" s="37"/>
      <c r="DQ241" s="43"/>
      <c r="DR241" s="37"/>
      <c r="DS241" s="43"/>
      <c r="DT241" s="43"/>
      <c r="DU241" s="43"/>
      <c r="DV241" s="43"/>
      <c r="DW241" s="43"/>
      <c r="DX241" s="43"/>
      <c r="DY241" s="40"/>
      <c r="DZ241" s="37"/>
      <c r="EA241" s="37"/>
      <c r="EB241" s="37"/>
      <c r="EC241" s="37"/>
      <c r="ED241" s="43"/>
      <c r="EE241" s="37"/>
      <c r="EF241" s="37"/>
      <c r="EG241" s="37"/>
      <c r="EH241" s="37"/>
      <c r="EI241" s="37"/>
      <c r="EJ241" s="37"/>
      <c r="EK241" s="37"/>
      <c r="EL241" s="37"/>
      <c r="EM241" s="37"/>
      <c r="EN241" s="37"/>
      <c r="EO241" s="37"/>
      <c r="EP241" s="37"/>
      <c r="EQ241" s="37"/>
      <c r="ER241" s="37"/>
      <c r="ES241" s="44"/>
      <c r="ET241" s="44">
        <v>44760</v>
      </c>
      <c r="EU241" s="44"/>
      <c r="EV241" s="44"/>
      <c r="EW241" s="37"/>
      <c r="EX241" s="37"/>
      <c r="EY241" s="37"/>
      <c r="EZ241" s="37"/>
      <c r="FA241" s="37"/>
      <c r="FB241" s="37"/>
      <c r="FC241" s="37"/>
      <c r="FD241" s="37"/>
      <c r="FE241" s="37"/>
      <c r="FF241" s="37"/>
      <c r="FG241" s="37"/>
      <c r="FH241" s="37"/>
      <c r="FI241" s="45" t="str">
        <f t="shared" si="462"/>
        <v/>
      </c>
      <c r="FJ241" s="45" t="str">
        <f t="shared" si="463"/>
        <v/>
      </c>
      <c r="FK241" s="45" t="str">
        <f t="shared" si="464"/>
        <v/>
      </c>
      <c r="FL241" s="45" t="str">
        <f t="shared" si="465"/>
        <v/>
      </c>
      <c r="FM241" s="45" t="str">
        <f t="shared" si="466"/>
        <v/>
      </c>
      <c r="FN241" s="37"/>
      <c r="FO241" s="37"/>
      <c r="FP241" s="37"/>
      <c r="FQ241" s="37"/>
      <c r="FR241" s="37"/>
      <c r="FS241" s="37"/>
      <c r="FT241" s="37"/>
      <c r="FU241" s="37"/>
      <c r="FV241" s="37"/>
      <c r="FW241" s="37"/>
      <c r="FX241" s="37"/>
      <c r="FY241" s="37"/>
      <c r="FZ241" s="37"/>
      <c r="GA241" s="37"/>
      <c r="GB241" s="37"/>
      <c r="GC241" s="37"/>
      <c r="GD241" s="37"/>
      <c r="GE241" s="37"/>
      <c r="GF241" s="37"/>
      <c r="GG241" s="37"/>
      <c r="GH241" s="37"/>
      <c r="GI241" s="37"/>
      <c r="GJ241" s="37"/>
      <c r="GK241" s="37"/>
      <c r="GL241" s="37"/>
      <c r="GM241" s="37"/>
      <c r="GN241" s="37"/>
      <c r="GO241" s="37"/>
      <c r="GP241" s="37"/>
      <c r="GQ241" s="37"/>
      <c r="GR241" s="44"/>
      <c r="GS241" s="44">
        <v>44760</v>
      </c>
      <c r="GT241" s="44"/>
      <c r="GU241" s="44"/>
      <c r="GV241" s="37"/>
      <c r="GW241" s="37"/>
      <c r="GX241" s="37"/>
      <c r="GY241" s="37"/>
      <c r="GZ241" s="37"/>
      <c r="HA241" s="37"/>
      <c r="HB241" s="37"/>
      <c r="HC241" s="37"/>
      <c r="HD241" s="37"/>
      <c r="HE241" s="37"/>
      <c r="HF241" s="37"/>
      <c r="HG241" s="37"/>
      <c r="HH241" s="45"/>
      <c r="HI241" s="45"/>
      <c r="HJ241" s="45"/>
      <c r="HK241" s="45"/>
      <c r="HL241" s="45"/>
      <c r="HM241" s="37"/>
      <c r="HN241" s="37"/>
      <c r="HO241" s="37">
        <f t="shared" si="472"/>
        <v>1</v>
      </c>
      <c r="HP241" s="37" t="str">
        <f>'[23]BD Plan'!$B$3</f>
        <v>Valle del Cauca</v>
      </c>
      <c r="HQ241" s="20"/>
      <c r="HR241" s="20"/>
      <c r="HS241" s="20"/>
      <c r="HT241" s="20"/>
      <c r="HU241" s="20"/>
      <c r="HV241" s="20" t="s">
        <v>2254</v>
      </c>
      <c r="HW241" s="20"/>
      <c r="HX241" s="20"/>
      <c r="HY241" s="20"/>
      <c r="HZ241" s="20"/>
      <c r="IA241" s="20"/>
      <c r="IB241" s="20"/>
      <c r="IC241" s="20"/>
      <c r="ID241" s="20"/>
      <c r="IE241" s="20"/>
      <c r="IF241" s="20"/>
      <c r="IG241" s="37" t="s">
        <v>1052</v>
      </c>
      <c r="IH241" s="46" t="s">
        <v>1053</v>
      </c>
    </row>
    <row r="242" spans="1:242" ht="15" customHeight="1" x14ac:dyDescent="0.25">
      <c r="A242" t="s">
        <v>1061</v>
      </c>
      <c r="B242" t="s">
        <v>1053</v>
      </c>
      <c r="C242" s="37" t="s">
        <v>1062</v>
      </c>
      <c r="D242" s="37" t="s">
        <v>997</v>
      </c>
      <c r="E242" s="37" t="s">
        <v>951</v>
      </c>
      <c r="F242" s="37" t="s">
        <v>924</v>
      </c>
      <c r="G242" s="37" t="s">
        <v>925</v>
      </c>
      <c r="H242" s="39" t="s">
        <v>1063</v>
      </c>
      <c r="I242" s="37" t="s">
        <v>955</v>
      </c>
      <c r="J242" s="40">
        <v>0.8</v>
      </c>
      <c r="K242" s="40">
        <v>0.6</v>
      </c>
      <c r="L242" s="37" t="s">
        <v>956</v>
      </c>
      <c r="M242" s="40">
        <v>0.28999999999999998</v>
      </c>
      <c r="N242" s="40">
        <v>0.6</v>
      </c>
      <c r="O242" s="37" t="s">
        <v>928</v>
      </c>
      <c r="P242" s="37" t="s">
        <v>929</v>
      </c>
      <c r="Q242" s="42" t="s">
        <v>1064</v>
      </c>
      <c r="R242" s="37"/>
      <c r="S242" s="47" t="s">
        <v>931</v>
      </c>
      <c r="T242" s="37" t="s">
        <v>1065</v>
      </c>
      <c r="U242" s="43" t="s">
        <v>933</v>
      </c>
      <c r="V242" s="43" t="s">
        <v>934</v>
      </c>
      <c r="W242" s="43" t="s">
        <v>935</v>
      </c>
      <c r="X242" s="43"/>
      <c r="Y242" s="43" t="s">
        <v>936</v>
      </c>
      <c r="Z242" s="43" t="s">
        <v>937</v>
      </c>
      <c r="AA242" s="40">
        <v>0.4</v>
      </c>
      <c r="AB242" s="37"/>
      <c r="AC242" s="37"/>
      <c r="AD242" s="37"/>
      <c r="AE242" s="37"/>
      <c r="AF242" s="43" t="s">
        <v>96</v>
      </c>
      <c r="AG242" s="37" t="s">
        <v>938</v>
      </c>
      <c r="AH242" s="37">
        <f t="shared" si="568"/>
        <v>1</v>
      </c>
      <c r="AI242" s="43">
        <v>1</v>
      </c>
      <c r="AJ242" s="43">
        <v>0</v>
      </c>
      <c r="AK242" s="43">
        <v>0</v>
      </c>
      <c r="AL242" s="43">
        <v>0</v>
      </c>
      <c r="AM242" s="37">
        <v>1</v>
      </c>
      <c r="AN242" s="37" t="s">
        <v>2255</v>
      </c>
      <c r="AO242" s="37">
        <v>0</v>
      </c>
      <c r="AP242" s="37" t="s">
        <v>2256</v>
      </c>
      <c r="AQ242" s="37"/>
      <c r="AR242" s="37"/>
      <c r="AS242" s="37"/>
      <c r="AT242" s="37"/>
      <c r="AU242" s="44">
        <v>44658</v>
      </c>
      <c r="AV242" s="44">
        <v>44760</v>
      </c>
      <c r="AW242" s="44"/>
      <c r="AX242" s="44"/>
      <c r="AY242" s="37" t="s">
        <v>4</v>
      </c>
      <c r="AZ242" s="37" t="s">
        <v>6</v>
      </c>
      <c r="BA242" s="37"/>
      <c r="BB242" s="37"/>
      <c r="BC242" s="37" t="s">
        <v>4</v>
      </c>
      <c r="BD242" s="37" t="s">
        <v>6</v>
      </c>
      <c r="BE242" s="37"/>
      <c r="BF242" s="37"/>
      <c r="BG242" s="37" t="s">
        <v>2257</v>
      </c>
      <c r="BH242" s="37" t="s">
        <v>2258</v>
      </c>
      <c r="BI242" s="37"/>
      <c r="BJ242" s="37"/>
      <c r="BK242" s="45">
        <f t="shared" si="557"/>
        <v>1</v>
      </c>
      <c r="BL242" s="45" t="str">
        <f t="shared" si="558"/>
        <v/>
      </c>
      <c r="BM242" s="45" t="str">
        <f t="shared" si="559"/>
        <v/>
      </c>
      <c r="BN242" s="45" t="str">
        <f t="shared" si="560"/>
        <v/>
      </c>
      <c r="BO242" s="45">
        <f t="shared" si="561"/>
        <v>1</v>
      </c>
      <c r="BP242" s="42"/>
      <c r="BQ242" s="37"/>
      <c r="BR242" s="43"/>
      <c r="BS242" s="37"/>
      <c r="BT242" s="43"/>
      <c r="BU242" s="43"/>
      <c r="BV242" s="43"/>
      <c r="BW242" s="43"/>
      <c r="BX242" s="43"/>
      <c r="BY242" s="43"/>
      <c r="BZ242" s="40"/>
      <c r="CA242" s="37"/>
      <c r="CB242" s="37"/>
      <c r="CC242" s="37"/>
      <c r="CD242" s="37"/>
      <c r="CE242" s="43"/>
      <c r="CF242" s="37"/>
      <c r="CG242" s="37"/>
      <c r="CH242" s="37"/>
      <c r="CI242" s="37"/>
      <c r="CJ242" s="37"/>
      <c r="CK242" s="37"/>
      <c r="CL242" s="37"/>
      <c r="CM242" s="37"/>
      <c r="CN242" s="37"/>
      <c r="CO242" s="37"/>
      <c r="CP242" s="37"/>
      <c r="CQ242" s="37"/>
      <c r="CR242" s="37"/>
      <c r="CS242" s="37"/>
      <c r="CT242" s="44">
        <v>44658</v>
      </c>
      <c r="CU242" s="44">
        <v>44760</v>
      </c>
      <c r="CV242" s="44"/>
      <c r="CW242" s="44"/>
      <c r="CX242" s="37"/>
      <c r="CY242" s="37"/>
      <c r="CZ242" s="37"/>
      <c r="DA242" s="37"/>
      <c r="DB242" s="37"/>
      <c r="DC242" s="37"/>
      <c r="DD242" s="37"/>
      <c r="DE242" s="37"/>
      <c r="DF242" s="37"/>
      <c r="DG242" s="37"/>
      <c r="DH242" s="37"/>
      <c r="DI242" s="37"/>
      <c r="DJ242" s="45" t="str">
        <f t="shared" si="457"/>
        <v/>
      </c>
      <c r="DK242" s="45" t="str">
        <f t="shared" si="458"/>
        <v/>
      </c>
      <c r="DL242" s="45" t="str">
        <f t="shared" si="459"/>
        <v/>
      </c>
      <c r="DM242" s="45" t="str">
        <f t="shared" si="460"/>
        <v/>
      </c>
      <c r="DN242" s="45" t="str">
        <f t="shared" si="461"/>
        <v/>
      </c>
      <c r="DO242" s="46"/>
      <c r="DP242" s="37"/>
      <c r="DQ242" s="43"/>
      <c r="DR242" s="37"/>
      <c r="DS242" s="43"/>
      <c r="DT242" s="43"/>
      <c r="DU242" s="43"/>
      <c r="DV242" s="43"/>
      <c r="DW242" s="43"/>
      <c r="DX242" s="43"/>
      <c r="DY242" s="40"/>
      <c r="DZ242" s="37"/>
      <c r="EA242" s="37"/>
      <c r="EB242" s="37"/>
      <c r="EC242" s="37"/>
      <c r="ED242" s="43"/>
      <c r="EE242" s="37"/>
      <c r="EF242" s="37"/>
      <c r="EG242" s="37"/>
      <c r="EH242" s="37"/>
      <c r="EI242" s="37"/>
      <c r="EJ242" s="37"/>
      <c r="EK242" s="37"/>
      <c r="EL242" s="37"/>
      <c r="EM242" s="37"/>
      <c r="EN242" s="37"/>
      <c r="EO242" s="37"/>
      <c r="EP242" s="37"/>
      <c r="EQ242" s="37"/>
      <c r="ER242" s="37"/>
      <c r="ES242" s="44">
        <v>44658</v>
      </c>
      <c r="ET242" s="44">
        <v>44760</v>
      </c>
      <c r="EU242" s="44"/>
      <c r="EV242" s="44"/>
      <c r="EW242" s="37"/>
      <c r="EX242" s="37"/>
      <c r="EY242" s="37"/>
      <c r="EZ242" s="37"/>
      <c r="FA242" s="37"/>
      <c r="FB242" s="37"/>
      <c r="FC242" s="37"/>
      <c r="FD242" s="37"/>
      <c r="FE242" s="37"/>
      <c r="FF242" s="37"/>
      <c r="FG242" s="37"/>
      <c r="FH242" s="37"/>
      <c r="FI242" s="45" t="str">
        <f t="shared" si="462"/>
        <v/>
      </c>
      <c r="FJ242" s="45" t="str">
        <f t="shared" si="463"/>
        <v/>
      </c>
      <c r="FK242" s="45" t="str">
        <f t="shared" si="464"/>
        <v/>
      </c>
      <c r="FL242" s="45" t="str">
        <f t="shared" si="465"/>
        <v/>
      </c>
      <c r="FM242" s="45" t="str">
        <f t="shared" si="466"/>
        <v/>
      </c>
      <c r="FN242" s="37"/>
      <c r="FO242" s="37"/>
      <c r="FP242" s="37"/>
      <c r="FQ242" s="37"/>
      <c r="FR242" s="37"/>
      <c r="FS242" s="37"/>
      <c r="FT242" s="37"/>
      <c r="FU242" s="37"/>
      <c r="FV242" s="37"/>
      <c r="FW242" s="37"/>
      <c r="FX242" s="37"/>
      <c r="FY242" s="37"/>
      <c r="FZ242" s="37"/>
      <c r="GA242" s="37"/>
      <c r="GB242" s="37"/>
      <c r="GC242" s="37"/>
      <c r="GD242" s="37"/>
      <c r="GE242" s="37"/>
      <c r="GF242" s="37"/>
      <c r="GG242" s="37"/>
      <c r="GH242" s="37"/>
      <c r="GI242" s="37"/>
      <c r="GJ242" s="37"/>
      <c r="GK242" s="37"/>
      <c r="GL242" s="37"/>
      <c r="GM242" s="37"/>
      <c r="GN242" s="37"/>
      <c r="GO242" s="37"/>
      <c r="GP242" s="37"/>
      <c r="GQ242" s="37"/>
      <c r="GR242" s="44">
        <v>44658</v>
      </c>
      <c r="GS242" s="44">
        <v>44760</v>
      </c>
      <c r="GT242" s="44"/>
      <c r="GU242" s="44"/>
      <c r="GV242" s="37"/>
      <c r="GW242" s="37"/>
      <c r="GX242" s="37"/>
      <c r="GY242" s="37"/>
      <c r="GZ242" s="37"/>
      <c r="HA242" s="37"/>
      <c r="HB242" s="37"/>
      <c r="HC242" s="37"/>
      <c r="HD242" s="37"/>
      <c r="HE242" s="37"/>
      <c r="HF242" s="37"/>
      <c r="HG242" s="37"/>
      <c r="HH242" s="45" t="str">
        <f t="shared" ref="HH242:HH243" si="576">IFERROR(IF(GF242=0,"",IF((GJ242/GF242)&gt;1,1,(GJ242/GF242))),"")</f>
        <v/>
      </c>
      <c r="HI242" s="45" t="str">
        <f t="shared" ref="HI242:HI243" si="577">IFERROR(IF(GG242=0,"",IF((GL242/GG242)&gt;1,1,(GL242/GG242))),"")</f>
        <v/>
      </c>
      <c r="HJ242" s="45" t="str">
        <f t="shared" ref="HJ242:HJ243" si="578">IFERROR(IF(GH242=0,"",IF((GN242/GH242)&gt;1,1,(GN242/GH242))),"")</f>
        <v/>
      </c>
      <c r="HK242" s="45" t="str">
        <f t="shared" ref="HK242:HK243" si="579">IFERROR(IF(GI242=0,"",IF((GP242/GI242)&gt;1,1,(GP242/GI242))),"")</f>
        <v/>
      </c>
      <c r="HL242" s="45" t="str">
        <f t="shared" ref="HL242:HL243" si="580">IFERROR(IF((GJ242+GL242+GN242+GP242)/GE242&gt;1,1,(GJ242+GL242+GN242+GP242)/GE242),"")</f>
        <v/>
      </c>
      <c r="HM242" s="37"/>
      <c r="HN242" s="37"/>
      <c r="HO242" s="37">
        <f t="shared" si="472"/>
        <v>1</v>
      </c>
      <c r="HP242" s="37" t="str">
        <f>'[23]BD Plan'!$B$3</f>
        <v>Valle del Cauca</v>
      </c>
      <c r="HQ242" s="20" t="s">
        <v>2259</v>
      </c>
      <c r="HR242" s="20" t="s">
        <v>130</v>
      </c>
      <c r="HS242" s="20"/>
      <c r="HT242" s="20"/>
      <c r="HU242" s="20"/>
      <c r="HV242" s="20"/>
      <c r="HW242" s="20"/>
      <c r="HX242" s="20"/>
      <c r="HY242" s="20"/>
      <c r="HZ242" s="20"/>
      <c r="IA242" s="20"/>
      <c r="IB242" s="20"/>
      <c r="IC242" s="20"/>
      <c r="ID242" s="20"/>
      <c r="IE242" s="20"/>
      <c r="IF242" s="20"/>
      <c r="IG242" s="37" t="s">
        <v>1061</v>
      </c>
      <c r="IH242" s="46" t="s">
        <v>1053</v>
      </c>
    </row>
    <row r="243" spans="1:242" ht="15" customHeight="1" x14ac:dyDescent="0.25">
      <c r="A243" t="s">
        <v>1071</v>
      </c>
      <c r="B243" t="s">
        <v>1072</v>
      </c>
      <c r="C243" s="37" t="s">
        <v>1073</v>
      </c>
      <c r="D243" s="37" t="s">
        <v>950</v>
      </c>
      <c r="E243" s="37" t="s">
        <v>951</v>
      </c>
      <c r="F243" s="37" t="s">
        <v>924</v>
      </c>
      <c r="G243" s="37" t="s">
        <v>925</v>
      </c>
      <c r="H243" s="39" t="s">
        <v>1074</v>
      </c>
      <c r="I243" s="37" t="s">
        <v>927</v>
      </c>
      <c r="J243" s="40">
        <v>0.2</v>
      </c>
      <c r="K243" s="40">
        <v>0.4</v>
      </c>
      <c r="L243" s="37" t="s">
        <v>1011</v>
      </c>
      <c r="M243" s="40">
        <v>0.04</v>
      </c>
      <c r="N243" s="40">
        <v>0.4</v>
      </c>
      <c r="O243" s="37" t="s">
        <v>1011</v>
      </c>
      <c r="P243" s="37" t="s">
        <v>929</v>
      </c>
      <c r="Q243" s="42"/>
      <c r="R243" s="37"/>
      <c r="S243" s="43"/>
      <c r="T243" s="37"/>
      <c r="U243" s="43"/>
      <c r="V243" s="43"/>
      <c r="W243" s="43"/>
      <c r="X243" s="43"/>
      <c r="Y243" s="43"/>
      <c r="Z243" s="43"/>
      <c r="AA243" s="40"/>
      <c r="AB243" s="37"/>
      <c r="AC243" s="37"/>
      <c r="AD243" s="37"/>
      <c r="AE243" s="37"/>
      <c r="AF243" s="43"/>
      <c r="AG243" s="37"/>
      <c r="AH243" s="37"/>
      <c r="AI243" s="43"/>
      <c r="AJ243" s="43"/>
      <c r="AK243" s="43"/>
      <c r="AL243" s="43"/>
      <c r="AM243" s="37"/>
      <c r="AN243" s="37"/>
      <c r="AO243" s="37"/>
      <c r="AP243" s="37"/>
      <c r="AQ243" s="37"/>
      <c r="AR243" s="37"/>
      <c r="AS243" s="37"/>
      <c r="AT243" s="37"/>
      <c r="AU243" s="44">
        <v>44658</v>
      </c>
      <c r="AV243" s="44">
        <v>44760</v>
      </c>
      <c r="AW243" s="44"/>
      <c r="AX243" s="44"/>
      <c r="AY243" s="37"/>
      <c r="AZ243" s="37"/>
      <c r="BA243" s="37"/>
      <c r="BB243" s="37"/>
      <c r="BC243" s="37"/>
      <c r="BD243" s="37"/>
      <c r="BE243" s="37"/>
      <c r="BF243" s="37"/>
      <c r="BG243" s="37"/>
      <c r="BH243" s="37"/>
      <c r="BI243" s="37"/>
      <c r="BJ243" s="37"/>
      <c r="BK243" s="45" t="str">
        <f t="shared" si="557"/>
        <v/>
      </c>
      <c r="BL243" s="45" t="str">
        <f t="shared" si="558"/>
        <v/>
      </c>
      <c r="BM243" s="45" t="str">
        <f t="shared" si="559"/>
        <v/>
      </c>
      <c r="BN243" s="45" t="str">
        <f t="shared" si="560"/>
        <v/>
      </c>
      <c r="BO243" s="45" t="str">
        <f t="shared" si="561"/>
        <v/>
      </c>
      <c r="BP243" s="42" t="s">
        <v>1075</v>
      </c>
      <c r="BQ243" s="37"/>
      <c r="BR243" s="47" t="s">
        <v>931</v>
      </c>
      <c r="BS243" s="37" t="s">
        <v>1076</v>
      </c>
      <c r="BT243" s="43" t="s">
        <v>933</v>
      </c>
      <c r="BU243" s="43" t="s">
        <v>934</v>
      </c>
      <c r="BV243" s="43" t="s">
        <v>935</v>
      </c>
      <c r="BW243" s="43"/>
      <c r="BX243" s="43" t="s">
        <v>936</v>
      </c>
      <c r="BY243" s="43" t="s">
        <v>937</v>
      </c>
      <c r="BZ243" s="40">
        <v>0.4</v>
      </c>
      <c r="CA243" s="37"/>
      <c r="CB243" s="37"/>
      <c r="CC243" s="37"/>
      <c r="CD243" s="37"/>
      <c r="CE243" s="43" t="s">
        <v>96</v>
      </c>
      <c r="CF243" s="37" t="s">
        <v>938</v>
      </c>
      <c r="CG243" s="37">
        <f t="shared" ref="CG243" si="581">SUM(CH243:CK243)</f>
        <v>5</v>
      </c>
      <c r="CH243" s="37">
        <v>1</v>
      </c>
      <c r="CI243" s="37">
        <v>3</v>
      </c>
      <c r="CJ243" s="37">
        <v>0</v>
      </c>
      <c r="CK243" s="37">
        <v>1</v>
      </c>
      <c r="CL243" s="37">
        <v>1</v>
      </c>
      <c r="CM243" s="37" t="s">
        <v>2260</v>
      </c>
      <c r="CN243" s="37">
        <v>3</v>
      </c>
      <c r="CO243" s="37" t="s">
        <v>2261</v>
      </c>
      <c r="CP243" s="37"/>
      <c r="CQ243" s="37"/>
      <c r="CR243" s="37"/>
      <c r="CS243" s="37"/>
      <c r="CT243" s="44">
        <v>44658</v>
      </c>
      <c r="CU243" s="44">
        <v>44760</v>
      </c>
      <c r="CV243" s="44"/>
      <c r="CW243" s="44"/>
      <c r="CX243" s="37" t="s">
        <v>4</v>
      </c>
      <c r="CY243" s="37" t="s">
        <v>4</v>
      </c>
      <c r="CZ243" s="37"/>
      <c r="DA243" s="37"/>
      <c r="DB243" s="37" t="s">
        <v>4</v>
      </c>
      <c r="DC243" s="37" t="s">
        <v>4</v>
      </c>
      <c r="DD243" s="37"/>
      <c r="DE243" s="37"/>
      <c r="DF243" s="37" t="s">
        <v>2262</v>
      </c>
      <c r="DG243" s="37" t="s">
        <v>2263</v>
      </c>
      <c r="DH243" s="37"/>
      <c r="DI243" s="37"/>
      <c r="DJ243" s="45">
        <f t="shared" si="457"/>
        <v>1</v>
      </c>
      <c r="DK243" s="45">
        <f t="shared" si="458"/>
        <v>1</v>
      </c>
      <c r="DL243" s="45" t="str">
        <f t="shared" si="459"/>
        <v/>
      </c>
      <c r="DM243" s="45">
        <f t="shared" si="460"/>
        <v>0</v>
      </c>
      <c r="DN243" s="45">
        <f t="shared" si="461"/>
        <v>0.8</v>
      </c>
      <c r="DO243" s="42" t="s">
        <v>1081</v>
      </c>
      <c r="DP243" s="37"/>
      <c r="DQ243" s="47" t="s">
        <v>931</v>
      </c>
      <c r="DR243" s="37" t="s">
        <v>1082</v>
      </c>
      <c r="DS243" s="43" t="s">
        <v>933</v>
      </c>
      <c r="DT243" s="43" t="s">
        <v>934</v>
      </c>
      <c r="DU243" s="43" t="s">
        <v>935</v>
      </c>
      <c r="DV243" s="43"/>
      <c r="DW243" s="43" t="s">
        <v>936</v>
      </c>
      <c r="DX243" s="43" t="s">
        <v>937</v>
      </c>
      <c r="DY243" s="40">
        <v>0.4</v>
      </c>
      <c r="DZ243" s="37"/>
      <c r="EA243" s="37"/>
      <c r="EB243" s="37"/>
      <c r="EC243" s="37"/>
      <c r="ED243" s="43" t="s">
        <v>96</v>
      </c>
      <c r="EE243" s="37" t="s">
        <v>938</v>
      </c>
      <c r="EF243" s="37">
        <f>SUM(EG243:EJ243)</f>
        <v>0</v>
      </c>
      <c r="EG243" s="37">
        <v>0</v>
      </c>
      <c r="EH243" s="37">
        <v>0</v>
      </c>
      <c r="EI243" s="37">
        <v>0</v>
      </c>
      <c r="EJ243" s="37">
        <v>0</v>
      </c>
      <c r="EK243" s="37"/>
      <c r="EL243" s="37"/>
      <c r="EM243" s="37"/>
      <c r="EN243" s="37"/>
      <c r="EO243" s="37"/>
      <c r="EP243" s="37"/>
      <c r="EQ243" s="37"/>
      <c r="ER243" s="37"/>
      <c r="ES243" s="44">
        <v>44658</v>
      </c>
      <c r="ET243" s="44">
        <v>44760</v>
      </c>
      <c r="EU243" s="44"/>
      <c r="EV243" s="44"/>
      <c r="EW243" s="37"/>
      <c r="EX243" s="37" t="s">
        <v>4</v>
      </c>
      <c r="EY243" s="37"/>
      <c r="EZ243" s="37"/>
      <c r="FA243" s="37"/>
      <c r="FB243" s="37" t="s">
        <v>4</v>
      </c>
      <c r="FC243" s="37"/>
      <c r="FD243" s="37"/>
      <c r="FE243" s="37"/>
      <c r="FF243" s="37" t="s">
        <v>2264</v>
      </c>
      <c r="FG243" s="37"/>
      <c r="FH243" s="37"/>
      <c r="FI243" s="45" t="str">
        <f t="shared" si="462"/>
        <v/>
      </c>
      <c r="FJ243" s="45" t="str">
        <f t="shared" si="463"/>
        <v/>
      </c>
      <c r="FK243" s="45" t="str">
        <f t="shared" si="464"/>
        <v/>
      </c>
      <c r="FL243" s="45" t="str">
        <f t="shared" si="465"/>
        <v/>
      </c>
      <c r="FM243" s="45" t="str">
        <f t="shared" si="466"/>
        <v/>
      </c>
      <c r="FN243" s="37"/>
      <c r="FO243" s="37"/>
      <c r="FP243" s="37"/>
      <c r="FQ243" s="37"/>
      <c r="FR243" s="37"/>
      <c r="FS243" s="37"/>
      <c r="FT243" s="37"/>
      <c r="FU243" s="37"/>
      <c r="FV243" s="37"/>
      <c r="FW243" s="37"/>
      <c r="FX243" s="37"/>
      <c r="FY243" s="37"/>
      <c r="FZ243" s="37"/>
      <c r="GA243" s="37"/>
      <c r="GB243" s="37"/>
      <c r="GC243" s="37"/>
      <c r="GD243" s="37"/>
      <c r="GE243" s="37"/>
      <c r="GF243" s="37"/>
      <c r="GG243" s="37"/>
      <c r="GH243" s="37"/>
      <c r="GI243" s="37"/>
      <c r="GJ243" s="37"/>
      <c r="GK243" s="37"/>
      <c r="GL243" s="37"/>
      <c r="GM243" s="37"/>
      <c r="GN243" s="37"/>
      <c r="GO243" s="37"/>
      <c r="GP243" s="37"/>
      <c r="GQ243" s="37"/>
      <c r="GR243" s="44">
        <v>44658</v>
      </c>
      <c r="GS243" s="44">
        <v>44760</v>
      </c>
      <c r="GT243" s="44"/>
      <c r="GU243" s="44"/>
      <c r="GV243" s="37"/>
      <c r="GW243" s="37"/>
      <c r="GX243" s="37"/>
      <c r="GY243" s="37"/>
      <c r="GZ243" s="37"/>
      <c r="HA243" s="37"/>
      <c r="HB243" s="37"/>
      <c r="HC243" s="37"/>
      <c r="HD243" s="37"/>
      <c r="HE243" s="37"/>
      <c r="HF243" s="37"/>
      <c r="HG243" s="37"/>
      <c r="HH243" s="45" t="str">
        <f t="shared" si="576"/>
        <v/>
      </c>
      <c r="HI243" s="45" t="str">
        <f t="shared" si="577"/>
        <v/>
      </c>
      <c r="HJ243" s="45" t="str">
        <f t="shared" si="578"/>
        <v/>
      </c>
      <c r="HK243" s="45" t="str">
        <f t="shared" si="579"/>
        <v/>
      </c>
      <c r="HL243" s="45" t="str">
        <f t="shared" si="580"/>
        <v/>
      </c>
      <c r="HM243" s="37"/>
      <c r="HN243" s="37"/>
      <c r="HO243" s="37">
        <f t="shared" si="472"/>
        <v>2</v>
      </c>
      <c r="HP243" s="37" t="str">
        <f>'[23]BD Plan'!$B$3</f>
        <v>Valle del Cauca</v>
      </c>
      <c r="HQ243" s="20"/>
      <c r="HR243" s="20"/>
      <c r="HS243" s="20"/>
      <c r="HT243" s="20"/>
      <c r="HU243" s="20" t="s">
        <v>2265</v>
      </c>
      <c r="HV243" s="20" t="s">
        <v>2266</v>
      </c>
      <c r="HW243" s="20"/>
      <c r="HX243" s="20"/>
      <c r="HY243" s="20"/>
      <c r="HZ243" s="20" t="s">
        <v>2267</v>
      </c>
      <c r="IA243" s="20"/>
      <c r="IB243" s="20"/>
      <c r="IC243" s="20"/>
      <c r="ID243" s="20"/>
      <c r="IE243" s="20"/>
      <c r="IF243" s="20"/>
      <c r="IG243" s="37" t="s">
        <v>1088</v>
      </c>
      <c r="IH243" s="46" t="s">
        <v>1089</v>
      </c>
    </row>
  </sheetData>
  <dataValidations count="1">
    <dataValidation type="list" allowBlank="1" showInputMessage="1" showErrorMessage="1" sqref="CF8 AG2 EE11 EE5 CF5:CF6 CF2 CF19 AG13 EE22 EE16 CF16:CF17 CF13 CF30 AG24 EE33 EE27 CF27:CF28 CF24 CF41 AG35 EE44 EE38 CF38:CF39 CF35 CF52 AG46 EE55 EE49 CF49:CF50 CF46 CF63 AG57 EE66 EE60 CF60:CF61 CF57 CF74 AG68 EE77 EE71 CF71:CF72 CF68 CF85 AG79 EE88 EE82 CF82:CF83 CF79 CF96 AG90 EE99 EE93 CF93:CF94 CF90 CF107 AG101 EE110 EE104 CF104:CF105 CF101 CF118 AG112 EE121 EE115 CF115:CF116 CF112 CF129 AG123 EE132 EE126 CF126:CF127 CF123 CF140 AG134 EE143 EE137 CF137:CF138 CF134 CF151 AG145 EE154 EE148 CF148:CF149 CF145 CF162 AG156 EE165 EE159 CF159:CF160 CF156 CF173 AG167 EE176 EE170 CF170:CF171 CF167 CF184 AG178 EE187 EE181 CF181:CF182 CF178 CF195 AG189 EE198 EE192 CF192:CF193 CF189 CF206 AG200 EE209 EE203 CF203:CF204 CF200 CF217 AG211 EE220 EE214 CF214:CF215 CF211 CF228 AG222 EE231 EE225 CF225:CF226 CF222 CF239 AG233 EE242 EE236 CF236:CF237 CF233">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Conceptos OCI PAA</vt:lpstr>
      <vt:lpstr>Plan de acción</vt:lpstr>
      <vt:lpstr>Consolidado Riesgos</vt:lpstr>
      <vt:lpstr>Riesgos</vt:lpstr>
      <vt:lpstr>'Conceptos OCI PAA'!Área_de_impresión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Linette Maggerly Cubillos Hernández</dc:creator>
  <cp:lastModifiedBy>Linette Maggerly Cubillos Hernández</cp:lastModifiedBy>
  <dcterms:created xsi:type="dcterms:W3CDTF">2022-09-08T13:16:01Z</dcterms:created>
  <dcterms:modified xsi:type="dcterms:W3CDTF">2022-09-08T13:52:42Z</dcterms:modified>
</cp:coreProperties>
</file>