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8730"/>
  </bookViews>
  <sheets>
    <sheet name="Plan accion anual 2020" sheetId="4" r:id="rId1"/>
    <sheet name="Componente anticorrupción y SC" sheetId="3" r:id="rId2"/>
    <sheet name="Mapas riesgos corrupc gestión" sheetId="5" r:id="rId3"/>
    <sheet name="Estrategia Racionalización"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1" hidden="1">'Componente anticorrupción y SC'!#REF!</definedName>
    <definedName name="_xlnm.Print_Titles" localSheetId="1">'Componente anticorrupción y SC'!$5:$6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0" i="5" l="1"/>
  <c r="AO339" i="5"/>
  <c r="AO338" i="5"/>
  <c r="AO337" i="5"/>
  <c r="AO336" i="5"/>
  <c r="Q336" i="5"/>
  <c r="P336" i="5"/>
  <c r="R336" i="5" s="1"/>
  <c r="S336" i="5" s="1"/>
  <c r="T336" i="5" s="1"/>
  <c r="AO335" i="5"/>
  <c r="AO334" i="5"/>
  <c r="AO333" i="5"/>
  <c r="AO332" i="5"/>
  <c r="AO331" i="5"/>
  <c r="Q331" i="5"/>
  <c r="P331" i="5"/>
  <c r="R331" i="5" s="1"/>
  <c r="S331" i="5" s="1"/>
  <c r="T331" i="5" s="1"/>
  <c r="AO330" i="5"/>
  <c r="AO329" i="5"/>
  <c r="AO328" i="5"/>
  <c r="AO327" i="5"/>
  <c r="AO326" i="5"/>
  <c r="Q326" i="5"/>
  <c r="S326" i="5" s="1"/>
  <c r="T326" i="5" s="1"/>
  <c r="P326" i="5"/>
  <c r="R326" i="5" s="1"/>
  <c r="AO325" i="5"/>
  <c r="AO324" i="5"/>
  <c r="AO323" i="5"/>
  <c r="AO322" i="5"/>
  <c r="AO321" i="5"/>
  <c r="Q321" i="5"/>
  <c r="P321" i="5"/>
  <c r="R321" i="5" s="1"/>
  <c r="AO320" i="5"/>
  <c r="AO319" i="5"/>
  <c r="AO318" i="5"/>
  <c r="AO317" i="5"/>
  <c r="AO316" i="5"/>
  <c r="Q316" i="5"/>
  <c r="P316" i="5"/>
  <c r="R316" i="5" s="1"/>
  <c r="AO314" i="5"/>
  <c r="AO313" i="5"/>
  <c r="AO312" i="5"/>
  <c r="R312" i="5"/>
  <c r="Q312" i="5"/>
  <c r="P312" i="5"/>
  <c r="AO311" i="5"/>
  <c r="AO310" i="5"/>
  <c r="AO309" i="5"/>
  <c r="Q309" i="5"/>
  <c r="P309" i="5"/>
  <c r="R309" i="5" s="1"/>
  <c r="AO305" i="5"/>
  <c r="Q305" i="5"/>
  <c r="P305" i="5"/>
  <c r="R305" i="5" s="1"/>
  <c r="AO301" i="5"/>
  <c r="AO300" i="5"/>
  <c r="AO299" i="5"/>
  <c r="R299" i="5"/>
  <c r="Q299" i="5"/>
  <c r="P299" i="5"/>
  <c r="AO297" i="5"/>
  <c r="AO296" i="5"/>
  <c r="Q296" i="5"/>
  <c r="P296" i="5"/>
  <c r="R296" i="5" s="1"/>
  <c r="P291" i="5"/>
  <c r="P286" i="5"/>
  <c r="AO285" i="5"/>
  <c r="AO284" i="5"/>
  <c r="AO283" i="5"/>
  <c r="AO281" i="5"/>
  <c r="Q281" i="5"/>
  <c r="P281" i="5"/>
  <c r="R281" i="5" s="1"/>
  <c r="S281" i="5" s="1"/>
  <c r="T281" i="5" s="1"/>
  <c r="AO276" i="5"/>
  <c r="R276" i="5"/>
  <c r="Q276" i="5"/>
  <c r="S276" i="5" s="1"/>
  <c r="T276" i="5" s="1"/>
  <c r="P276" i="5"/>
  <c r="AO274" i="5"/>
  <c r="AO273" i="5"/>
  <c r="AO272" i="5"/>
  <c r="Q272" i="5"/>
  <c r="P272" i="5"/>
  <c r="R272" i="5" s="1"/>
  <c r="AO271" i="5"/>
  <c r="AO270" i="5"/>
  <c r="AO269" i="5"/>
  <c r="R269" i="5"/>
  <c r="Q269" i="5"/>
  <c r="S269" i="5" s="1"/>
  <c r="T269" i="5" s="1"/>
  <c r="P269" i="5"/>
  <c r="AO268" i="5"/>
  <c r="AO267" i="5"/>
  <c r="AO266" i="5"/>
  <c r="AO265" i="5"/>
  <c r="Q265" i="5"/>
  <c r="P265" i="5"/>
  <c r="R265" i="5" s="1"/>
  <c r="AO264" i="5"/>
  <c r="AO263" i="5"/>
  <c r="AO262" i="5"/>
  <c r="AO261" i="5"/>
  <c r="AO260" i="5"/>
  <c r="Q260" i="5"/>
  <c r="P260" i="5"/>
  <c r="R260" i="5" s="1"/>
  <c r="AO259" i="5"/>
  <c r="AO258" i="5"/>
  <c r="AO257" i="5"/>
  <c r="AO256" i="5"/>
  <c r="Q256" i="5"/>
  <c r="P256" i="5"/>
  <c r="R256" i="5" s="1"/>
  <c r="AO255" i="5"/>
  <c r="AO254" i="5"/>
  <c r="AO253" i="5"/>
  <c r="AO252" i="5"/>
  <c r="AO251" i="5"/>
  <c r="S250" i="5"/>
  <c r="T250" i="5" s="1"/>
  <c r="P250" i="5"/>
  <c r="AO248" i="5"/>
  <c r="AO247" i="5"/>
  <c r="AO246" i="5"/>
  <c r="R246" i="5"/>
  <c r="Q246" i="5"/>
  <c r="S246" i="5" s="1"/>
  <c r="T246" i="5" s="1"/>
  <c r="P246" i="5"/>
  <c r="AO243" i="5"/>
  <c r="AO242" i="5"/>
  <c r="AO241" i="5"/>
  <c r="AO240" i="5"/>
  <c r="AO239" i="5"/>
  <c r="R239" i="5"/>
  <c r="Q239" i="5"/>
  <c r="P239" i="5"/>
  <c r="AO238" i="5"/>
  <c r="AO237" i="5"/>
  <c r="AO236" i="5"/>
  <c r="AO235" i="5"/>
  <c r="AO234" i="5"/>
  <c r="R234" i="5"/>
  <c r="Q234" i="5"/>
  <c r="P234" i="5"/>
  <c r="AO233" i="5"/>
  <c r="AO232" i="5"/>
  <c r="AO230" i="5"/>
  <c r="AO229" i="5"/>
  <c r="Q229" i="5"/>
  <c r="P229" i="5"/>
  <c r="R229" i="5" s="1"/>
  <c r="AO228" i="5"/>
  <c r="AO227" i="5"/>
  <c r="AO226" i="5"/>
  <c r="AO225" i="5"/>
  <c r="AO224" i="5"/>
  <c r="Q224" i="5"/>
  <c r="P224" i="5"/>
  <c r="R224" i="5" s="1"/>
  <c r="AO222" i="5"/>
  <c r="AO221" i="5"/>
  <c r="AO220" i="5"/>
  <c r="AO219" i="5"/>
  <c r="Q219" i="5"/>
  <c r="P219" i="5"/>
  <c r="R219" i="5" s="1"/>
  <c r="AO217" i="5"/>
  <c r="AO216" i="5"/>
  <c r="AO215" i="5"/>
  <c r="AO214" i="5"/>
  <c r="AO213" i="5"/>
  <c r="Q213" i="5"/>
  <c r="P213" i="5"/>
  <c r="R213" i="5" s="1"/>
  <c r="AO212" i="5"/>
  <c r="AO211" i="5"/>
  <c r="AO210" i="5"/>
  <c r="AO209" i="5"/>
  <c r="AO208" i="5"/>
  <c r="Q208" i="5"/>
  <c r="P208" i="5"/>
  <c r="R208" i="5" s="1"/>
  <c r="AO207" i="5"/>
  <c r="AO206" i="5"/>
  <c r="AO205" i="5"/>
  <c r="AO204" i="5"/>
  <c r="AO203" i="5"/>
  <c r="Q203" i="5"/>
  <c r="P203" i="5"/>
  <c r="R203" i="5" s="1"/>
  <c r="S203" i="5" s="1"/>
  <c r="T203" i="5" s="1"/>
  <c r="AO202" i="5"/>
  <c r="AO201" i="5"/>
  <c r="AO200" i="5"/>
  <c r="AO199" i="5"/>
  <c r="AO198" i="5"/>
  <c r="Q198" i="5"/>
  <c r="P198" i="5"/>
  <c r="R198" i="5" s="1"/>
  <c r="AO197" i="5"/>
  <c r="AO196" i="5"/>
  <c r="AO195" i="5"/>
  <c r="AO194" i="5"/>
  <c r="AO193" i="5"/>
  <c r="Q193" i="5"/>
  <c r="P193" i="5"/>
  <c r="R193" i="5" s="1"/>
  <c r="AO192" i="5"/>
  <c r="AO191" i="5"/>
  <c r="AO190" i="5"/>
  <c r="AO189" i="5"/>
  <c r="AO188" i="5"/>
  <c r="Q188" i="5"/>
  <c r="P188" i="5"/>
  <c r="R188" i="5" s="1"/>
  <c r="S188" i="5" s="1"/>
  <c r="T188" i="5" s="1"/>
  <c r="AO187" i="5"/>
  <c r="AO185" i="5"/>
  <c r="AO184" i="5"/>
  <c r="AO183" i="5"/>
  <c r="AO182" i="5"/>
  <c r="Q182" i="5"/>
  <c r="P182" i="5"/>
  <c r="R182" i="5" s="1"/>
  <c r="AO176" i="5"/>
  <c r="Q176" i="5"/>
  <c r="P176" i="5"/>
  <c r="R176" i="5" s="1"/>
  <c r="AO170" i="5"/>
  <c r="Q170" i="5"/>
  <c r="P170" i="5"/>
  <c r="R170" i="5" s="1"/>
  <c r="AO165" i="5"/>
  <c r="Q165" i="5"/>
  <c r="P165" i="5"/>
  <c r="R165" i="5" s="1"/>
  <c r="AO160" i="5"/>
  <c r="Q160" i="5"/>
  <c r="P160" i="5"/>
  <c r="R160" i="5" s="1"/>
  <c r="AO154" i="5"/>
  <c r="Q154" i="5"/>
  <c r="P154" i="5"/>
  <c r="R154" i="5" s="1"/>
  <c r="AO152" i="5"/>
  <c r="AO147" i="5"/>
  <c r="R147" i="5"/>
  <c r="Q147" i="5"/>
  <c r="S147" i="5" s="1"/>
  <c r="T147" i="5" s="1"/>
  <c r="P147" i="5"/>
  <c r="AO142" i="5"/>
  <c r="R142" i="5"/>
  <c r="Q142" i="5"/>
  <c r="S142" i="5" s="1"/>
  <c r="T142" i="5" s="1"/>
  <c r="P142" i="5"/>
  <c r="AO137" i="5"/>
  <c r="R137" i="5"/>
  <c r="Q137" i="5"/>
  <c r="P137" i="5"/>
  <c r="AO135" i="5"/>
  <c r="AO134" i="5"/>
  <c r="R134" i="5"/>
  <c r="Q134" i="5"/>
  <c r="P134" i="5"/>
  <c r="AO133" i="5"/>
  <c r="AO132" i="5"/>
  <c r="Q132" i="5"/>
  <c r="P132" i="5"/>
  <c r="R132" i="5" s="1"/>
  <c r="AO131" i="5"/>
  <c r="AO130" i="5"/>
  <c r="Q130" i="5"/>
  <c r="P130" i="5"/>
  <c r="R130" i="5" s="1"/>
  <c r="AO129" i="5"/>
  <c r="AO128" i="5"/>
  <c r="R128" i="5"/>
  <c r="Q128" i="5"/>
  <c r="S128" i="5" s="1"/>
  <c r="T128" i="5" s="1"/>
  <c r="P128" i="5"/>
  <c r="AO127" i="5"/>
  <c r="AO126" i="5"/>
  <c r="AO125" i="5"/>
  <c r="AO124" i="5"/>
  <c r="Q124" i="5"/>
  <c r="P124" i="5"/>
  <c r="R124" i="5" s="1"/>
  <c r="AO122" i="5"/>
  <c r="AO121" i="5"/>
  <c r="AO120" i="5"/>
  <c r="AO119" i="5"/>
  <c r="AO118" i="5"/>
  <c r="Q118" i="5"/>
  <c r="P118" i="5"/>
  <c r="R118" i="5" s="1"/>
  <c r="AO117" i="5"/>
  <c r="AO116" i="5"/>
  <c r="AO115" i="5"/>
  <c r="AO114" i="5"/>
  <c r="AO113" i="5"/>
  <c r="Q113" i="5"/>
  <c r="P113" i="5"/>
  <c r="R113" i="5" s="1"/>
  <c r="S113" i="5" s="1"/>
  <c r="T113" i="5" s="1"/>
  <c r="AO108" i="5"/>
  <c r="AO107" i="5"/>
  <c r="AO106" i="5"/>
  <c r="AO105" i="5"/>
  <c r="AO104" i="5"/>
  <c r="Q104" i="5"/>
  <c r="P104" i="5"/>
  <c r="R104" i="5" s="1"/>
  <c r="AO103" i="5"/>
  <c r="AO102" i="5"/>
  <c r="AO99" i="5"/>
  <c r="R99" i="5"/>
  <c r="Q99" i="5"/>
  <c r="P99" i="5"/>
  <c r="AO97" i="5"/>
  <c r="AO96" i="5"/>
  <c r="Q96" i="5"/>
  <c r="P96" i="5"/>
  <c r="R96" i="5" s="1"/>
  <c r="AO95" i="5"/>
  <c r="AO94" i="5"/>
  <c r="AO93" i="5"/>
  <c r="R93" i="5"/>
  <c r="Q93" i="5"/>
  <c r="S93" i="5" s="1"/>
  <c r="T93" i="5" s="1"/>
  <c r="P93" i="5"/>
  <c r="AO87" i="5"/>
  <c r="AO85" i="5"/>
  <c r="AO84" i="5"/>
  <c r="T84" i="5"/>
  <c r="P84" i="5"/>
  <c r="AO81" i="5"/>
  <c r="P81" i="5"/>
  <c r="AO78" i="5"/>
  <c r="Q78" i="5"/>
  <c r="P78" i="5"/>
  <c r="R78" i="5" s="1"/>
  <c r="AO72" i="5"/>
  <c r="AO71" i="5"/>
  <c r="AO70" i="5"/>
  <c r="R70" i="5"/>
  <c r="S70" i="5" s="1"/>
  <c r="T70" i="5" s="1"/>
  <c r="Q70" i="5"/>
  <c r="P70" i="5"/>
  <c r="AO64" i="5"/>
  <c r="R64" i="5"/>
  <c r="Q64" i="5"/>
  <c r="P64" i="5"/>
  <c r="AO59" i="5"/>
  <c r="R59" i="5"/>
  <c r="Q59" i="5"/>
  <c r="P59" i="5"/>
  <c r="AO54" i="5"/>
  <c r="R54" i="5"/>
  <c r="Q54" i="5"/>
  <c r="P54" i="5"/>
  <c r="AO49" i="5"/>
  <c r="R49" i="5"/>
  <c r="S49" i="5" s="1"/>
  <c r="T49" i="5" s="1"/>
  <c r="Q49" i="5"/>
  <c r="P49" i="5"/>
  <c r="AO46" i="5"/>
  <c r="R46" i="5"/>
  <c r="Q46" i="5"/>
  <c r="P46" i="5"/>
  <c r="AO42" i="5"/>
  <c r="AO40" i="5"/>
  <c r="AO35" i="5"/>
  <c r="S35" i="5"/>
  <c r="T35" i="5" s="1"/>
  <c r="P35" i="5"/>
  <c r="AO33" i="5"/>
  <c r="AO31" i="5"/>
  <c r="R31" i="5"/>
  <c r="Q31" i="5"/>
  <c r="S31" i="5" s="1"/>
  <c r="T31" i="5" s="1"/>
  <c r="P31" i="5"/>
  <c r="AO27" i="5"/>
  <c r="AO24" i="5"/>
  <c r="I23" i="5"/>
  <c r="I24" i="5" s="1"/>
  <c r="AO22" i="5"/>
  <c r="Q22" i="5"/>
  <c r="P22" i="5"/>
  <c r="R22" i="5" s="1"/>
  <c r="B22" i="5"/>
  <c r="AO20" i="5"/>
  <c r="R20" i="5"/>
  <c r="Q20" i="5"/>
  <c r="P20" i="5"/>
  <c r="AO19" i="5"/>
  <c r="R19" i="5"/>
  <c r="Q19" i="5"/>
  <c r="P19" i="5"/>
  <c r="AO18" i="5"/>
  <c r="R18" i="5"/>
  <c r="Q18" i="5"/>
  <c r="S18" i="5" s="1"/>
  <c r="T18" i="5" s="1"/>
  <c r="AO16" i="5"/>
  <c r="Q16" i="5"/>
  <c r="P16" i="5"/>
  <c r="R16" i="5" s="1"/>
  <c r="AO15" i="5"/>
  <c r="Q15" i="5"/>
  <c r="P15" i="5"/>
  <c r="R15" i="5" s="1"/>
  <c r="AO14" i="5"/>
  <c r="AO13" i="5"/>
  <c r="R13" i="5"/>
  <c r="Q13" i="5"/>
  <c r="P13" i="5"/>
  <c r="AO11" i="5"/>
  <c r="AO10" i="5"/>
  <c r="R10" i="5"/>
  <c r="Q10" i="5"/>
  <c r="P10" i="5"/>
  <c r="B10" i="5"/>
  <c r="S182" i="5" l="1"/>
  <c r="T182" i="5" s="1"/>
  <c r="S16" i="5"/>
  <c r="T16" i="5" s="1"/>
  <c r="S22" i="5"/>
  <c r="T22" i="5" s="1"/>
  <c r="S78" i="5"/>
  <c r="T78" i="5" s="1"/>
  <c r="S170" i="5"/>
  <c r="T170" i="5" s="1"/>
  <c r="S224" i="5"/>
  <c r="T224" i="5" s="1"/>
  <c r="S309" i="5"/>
  <c r="T309" i="5" s="1"/>
  <c r="S213" i="5"/>
  <c r="T213" i="5" s="1"/>
  <c r="S219" i="5"/>
  <c r="T219" i="5" s="1"/>
  <c r="S256" i="5"/>
  <c r="T256" i="5" s="1"/>
  <c r="S13" i="5"/>
  <c r="T13" i="5" s="1"/>
  <c r="S15" i="5"/>
  <c r="T15" i="5" s="1"/>
  <c r="S305" i="5"/>
  <c r="T305" i="5" s="1"/>
  <c r="S316" i="5"/>
  <c r="T316" i="5" s="1"/>
  <c r="S10" i="5"/>
  <c r="T10" i="5" s="1"/>
  <c r="S46" i="5"/>
  <c r="T46" i="5" s="1"/>
  <c r="S64" i="5"/>
  <c r="T64" i="5" s="1"/>
  <c r="S99" i="5"/>
  <c r="T99" i="5" s="1"/>
  <c r="S299" i="5"/>
  <c r="T299" i="5" s="1"/>
  <c r="S118" i="5"/>
  <c r="T118" i="5" s="1"/>
  <c r="S137" i="5"/>
  <c r="T137" i="5" s="1"/>
  <c r="S208" i="5"/>
  <c r="T208" i="5" s="1"/>
  <c r="S19" i="5"/>
  <c r="T19" i="5" s="1"/>
  <c r="S130" i="5"/>
  <c r="T130" i="5" s="1"/>
  <c r="S154" i="5"/>
  <c r="T154" i="5" s="1"/>
  <c r="S160" i="5"/>
  <c r="T160" i="5" s="1"/>
  <c r="S234" i="5"/>
  <c r="T234" i="5" s="1"/>
  <c r="S272" i="5"/>
  <c r="T272" i="5" s="1"/>
  <c r="S54" i="5"/>
  <c r="T54" i="5" s="1"/>
  <c r="S96" i="5"/>
  <c r="T96" i="5" s="1"/>
  <c r="S104" i="5"/>
  <c r="T104" i="5" s="1"/>
  <c r="S132" i="5"/>
  <c r="T132" i="5" s="1"/>
  <c r="S134" i="5"/>
  <c r="T134" i="5" s="1"/>
  <c r="S193" i="5"/>
  <c r="T193" i="5" s="1"/>
  <c r="S198" i="5"/>
  <c r="T198" i="5" s="1"/>
  <c r="S229" i="5"/>
  <c r="T229" i="5" s="1"/>
  <c r="S265" i="5"/>
  <c r="T265" i="5" s="1"/>
  <c r="S312" i="5"/>
  <c r="T312" i="5" s="1"/>
  <c r="S321" i="5"/>
  <c r="T321" i="5" s="1"/>
  <c r="S59" i="5"/>
  <c r="T59" i="5" s="1"/>
  <c r="S239" i="5"/>
  <c r="T239" i="5" s="1"/>
  <c r="S124" i="5"/>
  <c r="T124" i="5" s="1"/>
  <c r="S176" i="5"/>
  <c r="T176" i="5" s="1"/>
  <c r="S296" i="5"/>
  <c r="T296" i="5" s="1"/>
  <c r="S20" i="5"/>
  <c r="T20" i="5" s="1"/>
  <c r="S165" i="5"/>
  <c r="T165" i="5" s="1"/>
  <c r="S260" i="5"/>
  <c r="T260" i="5" s="1"/>
  <c r="Y352" i="4"/>
  <c r="X352" i="4"/>
  <c r="W352" i="4"/>
  <c r="V352" i="4"/>
  <c r="U352" i="4"/>
  <c r="T352" i="4"/>
  <c r="S352" i="4"/>
  <c r="Q352" i="4"/>
  <c r="P352" i="4"/>
  <c r="O352" i="4"/>
  <c r="N352" i="4"/>
  <c r="M352" i="4"/>
  <c r="L352" i="4"/>
  <c r="K352" i="4"/>
  <c r="J352" i="4"/>
  <c r="I352" i="4"/>
  <c r="H352" i="4"/>
  <c r="G352" i="4"/>
  <c r="F352" i="4"/>
  <c r="E352" i="4"/>
  <c r="D352" i="4"/>
  <c r="C352" i="4"/>
  <c r="Y351" i="4"/>
  <c r="X351" i="4"/>
  <c r="W351" i="4"/>
  <c r="V351" i="4"/>
  <c r="U351" i="4"/>
  <c r="T351" i="4"/>
  <c r="S351" i="4"/>
  <c r="Y350" i="4"/>
  <c r="X350" i="4"/>
  <c r="W350" i="4"/>
  <c r="V350" i="4"/>
  <c r="U350" i="4"/>
  <c r="T350" i="4"/>
  <c r="S350" i="4"/>
  <c r="Y349" i="4"/>
  <c r="X349" i="4"/>
  <c r="W349" i="4"/>
  <c r="V349" i="4"/>
  <c r="U349" i="4"/>
  <c r="T349" i="4"/>
  <c r="S349" i="4"/>
  <c r="Y348" i="4"/>
  <c r="X348" i="4"/>
  <c r="W348" i="4"/>
  <c r="V348" i="4"/>
  <c r="U348" i="4"/>
  <c r="T348" i="4"/>
  <c r="S348" i="4"/>
  <c r="Y347" i="4"/>
  <c r="X347" i="4"/>
  <c r="W347" i="4"/>
  <c r="V347" i="4"/>
  <c r="U347" i="4"/>
  <c r="T347" i="4"/>
  <c r="S347" i="4"/>
  <c r="Q347" i="4"/>
  <c r="R347" i="4" s="1"/>
  <c r="P347" i="4"/>
  <c r="O347" i="4"/>
  <c r="N347" i="4"/>
  <c r="M347" i="4"/>
  <c r="L347" i="4"/>
  <c r="K347" i="4"/>
  <c r="J347" i="4"/>
  <c r="I347" i="4"/>
  <c r="H347" i="4"/>
  <c r="G347" i="4"/>
  <c r="F347" i="4"/>
  <c r="E347" i="4"/>
  <c r="D347" i="4"/>
  <c r="C347" i="4"/>
  <c r="B347" i="4"/>
  <c r="A347" i="4"/>
  <c r="Y346" i="4"/>
  <c r="X346" i="4"/>
  <c r="W346" i="4"/>
  <c r="V346" i="4"/>
  <c r="U346" i="4"/>
  <c r="T346" i="4"/>
  <c r="S346" i="4"/>
  <c r="Y345" i="4"/>
  <c r="X345" i="4"/>
  <c r="W345" i="4"/>
  <c r="V345" i="4"/>
  <c r="U345" i="4"/>
  <c r="T345" i="4"/>
  <c r="S345" i="4"/>
  <c r="Y344" i="4"/>
  <c r="X344" i="4"/>
  <c r="W344" i="4"/>
  <c r="V344" i="4"/>
  <c r="U344" i="4"/>
  <c r="T344" i="4"/>
  <c r="S344" i="4"/>
  <c r="R344" i="4"/>
  <c r="Q344" i="4"/>
  <c r="P344" i="4"/>
  <c r="O344" i="4"/>
  <c r="N344" i="4"/>
  <c r="M344" i="4"/>
  <c r="L344" i="4"/>
  <c r="K344" i="4"/>
  <c r="J344" i="4"/>
  <c r="I344" i="4"/>
  <c r="H344" i="4"/>
  <c r="G344" i="4"/>
  <c r="F344" i="4"/>
  <c r="E344" i="4"/>
  <c r="D344" i="4"/>
  <c r="C344" i="4"/>
  <c r="B344" i="4"/>
  <c r="A344" i="4"/>
  <c r="Y343" i="4"/>
  <c r="X343" i="4"/>
  <c r="W343" i="4"/>
  <c r="V343" i="4"/>
  <c r="U343" i="4"/>
  <c r="T343" i="4"/>
  <c r="S343" i="4"/>
  <c r="Y342" i="4"/>
  <c r="X342" i="4"/>
  <c r="W342" i="4"/>
  <c r="V342" i="4"/>
  <c r="U342" i="4"/>
  <c r="T342" i="4"/>
  <c r="S342" i="4"/>
  <c r="Y341" i="4"/>
  <c r="X341" i="4"/>
  <c r="W341" i="4"/>
  <c r="V341" i="4"/>
  <c r="U341" i="4"/>
  <c r="T341" i="4"/>
  <c r="S341" i="4"/>
  <c r="Q341" i="4"/>
  <c r="R341" i="4" s="1"/>
  <c r="P341" i="4"/>
  <c r="O341" i="4"/>
  <c r="N341" i="4"/>
  <c r="M341" i="4"/>
  <c r="L341" i="4"/>
  <c r="K341" i="4"/>
  <c r="J341" i="4"/>
  <c r="I341" i="4"/>
  <c r="H341" i="4"/>
  <c r="G341" i="4"/>
  <c r="F341" i="4"/>
  <c r="E341" i="4"/>
  <c r="D341" i="4"/>
  <c r="C341" i="4"/>
  <c r="B341" i="4"/>
  <c r="A341" i="4"/>
  <c r="Y340" i="4"/>
  <c r="X340" i="4"/>
  <c r="W340" i="4"/>
  <c r="V340" i="4"/>
  <c r="U340" i="4"/>
  <c r="T340" i="4"/>
  <c r="S340" i="4"/>
  <c r="Y339" i="4"/>
  <c r="X339" i="4"/>
  <c r="W339" i="4"/>
  <c r="V339" i="4"/>
  <c r="U339" i="4"/>
  <c r="T339" i="4"/>
  <c r="S339" i="4"/>
  <c r="Y338" i="4"/>
  <c r="X338" i="4"/>
  <c r="W338" i="4"/>
  <c r="V338" i="4"/>
  <c r="U338" i="4"/>
  <c r="T338" i="4"/>
  <c r="S338" i="4"/>
  <c r="Y337" i="4"/>
  <c r="X337" i="4"/>
  <c r="W337" i="4"/>
  <c r="V337" i="4"/>
  <c r="U337" i="4"/>
  <c r="T337" i="4"/>
  <c r="S337" i="4"/>
  <c r="Q337" i="4"/>
  <c r="P337" i="4"/>
  <c r="O337" i="4"/>
  <c r="N337" i="4"/>
  <c r="M337" i="4"/>
  <c r="L337" i="4"/>
  <c r="K337" i="4"/>
  <c r="J337" i="4"/>
  <c r="I337" i="4"/>
  <c r="H337" i="4"/>
  <c r="G337" i="4"/>
  <c r="F337" i="4"/>
  <c r="E337" i="4"/>
  <c r="D337" i="4"/>
  <c r="C337" i="4"/>
  <c r="Y336" i="4"/>
  <c r="X336" i="4"/>
  <c r="W336" i="4"/>
  <c r="V336" i="4"/>
  <c r="U336" i="4"/>
  <c r="T336" i="4"/>
  <c r="S336" i="4"/>
  <c r="Y335" i="4"/>
  <c r="X335" i="4"/>
  <c r="W335" i="4"/>
  <c r="V335" i="4"/>
  <c r="U335" i="4"/>
  <c r="T335" i="4"/>
  <c r="S335" i="4"/>
  <c r="Y334" i="4"/>
  <c r="X334" i="4"/>
  <c r="W334" i="4"/>
  <c r="V334" i="4"/>
  <c r="U334" i="4"/>
  <c r="T334" i="4"/>
  <c r="S334" i="4"/>
  <c r="Y333" i="4"/>
  <c r="X333" i="4"/>
  <c r="W333" i="4"/>
  <c r="V333" i="4"/>
  <c r="U333" i="4"/>
  <c r="T333" i="4"/>
  <c r="S333" i="4"/>
  <c r="Q333" i="4"/>
  <c r="P333" i="4"/>
  <c r="O333" i="4"/>
  <c r="N333" i="4"/>
  <c r="M333" i="4"/>
  <c r="L333" i="4"/>
  <c r="K333" i="4"/>
  <c r="J333" i="4"/>
  <c r="I333" i="4"/>
  <c r="H333" i="4"/>
  <c r="G333" i="4"/>
  <c r="F333" i="4"/>
  <c r="E333" i="4"/>
  <c r="D333" i="4"/>
  <c r="C333" i="4"/>
  <c r="B333" i="4"/>
  <c r="A333" i="4"/>
  <c r="Y332" i="4"/>
  <c r="X332" i="4"/>
  <c r="W332" i="4"/>
  <c r="V332" i="4"/>
  <c r="U332" i="4"/>
  <c r="T332" i="4"/>
  <c r="S332" i="4"/>
  <c r="Y331" i="4"/>
  <c r="X331" i="4"/>
  <c r="W331" i="4"/>
  <c r="V331" i="4"/>
  <c r="U331" i="4"/>
  <c r="T331" i="4"/>
  <c r="S331" i="4"/>
  <c r="Q331" i="4"/>
  <c r="P331" i="4"/>
  <c r="O331" i="4"/>
  <c r="N331" i="4"/>
  <c r="M331" i="4"/>
  <c r="L331" i="4"/>
  <c r="K331" i="4"/>
  <c r="J331" i="4"/>
  <c r="I331" i="4"/>
  <c r="H331" i="4"/>
  <c r="G331" i="4"/>
  <c r="F331" i="4"/>
  <c r="E331" i="4"/>
  <c r="D331" i="4"/>
  <c r="C331" i="4"/>
  <c r="Y330" i="4"/>
  <c r="X330" i="4"/>
  <c r="W330" i="4"/>
  <c r="V330" i="4"/>
  <c r="U330" i="4"/>
  <c r="T330" i="4"/>
  <c r="S330" i="4"/>
  <c r="Y329" i="4"/>
  <c r="X329" i="4"/>
  <c r="W329" i="4"/>
  <c r="V329" i="4"/>
  <c r="U329" i="4"/>
  <c r="T329" i="4"/>
  <c r="S329" i="4"/>
  <c r="Y328" i="4"/>
  <c r="X328" i="4"/>
  <c r="W328" i="4"/>
  <c r="V328" i="4"/>
  <c r="U328" i="4"/>
  <c r="T328" i="4"/>
  <c r="S328" i="4"/>
  <c r="Q328" i="4"/>
  <c r="P328" i="4"/>
  <c r="O328" i="4"/>
  <c r="N328" i="4"/>
  <c r="M328" i="4"/>
  <c r="L328" i="4"/>
  <c r="K328" i="4"/>
  <c r="J328" i="4"/>
  <c r="I328" i="4"/>
  <c r="H328" i="4"/>
  <c r="G328" i="4"/>
  <c r="F328" i="4"/>
  <c r="E328" i="4"/>
  <c r="D328" i="4"/>
  <c r="C328" i="4"/>
  <c r="Y327" i="4"/>
  <c r="X327" i="4"/>
  <c r="W327" i="4"/>
  <c r="V327" i="4"/>
  <c r="U327" i="4"/>
  <c r="T327" i="4"/>
  <c r="S327" i="4"/>
  <c r="Y326" i="4"/>
  <c r="X326" i="4"/>
  <c r="W326" i="4"/>
  <c r="V326" i="4"/>
  <c r="U326" i="4"/>
  <c r="T326" i="4"/>
  <c r="S326" i="4"/>
  <c r="Y325" i="4"/>
  <c r="X325" i="4"/>
  <c r="W325" i="4"/>
  <c r="V325" i="4"/>
  <c r="U325" i="4"/>
  <c r="T325" i="4"/>
  <c r="S325" i="4"/>
  <c r="Q325" i="4"/>
  <c r="R325" i="4" s="1"/>
  <c r="P325" i="4"/>
  <c r="O325" i="4"/>
  <c r="N325" i="4"/>
  <c r="M325" i="4"/>
  <c r="L325" i="4"/>
  <c r="K325" i="4"/>
  <c r="J325" i="4"/>
  <c r="I325" i="4"/>
  <c r="H325" i="4"/>
  <c r="G325" i="4"/>
  <c r="F325" i="4"/>
  <c r="E325" i="4"/>
  <c r="D325" i="4"/>
  <c r="C325" i="4"/>
  <c r="B325" i="4"/>
  <c r="A325" i="4"/>
  <c r="Y324" i="4"/>
  <c r="X324" i="4"/>
  <c r="W324" i="4"/>
  <c r="V324" i="4"/>
  <c r="U324" i="4"/>
  <c r="T324" i="4"/>
  <c r="S324" i="4"/>
  <c r="Y323" i="4"/>
  <c r="X323" i="4"/>
  <c r="W323" i="4"/>
  <c r="V323" i="4"/>
  <c r="U323" i="4"/>
  <c r="T323" i="4"/>
  <c r="S323" i="4"/>
  <c r="Y322" i="4"/>
  <c r="X322" i="4"/>
  <c r="W322" i="4"/>
  <c r="V322" i="4"/>
  <c r="U322" i="4"/>
  <c r="T322" i="4"/>
  <c r="S322" i="4"/>
  <c r="Q322" i="4"/>
  <c r="P322" i="4"/>
  <c r="O322" i="4"/>
  <c r="N322" i="4"/>
  <c r="M322" i="4"/>
  <c r="L322" i="4"/>
  <c r="K322" i="4"/>
  <c r="J322" i="4"/>
  <c r="I322" i="4"/>
  <c r="H322" i="4"/>
  <c r="G322" i="4"/>
  <c r="F322" i="4"/>
  <c r="E322" i="4"/>
  <c r="D322" i="4"/>
  <c r="C322" i="4"/>
  <c r="Y321" i="4"/>
  <c r="X321" i="4"/>
  <c r="W321" i="4"/>
  <c r="V321" i="4"/>
  <c r="U321" i="4"/>
  <c r="T321" i="4"/>
  <c r="S321" i="4"/>
  <c r="Y320" i="4"/>
  <c r="X320" i="4"/>
  <c r="W320" i="4"/>
  <c r="V320" i="4"/>
  <c r="U320" i="4"/>
  <c r="T320" i="4"/>
  <c r="S320" i="4"/>
  <c r="Y319" i="4"/>
  <c r="X319" i="4"/>
  <c r="W319" i="4"/>
  <c r="V319" i="4"/>
  <c r="U319" i="4"/>
  <c r="T319" i="4"/>
  <c r="S319" i="4"/>
  <c r="Q319" i="4"/>
  <c r="P319" i="4"/>
  <c r="O319" i="4"/>
  <c r="N319" i="4"/>
  <c r="M319" i="4"/>
  <c r="L319" i="4"/>
  <c r="K319" i="4"/>
  <c r="J319" i="4"/>
  <c r="I319" i="4"/>
  <c r="H319" i="4"/>
  <c r="G319" i="4"/>
  <c r="F319" i="4"/>
  <c r="E319" i="4"/>
  <c r="D319" i="4"/>
  <c r="C319" i="4"/>
  <c r="Y318" i="4"/>
  <c r="X318" i="4"/>
  <c r="W318" i="4"/>
  <c r="V318" i="4"/>
  <c r="U318" i="4"/>
  <c r="T318" i="4"/>
  <c r="S318" i="4"/>
  <c r="Y317" i="4"/>
  <c r="X317" i="4"/>
  <c r="W317" i="4"/>
  <c r="V317" i="4"/>
  <c r="U317" i="4"/>
  <c r="T317" i="4"/>
  <c r="S317" i="4"/>
  <c r="Y316" i="4"/>
  <c r="X316" i="4"/>
  <c r="W316" i="4"/>
  <c r="V316" i="4"/>
  <c r="U316" i="4"/>
  <c r="T316" i="4"/>
  <c r="S316" i="4"/>
  <c r="Y315" i="4"/>
  <c r="X315" i="4"/>
  <c r="W315" i="4"/>
  <c r="V315" i="4"/>
  <c r="U315" i="4"/>
  <c r="T315" i="4"/>
  <c r="S315" i="4"/>
  <c r="Q315" i="4"/>
  <c r="P315" i="4"/>
  <c r="O315" i="4"/>
  <c r="N315" i="4"/>
  <c r="M315" i="4"/>
  <c r="L315" i="4"/>
  <c r="K315" i="4"/>
  <c r="J315" i="4"/>
  <c r="I315" i="4"/>
  <c r="H315" i="4"/>
  <c r="G315" i="4"/>
  <c r="F315" i="4"/>
  <c r="E315" i="4"/>
  <c r="D315" i="4"/>
  <c r="C315" i="4"/>
  <c r="B315" i="4"/>
  <c r="A315" i="4"/>
  <c r="Y314" i="4"/>
  <c r="X314" i="4"/>
  <c r="W314" i="4"/>
  <c r="V314" i="4"/>
  <c r="U314" i="4"/>
  <c r="T314" i="4"/>
  <c r="S314" i="4"/>
  <c r="Y313" i="4"/>
  <c r="X313" i="4"/>
  <c r="W313" i="4"/>
  <c r="V313" i="4"/>
  <c r="U313" i="4"/>
  <c r="T313" i="4"/>
  <c r="S313" i="4"/>
  <c r="Y312" i="4"/>
  <c r="X312" i="4"/>
  <c r="W312" i="4"/>
  <c r="V312" i="4"/>
  <c r="U312" i="4"/>
  <c r="T312" i="4"/>
  <c r="S312" i="4"/>
  <c r="Q312" i="4"/>
  <c r="P312" i="4"/>
  <c r="O312" i="4"/>
  <c r="N312" i="4"/>
  <c r="M312" i="4"/>
  <c r="L312" i="4"/>
  <c r="K312" i="4"/>
  <c r="J312" i="4"/>
  <c r="I312" i="4"/>
  <c r="H312" i="4"/>
  <c r="G312" i="4"/>
  <c r="F312" i="4"/>
  <c r="E312" i="4"/>
  <c r="D312" i="4"/>
  <c r="C312" i="4"/>
  <c r="Y311" i="4"/>
  <c r="X311" i="4"/>
  <c r="W311" i="4"/>
  <c r="V311" i="4"/>
  <c r="U311" i="4"/>
  <c r="T311" i="4"/>
  <c r="S311" i="4"/>
  <c r="Y310" i="4"/>
  <c r="X310" i="4"/>
  <c r="W310" i="4"/>
  <c r="V310" i="4"/>
  <c r="U310" i="4"/>
  <c r="T310" i="4"/>
  <c r="S310" i="4"/>
  <c r="Y309" i="4"/>
  <c r="X309" i="4"/>
  <c r="W309" i="4"/>
  <c r="V309" i="4"/>
  <c r="U309" i="4"/>
  <c r="T309" i="4"/>
  <c r="S309" i="4"/>
  <c r="Y308" i="4"/>
  <c r="X308" i="4"/>
  <c r="W308" i="4"/>
  <c r="V308" i="4"/>
  <c r="U308" i="4"/>
  <c r="T308" i="4"/>
  <c r="S308" i="4"/>
  <c r="Y307" i="4"/>
  <c r="X307" i="4"/>
  <c r="W307" i="4"/>
  <c r="V307" i="4"/>
  <c r="U307" i="4"/>
  <c r="T307" i="4"/>
  <c r="S307" i="4"/>
  <c r="Q307" i="4"/>
  <c r="P307" i="4"/>
  <c r="O307" i="4"/>
  <c r="N307" i="4"/>
  <c r="M307" i="4"/>
  <c r="L307" i="4"/>
  <c r="K307" i="4"/>
  <c r="J307" i="4"/>
  <c r="I307" i="4"/>
  <c r="H307" i="4"/>
  <c r="G307" i="4"/>
  <c r="F307" i="4"/>
  <c r="E307" i="4"/>
  <c r="D307" i="4"/>
  <c r="C307" i="4"/>
  <c r="B307" i="4"/>
  <c r="A307" i="4"/>
  <c r="Y306" i="4"/>
  <c r="X306" i="4"/>
  <c r="W306" i="4"/>
  <c r="V306" i="4"/>
  <c r="U306" i="4"/>
  <c r="T306" i="4"/>
  <c r="S306" i="4"/>
  <c r="Y305" i="4"/>
  <c r="X305" i="4"/>
  <c r="W305" i="4"/>
  <c r="V305" i="4"/>
  <c r="U305" i="4"/>
  <c r="T305" i="4"/>
  <c r="S305" i="4"/>
  <c r="Y304" i="4"/>
  <c r="X304" i="4"/>
  <c r="W304" i="4"/>
  <c r="V304" i="4"/>
  <c r="U304" i="4"/>
  <c r="T304" i="4"/>
  <c r="S304" i="4"/>
  <c r="Q304" i="4"/>
  <c r="P304" i="4"/>
  <c r="O304" i="4"/>
  <c r="N304" i="4"/>
  <c r="M304" i="4"/>
  <c r="L304" i="4"/>
  <c r="K304" i="4"/>
  <c r="J304" i="4"/>
  <c r="I304" i="4"/>
  <c r="H304" i="4"/>
  <c r="G304" i="4"/>
  <c r="F304" i="4"/>
  <c r="E304" i="4"/>
  <c r="D304" i="4"/>
  <c r="C304" i="4"/>
  <c r="Y303" i="4"/>
  <c r="X303" i="4"/>
  <c r="W303" i="4"/>
  <c r="V303" i="4"/>
  <c r="U303" i="4"/>
  <c r="T303" i="4"/>
  <c r="S303" i="4"/>
  <c r="Y302" i="4"/>
  <c r="X302" i="4"/>
  <c r="W302" i="4"/>
  <c r="V302" i="4"/>
  <c r="U302" i="4"/>
  <c r="T302" i="4"/>
  <c r="S302" i="4"/>
  <c r="Y301" i="4"/>
  <c r="X301" i="4"/>
  <c r="W301" i="4"/>
  <c r="V301" i="4"/>
  <c r="U301" i="4"/>
  <c r="T301" i="4"/>
  <c r="S301" i="4"/>
  <c r="Y300" i="4"/>
  <c r="X300" i="4"/>
  <c r="W300" i="4"/>
  <c r="V300" i="4"/>
  <c r="U300" i="4"/>
  <c r="T300" i="4"/>
  <c r="S300" i="4"/>
  <c r="Q300" i="4"/>
  <c r="P300" i="4"/>
  <c r="O300" i="4"/>
  <c r="N300" i="4"/>
  <c r="M300" i="4"/>
  <c r="L300" i="4"/>
  <c r="K300" i="4"/>
  <c r="J300" i="4"/>
  <c r="I300" i="4"/>
  <c r="H300" i="4"/>
  <c r="G300" i="4"/>
  <c r="F300" i="4"/>
  <c r="E300" i="4"/>
  <c r="D300" i="4"/>
  <c r="C300" i="4"/>
  <c r="Y299" i="4"/>
  <c r="X299" i="4"/>
  <c r="W299" i="4"/>
  <c r="V299" i="4"/>
  <c r="U299" i="4"/>
  <c r="T299" i="4"/>
  <c r="S299" i="4"/>
  <c r="Y298" i="4"/>
  <c r="X298" i="4"/>
  <c r="W298" i="4"/>
  <c r="V298" i="4"/>
  <c r="U298" i="4"/>
  <c r="T298" i="4"/>
  <c r="S298" i="4"/>
  <c r="Y297" i="4"/>
  <c r="X297" i="4"/>
  <c r="W297" i="4"/>
  <c r="V297" i="4"/>
  <c r="U297" i="4"/>
  <c r="T297" i="4"/>
  <c r="S297" i="4"/>
  <c r="Q297" i="4"/>
  <c r="R297" i="4" s="1"/>
  <c r="P297" i="4"/>
  <c r="O297" i="4"/>
  <c r="N297" i="4"/>
  <c r="M297" i="4"/>
  <c r="L297" i="4"/>
  <c r="K297" i="4"/>
  <c r="J297" i="4"/>
  <c r="I297" i="4"/>
  <c r="H297" i="4"/>
  <c r="G297" i="4"/>
  <c r="F297" i="4"/>
  <c r="E297" i="4"/>
  <c r="D297" i="4"/>
  <c r="C297" i="4"/>
  <c r="B297" i="4"/>
  <c r="A297" i="4"/>
  <c r="Y296" i="4"/>
  <c r="X296" i="4"/>
  <c r="W296" i="4"/>
  <c r="V296" i="4"/>
  <c r="U296" i="4"/>
  <c r="T296" i="4"/>
  <c r="S296" i="4"/>
  <c r="Y295" i="4"/>
  <c r="X295" i="4"/>
  <c r="W295" i="4"/>
  <c r="V295" i="4"/>
  <c r="U295" i="4"/>
  <c r="T295" i="4"/>
  <c r="S295" i="4"/>
  <c r="Y294" i="4"/>
  <c r="X294" i="4"/>
  <c r="W294" i="4"/>
  <c r="V294" i="4"/>
  <c r="U294" i="4"/>
  <c r="T294" i="4"/>
  <c r="S294" i="4"/>
  <c r="Q294" i="4"/>
  <c r="P294" i="4"/>
  <c r="O294" i="4"/>
  <c r="N294" i="4"/>
  <c r="M294" i="4"/>
  <c r="L294" i="4"/>
  <c r="K294" i="4"/>
  <c r="J294" i="4"/>
  <c r="I294" i="4"/>
  <c r="H294" i="4"/>
  <c r="G294" i="4"/>
  <c r="F294" i="4"/>
  <c r="E294" i="4"/>
  <c r="D294" i="4"/>
  <c r="C294" i="4"/>
  <c r="Y293" i="4"/>
  <c r="X293" i="4"/>
  <c r="W293" i="4"/>
  <c r="V293" i="4"/>
  <c r="U293" i="4"/>
  <c r="T293" i="4"/>
  <c r="S293" i="4"/>
  <c r="Y292" i="4"/>
  <c r="X292" i="4"/>
  <c r="W292" i="4"/>
  <c r="V292" i="4"/>
  <c r="U292" i="4"/>
  <c r="T292" i="4"/>
  <c r="S292" i="4"/>
  <c r="Y291" i="4"/>
  <c r="X291" i="4"/>
  <c r="W291" i="4"/>
  <c r="V291" i="4"/>
  <c r="U291" i="4"/>
  <c r="T291" i="4"/>
  <c r="S291" i="4"/>
  <c r="Y290" i="4"/>
  <c r="X290" i="4"/>
  <c r="W290" i="4"/>
  <c r="V290" i="4"/>
  <c r="U290" i="4"/>
  <c r="T290" i="4"/>
  <c r="S290" i="4"/>
  <c r="Q290" i="4"/>
  <c r="P290" i="4"/>
  <c r="O290" i="4"/>
  <c r="N290" i="4"/>
  <c r="M290" i="4"/>
  <c r="L290" i="4"/>
  <c r="K290" i="4"/>
  <c r="J290" i="4"/>
  <c r="I290" i="4"/>
  <c r="H290" i="4"/>
  <c r="G290" i="4"/>
  <c r="F290" i="4"/>
  <c r="E290" i="4"/>
  <c r="D290" i="4"/>
  <c r="Y289" i="4"/>
  <c r="X289" i="4"/>
  <c r="W289" i="4"/>
  <c r="V289" i="4"/>
  <c r="U289" i="4"/>
  <c r="T289" i="4"/>
  <c r="S289" i="4"/>
  <c r="Y288" i="4"/>
  <c r="X288" i="4"/>
  <c r="W288" i="4"/>
  <c r="V288" i="4"/>
  <c r="U288" i="4"/>
  <c r="T288" i="4"/>
  <c r="S288" i="4"/>
  <c r="Y287" i="4"/>
  <c r="X287" i="4"/>
  <c r="W287" i="4"/>
  <c r="V287" i="4"/>
  <c r="U287" i="4"/>
  <c r="T287" i="4"/>
  <c r="S287" i="4"/>
  <c r="Q287" i="4"/>
  <c r="P287" i="4"/>
  <c r="O287" i="4"/>
  <c r="N287" i="4"/>
  <c r="M287" i="4"/>
  <c r="L287" i="4"/>
  <c r="K287" i="4"/>
  <c r="J287" i="4"/>
  <c r="I287" i="4"/>
  <c r="H287" i="4"/>
  <c r="G287" i="4"/>
  <c r="F287" i="4"/>
  <c r="E287" i="4"/>
  <c r="D287" i="4"/>
  <c r="Y286" i="4"/>
  <c r="X286" i="4"/>
  <c r="W286" i="4"/>
  <c r="V286" i="4"/>
  <c r="U286" i="4"/>
  <c r="T286" i="4"/>
  <c r="S286" i="4"/>
  <c r="Y285" i="4"/>
  <c r="X285" i="4"/>
  <c r="W285" i="4"/>
  <c r="V285" i="4"/>
  <c r="U285" i="4"/>
  <c r="T285" i="4"/>
  <c r="S285" i="4"/>
  <c r="Y284" i="4"/>
  <c r="X284" i="4"/>
  <c r="W284" i="4"/>
  <c r="V284" i="4"/>
  <c r="U284" i="4"/>
  <c r="T284" i="4"/>
  <c r="S284" i="4"/>
  <c r="Q284" i="4"/>
  <c r="P284" i="4"/>
  <c r="O284" i="4"/>
  <c r="N284" i="4"/>
  <c r="M284" i="4"/>
  <c r="L284" i="4"/>
  <c r="K284" i="4"/>
  <c r="J284" i="4"/>
  <c r="I284" i="4"/>
  <c r="H284" i="4"/>
  <c r="G284" i="4"/>
  <c r="F284" i="4"/>
  <c r="E284" i="4"/>
  <c r="D284" i="4"/>
  <c r="Y283" i="4"/>
  <c r="X283" i="4"/>
  <c r="W283" i="4"/>
  <c r="V283" i="4"/>
  <c r="U283" i="4"/>
  <c r="T283" i="4"/>
  <c r="S283" i="4"/>
  <c r="Y282" i="4"/>
  <c r="X282" i="4"/>
  <c r="W282" i="4"/>
  <c r="V282" i="4"/>
  <c r="U282" i="4"/>
  <c r="T282" i="4"/>
  <c r="S282" i="4"/>
  <c r="Y281" i="4"/>
  <c r="X281" i="4"/>
  <c r="W281" i="4"/>
  <c r="V281" i="4"/>
  <c r="U281" i="4"/>
  <c r="T281" i="4"/>
  <c r="S281" i="4"/>
  <c r="Q281" i="4"/>
  <c r="P281" i="4"/>
  <c r="O281" i="4"/>
  <c r="N281" i="4"/>
  <c r="M281" i="4"/>
  <c r="L281" i="4"/>
  <c r="K281" i="4"/>
  <c r="J281" i="4"/>
  <c r="I281" i="4"/>
  <c r="H281" i="4"/>
  <c r="G281" i="4"/>
  <c r="F281" i="4"/>
  <c r="E281" i="4"/>
  <c r="D281" i="4"/>
  <c r="Y280" i="4"/>
  <c r="X280" i="4"/>
  <c r="W280" i="4"/>
  <c r="V280" i="4"/>
  <c r="U280" i="4"/>
  <c r="T280" i="4"/>
  <c r="S280" i="4"/>
  <c r="Y279" i="4"/>
  <c r="X279" i="4"/>
  <c r="W279" i="4"/>
  <c r="V279" i="4"/>
  <c r="U279" i="4"/>
  <c r="T279" i="4"/>
  <c r="S279" i="4"/>
  <c r="Y278" i="4"/>
  <c r="X278" i="4"/>
  <c r="W278" i="4"/>
  <c r="V278" i="4"/>
  <c r="U278" i="4"/>
  <c r="T278" i="4"/>
  <c r="S278" i="4"/>
  <c r="Y277" i="4"/>
  <c r="X277" i="4"/>
  <c r="W277" i="4"/>
  <c r="V277" i="4"/>
  <c r="U277" i="4"/>
  <c r="T277" i="4"/>
  <c r="S277" i="4"/>
  <c r="Q277" i="4"/>
  <c r="P277" i="4"/>
  <c r="O277" i="4"/>
  <c r="N277" i="4"/>
  <c r="M277" i="4"/>
  <c r="L277" i="4"/>
  <c r="K277" i="4"/>
  <c r="J277" i="4"/>
  <c r="I277" i="4"/>
  <c r="H277" i="4"/>
  <c r="G277" i="4"/>
  <c r="F277" i="4"/>
  <c r="E277" i="4"/>
  <c r="D277" i="4"/>
  <c r="Y276" i="4"/>
  <c r="X276" i="4"/>
  <c r="W276" i="4"/>
  <c r="V276" i="4"/>
  <c r="U276" i="4"/>
  <c r="T276" i="4"/>
  <c r="S276" i="4"/>
  <c r="Y275" i="4"/>
  <c r="X275" i="4"/>
  <c r="W275" i="4"/>
  <c r="V275" i="4"/>
  <c r="U275" i="4"/>
  <c r="T275" i="4"/>
  <c r="S275" i="4"/>
  <c r="Y274" i="4"/>
  <c r="X274" i="4"/>
  <c r="W274" i="4"/>
  <c r="V274" i="4"/>
  <c r="U274" i="4"/>
  <c r="T274" i="4"/>
  <c r="S274" i="4"/>
  <c r="Y273" i="4"/>
  <c r="X273" i="4"/>
  <c r="W273" i="4"/>
  <c r="V273" i="4"/>
  <c r="U273" i="4"/>
  <c r="T273" i="4"/>
  <c r="S273" i="4"/>
  <c r="Y272" i="4"/>
  <c r="X272" i="4"/>
  <c r="W272" i="4"/>
  <c r="V272" i="4"/>
  <c r="U272" i="4"/>
  <c r="T272" i="4"/>
  <c r="S272" i="4"/>
  <c r="Q272" i="4"/>
  <c r="P272" i="4"/>
  <c r="O272" i="4"/>
  <c r="N272" i="4"/>
  <c r="M272" i="4"/>
  <c r="L272" i="4"/>
  <c r="K272" i="4"/>
  <c r="J272" i="4"/>
  <c r="I272" i="4"/>
  <c r="H272" i="4"/>
  <c r="G272" i="4"/>
  <c r="F272" i="4"/>
  <c r="E272" i="4"/>
  <c r="D272" i="4"/>
  <c r="C272" i="4"/>
  <c r="B272" i="4"/>
  <c r="A272" i="4"/>
  <c r="Y271" i="4"/>
  <c r="X271" i="4"/>
  <c r="W271" i="4"/>
  <c r="V271" i="4"/>
  <c r="U271" i="4"/>
  <c r="T271" i="4"/>
  <c r="S271" i="4"/>
  <c r="Y270" i="4"/>
  <c r="X270" i="4"/>
  <c r="W270" i="4"/>
  <c r="V270" i="4"/>
  <c r="U270" i="4"/>
  <c r="T270" i="4"/>
  <c r="S270" i="4"/>
  <c r="Y269" i="4"/>
  <c r="X269" i="4"/>
  <c r="W269" i="4"/>
  <c r="V269" i="4"/>
  <c r="U269" i="4"/>
  <c r="T269" i="4"/>
  <c r="S269" i="4"/>
  <c r="Y268" i="4"/>
  <c r="X268" i="4"/>
  <c r="W268" i="4"/>
  <c r="V268" i="4"/>
  <c r="U268" i="4"/>
  <c r="T268" i="4"/>
  <c r="S268" i="4"/>
  <c r="Q268" i="4"/>
  <c r="P268" i="4"/>
  <c r="O268" i="4"/>
  <c r="N268" i="4"/>
  <c r="M268" i="4"/>
  <c r="L268" i="4"/>
  <c r="K268" i="4"/>
  <c r="J268" i="4"/>
  <c r="I268" i="4"/>
  <c r="H268" i="4"/>
  <c r="G268" i="4"/>
  <c r="F268" i="4"/>
  <c r="E268" i="4"/>
  <c r="D268" i="4"/>
  <c r="Y267" i="4"/>
  <c r="X267" i="4"/>
  <c r="W267" i="4"/>
  <c r="V267" i="4"/>
  <c r="U267" i="4"/>
  <c r="T267" i="4"/>
  <c r="S267" i="4"/>
  <c r="Y266" i="4"/>
  <c r="X266" i="4"/>
  <c r="W266" i="4"/>
  <c r="V266" i="4"/>
  <c r="U266" i="4"/>
  <c r="T266" i="4"/>
  <c r="S266" i="4"/>
  <c r="Y265" i="4"/>
  <c r="X265" i="4"/>
  <c r="W265" i="4"/>
  <c r="V265" i="4"/>
  <c r="U265" i="4"/>
  <c r="T265" i="4"/>
  <c r="S265" i="4"/>
  <c r="Q265" i="4"/>
  <c r="P265" i="4"/>
  <c r="O265" i="4"/>
  <c r="N265" i="4"/>
  <c r="M265" i="4"/>
  <c r="L265" i="4"/>
  <c r="K265" i="4"/>
  <c r="J265" i="4"/>
  <c r="I265" i="4"/>
  <c r="H265" i="4"/>
  <c r="G265" i="4"/>
  <c r="F265" i="4"/>
  <c r="E265" i="4"/>
  <c r="D265" i="4"/>
  <c r="C265" i="4"/>
  <c r="Y264" i="4"/>
  <c r="X264" i="4"/>
  <c r="W264" i="4"/>
  <c r="V264" i="4"/>
  <c r="U264" i="4"/>
  <c r="T264" i="4"/>
  <c r="S264" i="4"/>
  <c r="Y263" i="4"/>
  <c r="X263" i="4"/>
  <c r="W263" i="4"/>
  <c r="V263" i="4"/>
  <c r="U263" i="4"/>
  <c r="T263" i="4"/>
  <c r="S263" i="4"/>
  <c r="Q263" i="4"/>
  <c r="P263" i="4"/>
  <c r="O263" i="4"/>
  <c r="N263" i="4"/>
  <c r="M263" i="4"/>
  <c r="L263" i="4"/>
  <c r="K263" i="4"/>
  <c r="J263" i="4"/>
  <c r="I263" i="4"/>
  <c r="H263" i="4"/>
  <c r="G263" i="4"/>
  <c r="F263" i="4"/>
  <c r="E263" i="4"/>
  <c r="D263" i="4"/>
  <c r="C263" i="4"/>
  <c r="Y262" i="4"/>
  <c r="X262" i="4"/>
  <c r="W262" i="4"/>
  <c r="V262" i="4"/>
  <c r="U262" i="4"/>
  <c r="T262" i="4"/>
  <c r="S262" i="4"/>
  <c r="Y261" i="4"/>
  <c r="X261" i="4"/>
  <c r="W261" i="4"/>
  <c r="V261" i="4"/>
  <c r="U261" i="4"/>
  <c r="T261" i="4"/>
  <c r="S261" i="4"/>
  <c r="Q261" i="4"/>
  <c r="P261" i="4"/>
  <c r="O261" i="4"/>
  <c r="N261" i="4"/>
  <c r="M261" i="4"/>
  <c r="L261" i="4"/>
  <c r="K261" i="4"/>
  <c r="J261" i="4"/>
  <c r="I261" i="4"/>
  <c r="H261" i="4"/>
  <c r="G261" i="4"/>
  <c r="F261" i="4"/>
  <c r="E261" i="4"/>
  <c r="D261" i="4"/>
  <c r="Y260" i="4"/>
  <c r="X260" i="4"/>
  <c r="W260" i="4"/>
  <c r="V260" i="4"/>
  <c r="U260" i="4"/>
  <c r="T260" i="4"/>
  <c r="S260" i="4"/>
  <c r="Y259" i="4"/>
  <c r="X259" i="4"/>
  <c r="W259" i="4"/>
  <c r="V259" i="4"/>
  <c r="U259" i="4"/>
  <c r="T259" i="4"/>
  <c r="S259" i="4"/>
  <c r="Q259" i="4"/>
  <c r="P259" i="4"/>
  <c r="O259" i="4"/>
  <c r="N259" i="4"/>
  <c r="M259" i="4"/>
  <c r="L259" i="4"/>
  <c r="K259" i="4"/>
  <c r="J259" i="4"/>
  <c r="I259" i="4"/>
  <c r="H259" i="4"/>
  <c r="G259" i="4"/>
  <c r="F259" i="4"/>
  <c r="E259" i="4"/>
  <c r="D259" i="4"/>
  <c r="Y258" i="4"/>
  <c r="X258" i="4"/>
  <c r="W258" i="4"/>
  <c r="V258" i="4"/>
  <c r="U258" i="4"/>
  <c r="T258" i="4"/>
  <c r="S258" i="4"/>
  <c r="Y257" i="4"/>
  <c r="X257" i="4"/>
  <c r="W257" i="4"/>
  <c r="V257" i="4"/>
  <c r="U257" i="4"/>
  <c r="T257" i="4"/>
  <c r="S257" i="4"/>
  <c r="Y256" i="4"/>
  <c r="X256" i="4"/>
  <c r="W256" i="4"/>
  <c r="V256" i="4"/>
  <c r="U256" i="4"/>
  <c r="T256" i="4"/>
  <c r="S256" i="4"/>
  <c r="Y255" i="4"/>
  <c r="X255" i="4"/>
  <c r="W255" i="4"/>
  <c r="V255" i="4"/>
  <c r="U255" i="4"/>
  <c r="T255" i="4"/>
  <c r="S255" i="4"/>
  <c r="Q255" i="4"/>
  <c r="P255" i="4"/>
  <c r="O255" i="4"/>
  <c r="N255" i="4"/>
  <c r="M255" i="4"/>
  <c r="L255" i="4"/>
  <c r="K255" i="4"/>
  <c r="J255" i="4"/>
  <c r="I255" i="4"/>
  <c r="H255" i="4"/>
  <c r="G255" i="4"/>
  <c r="F255" i="4"/>
  <c r="E255" i="4"/>
  <c r="D255" i="4"/>
  <c r="Y254" i="4"/>
  <c r="X254" i="4"/>
  <c r="W254" i="4"/>
  <c r="V254" i="4"/>
  <c r="U254" i="4"/>
  <c r="T254" i="4"/>
  <c r="S254" i="4"/>
  <c r="Y253" i="4"/>
  <c r="X253" i="4"/>
  <c r="W253" i="4"/>
  <c r="V253" i="4"/>
  <c r="U253" i="4"/>
  <c r="T253" i="4"/>
  <c r="S253" i="4"/>
  <c r="Y252" i="4"/>
  <c r="X252" i="4"/>
  <c r="W252" i="4"/>
  <c r="V252" i="4"/>
  <c r="U252" i="4"/>
  <c r="T252" i="4"/>
  <c r="S252" i="4"/>
  <c r="Q252" i="4"/>
  <c r="P252" i="4"/>
  <c r="O252" i="4"/>
  <c r="N252" i="4"/>
  <c r="M252" i="4"/>
  <c r="L252" i="4"/>
  <c r="K252" i="4"/>
  <c r="J252" i="4"/>
  <c r="I252" i="4"/>
  <c r="H252" i="4"/>
  <c r="G252" i="4"/>
  <c r="F252" i="4"/>
  <c r="E252" i="4"/>
  <c r="D252" i="4"/>
  <c r="Y251" i="4"/>
  <c r="X251" i="4"/>
  <c r="W251" i="4"/>
  <c r="V251" i="4"/>
  <c r="U251" i="4"/>
  <c r="T251" i="4"/>
  <c r="S251" i="4"/>
  <c r="Y250" i="4"/>
  <c r="X250" i="4"/>
  <c r="W250" i="4"/>
  <c r="V250" i="4"/>
  <c r="U250" i="4"/>
  <c r="T250" i="4"/>
  <c r="S250" i="4"/>
  <c r="Y249" i="4"/>
  <c r="X249" i="4"/>
  <c r="W249" i="4"/>
  <c r="V249" i="4"/>
  <c r="U249" i="4"/>
  <c r="T249" i="4"/>
  <c r="S249" i="4"/>
  <c r="Y248" i="4"/>
  <c r="X248" i="4"/>
  <c r="W248" i="4"/>
  <c r="V248" i="4"/>
  <c r="U248" i="4"/>
  <c r="T248" i="4"/>
  <c r="S248" i="4"/>
  <c r="Q248" i="4"/>
  <c r="P248" i="4"/>
  <c r="O248" i="4"/>
  <c r="N248" i="4"/>
  <c r="M248" i="4"/>
  <c r="L248" i="4"/>
  <c r="K248" i="4"/>
  <c r="J248" i="4"/>
  <c r="I248" i="4"/>
  <c r="H248" i="4"/>
  <c r="G248" i="4"/>
  <c r="F248" i="4"/>
  <c r="E248" i="4"/>
  <c r="D248" i="4"/>
  <c r="Y247" i="4"/>
  <c r="X247" i="4"/>
  <c r="W247" i="4"/>
  <c r="V247" i="4"/>
  <c r="U247" i="4"/>
  <c r="T247" i="4"/>
  <c r="S247" i="4"/>
  <c r="Y246" i="4"/>
  <c r="X246" i="4"/>
  <c r="W246" i="4"/>
  <c r="V246" i="4"/>
  <c r="U246" i="4"/>
  <c r="T246" i="4"/>
  <c r="S246" i="4"/>
  <c r="Y245" i="4"/>
  <c r="X245" i="4"/>
  <c r="W245" i="4"/>
  <c r="V245" i="4"/>
  <c r="U245" i="4"/>
  <c r="T245" i="4"/>
  <c r="S245" i="4"/>
  <c r="Y244" i="4"/>
  <c r="X244" i="4"/>
  <c r="W244" i="4"/>
  <c r="V244" i="4"/>
  <c r="U244" i="4"/>
  <c r="T244" i="4"/>
  <c r="S244" i="4"/>
  <c r="Q244" i="4"/>
  <c r="P244" i="4"/>
  <c r="O244" i="4"/>
  <c r="N244" i="4"/>
  <c r="M244" i="4"/>
  <c r="L244" i="4"/>
  <c r="K244" i="4"/>
  <c r="J244" i="4"/>
  <c r="I244" i="4"/>
  <c r="H244" i="4"/>
  <c r="G244" i="4"/>
  <c r="F244" i="4"/>
  <c r="E244" i="4"/>
  <c r="D244" i="4"/>
  <c r="Y243" i="4"/>
  <c r="X243" i="4"/>
  <c r="W243" i="4"/>
  <c r="V243" i="4"/>
  <c r="U243" i="4"/>
  <c r="T243" i="4"/>
  <c r="S243" i="4"/>
  <c r="Y242" i="4"/>
  <c r="X242" i="4"/>
  <c r="W242" i="4"/>
  <c r="V242" i="4"/>
  <c r="U242" i="4"/>
  <c r="T242" i="4"/>
  <c r="S242" i="4"/>
  <c r="Y241" i="4"/>
  <c r="X241" i="4"/>
  <c r="W241" i="4"/>
  <c r="V241" i="4"/>
  <c r="U241" i="4"/>
  <c r="T241" i="4"/>
  <c r="S241" i="4"/>
  <c r="Y240" i="4"/>
  <c r="X240" i="4"/>
  <c r="W240" i="4"/>
  <c r="V240" i="4"/>
  <c r="U240" i="4"/>
  <c r="T240" i="4"/>
  <c r="S240" i="4"/>
  <c r="Q240" i="4"/>
  <c r="P240" i="4"/>
  <c r="O240" i="4"/>
  <c r="N240" i="4"/>
  <c r="M240" i="4"/>
  <c r="L240" i="4"/>
  <c r="K240" i="4"/>
  <c r="J240" i="4"/>
  <c r="I240" i="4"/>
  <c r="H240" i="4"/>
  <c r="G240" i="4"/>
  <c r="F240" i="4"/>
  <c r="E240" i="4"/>
  <c r="D240" i="4"/>
  <c r="Y239" i="4"/>
  <c r="X239" i="4"/>
  <c r="W239" i="4"/>
  <c r="V239" i="4"/>
  <c r="U239" i="4"/>
  <c r="T239" i="4"/>
  <c r="S239" i="4"/>
  <c r="Y238" i="4"/>
  <c r="X238" i="4"/>
  <c r="W238" i="4"/>
  <c r="V238" i="4"/>
  <c r="U238" i="4"/>
  <c r="T238" i="4"/>
  <c r="S238" i="4"/>
  <c r="Y237" i="4"/>
  <c r="X237" i="4"/>
  <c r="W237" i="4"/>
  <c r="V237" i="4"/>
  <c r="U237" i="4"/>
  <c r="T237" i="4"/>
  <c r="S237" i="4"/>
  <c r="Y236" i="4"/>
  <c r="X236" i="4"/>
  <c r="W236" i="4"/>
  <c r="V236" i="4"/>
  <c r="U236" i="4"/>
  <c r="T236" i="4"/>
  <c r="S236" i="4"/>
  <c r="Y235" i="4"/>
  <c r="X235" i="4"/>
  <c r="W235" i="4"/>
  <c r="V235" i="4"/>
  <c r="U235" i="4"/>
  <c r="T235" i="4"/>
  <c r="S235" i="4"/>
  <c r="Q235" i="4"/>
  <c r="P235" i="4"/>
  <c r="O235" i="4"/>
  <c r="N235" i="4"/>
  <c r="M235" i="4"/>
  <c r="L235" i="4"/>
  <c r="K235" i="4"/>
  <c r="J235" i="4"/>
  <c r="I235" i="4"/>
  <c r="H235" i="4"/>
  <c r="G235" i="4"/>
  <c r="F235" i="4"/>
  <c r="E235" i="4"/>
  <c r="D235" i="4"/>
  <c r="Y234" i="4"/>
  <c r="X234" i="4"/>
  <c r="W234" i="4"/>
  <c r="V234" i="4"/>
  <c r="U234" i="4"/>
  <c r="T234" i="4"/>
  <c r="S234" i="4"/>
  <c r="Y233" i="4"/>
  <c r="X233" i="4"/>
  <c r="W233" i="4"/>
  <c r="V233" i="4"/>
  <c r="U233" i="4"/>
  <c r="T233" i="4"/>
  <c r="S233" i="4"/>
  <c r="Y232" i="4"/>
  <c r="X232" i="4"/>
  <c r="W232" i="4"/>
  <c r="V232" i="4"/>
  <c r="U232" i="4"/>
  <c r="T232" i="4"/>
  <c r="S232" i="4"/>
  <c r="Y231" i="4"/>
  <c r="X231" i="4"/>
  <c r="W231" i="4"/>
  <c r="V231" i="4"/>
  <c r="U231" i="4"/>
  <c r="T231" i="4"/>
  <c r="S231" i="4"/>
  <c r="R231" i="4"/>
  <c r="Q231" i="4"/>
  <c r="P231" i="4"/>
  <c r="O231" i="4"/>
  <c r="N231" i="4"/>
  <c r="M231" i="4"/>
  <c r="L231" i="4"/>
  <c r="K231" i="4"/>
  <c r="J231" i="4"/>
  <c r="I231" i="4"/>
  <c r="H231" i="4"/>
  <c r="G231" i="4"/>
  <c r="F231" i="4"/>
  <c r="E231" i="4"/>
  <c r="D231" i="4"/>
  <c r="C231" i="4"/>
  <c r="B231" i="4"/>
  <c r="A231" i="4"/>
  <c r="Y230" i="4"/>
  <c r="X230" i="4"/>
  <c r="W230" i="4"/>
  <c r="V230" i="4"/>
  <c r="U230" i="4"/>
  <c r="T230" i="4"/>
  <c r="S230" i="4"/>
  <c r="Y229" i="4"/>
  <c r="X229" i="4"/>
  <c r="W229" i="4"/>
  <c r="V229" i="4"/>
  <c r="U229" i="4"/>
  <c r="T229" i="4"/>
  <c r="S229" i="4"/>
  <c r="Y228" i="4"/>
  <c r="X228" i="4"/>
  <c r="W228" i="4"/>
  <c r="V228" i="4"/>
  <c r="U228" i="4"/>
  <c r="T228" i="4"/>
  <c r="S228" i="4"/>
  <c r="Y227" i="4"/>
  <c r="X227" i="4"/>
  <c r="W227" i="4"/>
  <c r="V227" i="4"/>
  <c r="U227" i="4"/>
  <c r="T227" i="4"/>
  <c r="S227" i="4"/>
  <c r="Y226" i="4"/>
  <c r="X226" i="4"/>
  <c r="W226" i="4"/>
  <c r="V226" i="4"/>
  <c r="U226" i="4"/>
  <c r="T226" i="4"/>
  <c r="S226" i="4"/>
  <c r="Q226" i="4"/>
  <c r="P226" i="4"/>
  <c r="O226" i="4"/>
  <c r="N226" i="4"/>
  <c r="M226" i="4"/>
  <c r="L226" i="4"/>
  <c r="K226" i="4"/>
  <c r="J226" i="4"/>
  <c r="I226" i="4"/>
  <c r="H226" i="4"/>
  <c r="G226" i="4"/>
  <c r="F226" i="4"/>
  <c r="E226" i="4"/>
  <c r="D226" i="4"/>
  <c r="C226" i="4"/>
  <c r="Y225" i="4"/>
  <c r="X225" i="4"/>
  <c r="W225" i="4"/>
  <c r="V225" i="4"/>
  <c r="U225" i="4"/>
  <c r="T225" i="4"/>
  <c r="S225" i="4"/>
  <c r="Y224" i="4"/>
  <c r="X224" i="4"/>
  <c r="W224" i="4"/>
  <c r="V224" i="4"/>
  <c r="U224" i="4"/>
  <c r="T224" i="4"/>
  <c r="S224" i="4"/>
  <c r="Y223" i="4"/>
  <c r="X223" i="4"/>
  <c r="W223" i="4"/>
  <c r="V223" i="4"/>
  <c r="U223" i="4"/>
  <c r="T223" i="4"/>
  <c r="S223" i="4"/>
  <c r="Q223" i="4"/>
  <c r="P223" i="4"/>
  <c r="O223" i="4"/>
  <c r="N223" i="4"/>
  <c r="M223" i="4"/>
  <c r="L223" i="4"/>
  <c r="K223" i="4"/>
  <c r="J223" i="4"/>
  <c r="I223" i="4"/>
  <c r="H223" i="4"/>
  <c r="G223" i="4"/>
  <c r="F223" i="4"/>
  <c r="E223" i="4"/>
  <c r="D223" i="4"/>
  <c r="C223" i="4"/>
  <c r="Y222" i="4"/>
  <c r="X222" i="4"/>
  <c r="W222" i="4"/>
  <c r="V222" i="4"/>
  <c r="U222" i="4"/>
  <c r="T222" i="4"/>
  <c r="S222" i="4"/>
  <c r="Y221" i="4"/>
  <c r="X221" i="4"/>
  <c r="W221" i="4"/>
  <c r="V221" i="4"/>
  <c r="U221" i="4"/>
  <c r="T221" i="4"/>
  <c r="S221" i="4"/>
  <c r="Y220" i="4"/>
  <c r="X220" i="4"/>
  <c r="W220" i="4"/>
  <c r="V220" i="4"/>
  <c r="U220" i="4"/>
  <c r="T220" i="4"/>
  <c r="S220" i="4"/>
  <c r="Y219" i="4"/>
  <c r="X219" i="4"/>
  <c r="W219" i="4"/>
  <c r="V219" i="4"/>
  <c r="U219" i="4"/>
  <c r="T219" i="4"/>
  <c r="S219" i="4"/>
  <c r="Q219" i="4"/>
  <c r="P219" i="4"/>
  <c r="O219" i="4"/>
  <c r="N219" i="4"/>
  <c r="M219" i="4"/>
  <c r="L219" i="4"/>
  <c r="K219" i="4"/>
  <c r="J219" i="4"/>
  <c r="I219" i="4"/>
  <c r="H219" i="4"/>
  <c r="G219" i="4"/>
  <c r="F219" i="4"/>
  <c r="E219" i="4"/>
  <c r="D219" i="4"/>
  <c r="C219" i="4"/>
  <c r="Y218" i="4"/>
  <c r="X218" i="4"/>
  <c r="W218" i="4"/>
  <c r="V218" i="4"/>
  <c r="U218" i="4"/>
  <c r="T218" i="4"/>
  <c r="S218" i="4"/>
  <c r="Y217" i="4"/>
  <c r="X217" i="4"/>
  <c r="W217" i="4"/>
  <c r="V217" i="4"/>
  <c r="U217" i="4"/>
  <c r="T217" i="4"/>
  <c r="S217" i="4"/>
  <c r="Y216" i="4"/>
  <c r="X216" i="4"/>
  <c r="W216" i="4"/>
  <c r="V216" i="4"/>
  <c r="U216" i="4"/>
  <c r="T216" i="4"/>
  <c r="S216" i="4"/>
  <c r="Y215" i="4"/>
  <c r="X215" i="4"/>
  <c r="W215" i="4"/>
  <c r="V215" i="4"/>
  <c r="U215" i="4"/>
  <c r="T215" i="4"/>
  <c r="S215" i="4"/>
  <c r="Y214" i="4"/>
  <c r="X214" i="4"/>
  <c r="W214" i="4"/>
  <c r="V214" i="4"/>
  <c r="U214" i="4"/>
  <c r="T214" i="4"/>
  <c r="S214" i="4"/>
  <c r="Y213" i="4"/>
  <c r="X213" i="4"/>
  <c r="W213" i="4"/>
  <c r="V213" i="4"/>
  <c r="U213" i="4"/>
  <c r="T213" i="4"/>
  <c r="S213" i="4"/>
  <c r="Y212" i="4"/>
  <c r="X212" i="4"/>
  <c r="W212" i="4"/>
  <c r="V212" i="4"/>
  <c r="U212" i="4"/>
  <c r="T212" i="4"/>
  <c r="S212" i="4"/>
  <c r="Y211" i="4"/>
  <c r="X211" i="4"/>
  <c r="W211" i="4"/>
  <c r="V211" i="4"/>
  <c r="U211" i="4"/>
  <c r="T211" i="4"/>
  <c r="S211" i="4"/>
  <c r="Q211" i="4"/>
  <c r="R211" i="4" s="1"/>
  <c r="P211" i="4"/>
  <c r="O211" i="4"/>
  <c r="N211" i="4"/>
  <c r="M211" i="4"/>
  <c r="L211" i="4"/>
  <c r="K211" i="4"/>
  <c r="J211" i="4"/>
  <c r="I211" i="4"/>
  <c r="H211" i="4"/>
  <c r="G211" i="4"/>
  <c r="F211" i="4"/>
  <c r="E211" i="4"/>
  <c r="D211" i="4"/>
  <c r="C211" i="4"/>
  <c r="B211" i="4"/>
  <c r="A211" i="4"/>
  <c r="Y210" i="4"/>
  <c r="X210" i="4"/>
  <c r="W210" i="4"/>
  <c r="V210" i="4"/>
  <c r="U210" i="4"/>
  <c r="T210" i="4"/>
  <c r="S210" i="4"/>
  <c r="Y209" i="4"/>
  <c r="X209" i="4"/>
  <c r="W209" i="4"/>
  <c r="V209" i="4"/>
  <c r="U209" i="4"/>
  <c r="T209" i="4"/>
  <c r="S209" i="4"/>
  <c r="Q209" i="4"/>
  <c r="P209" i="4"/>
  <c r="O209" i="4"/>
  <c r="N209" i="4"/>
  <c r="M209" i="4"/>
  <c r="L209" i="4"/>
  <c r="K209" i="4"/>
  <c r="J209" i="4"/>
  <c r="I209" i="4"/>
  <c r="H209" i="4"/>
  <c r="G209" i="4"/>
  <c r="F209" i="4"/>
  <c r="E209" i="4"/>
  <c r="D209" i="4"/>
  <c r="C209" i="4"/>
  <c r="Y208" i="4"/>
  <c r="X208" i="4"/>
  <c r="W208" i="4"/>
  <c r="V208" i="4"/>
  <c r="U208" i="4"/>
  <c r="T208" i="4"/>
  <c r="S208" i="4"/>
  <c r="Y207" i="4"/>
  <c r="X207" i="4"/>
  <c r="W207" i="4"/>
  <c r="V207" i="4"/>
  <c r="U207" i="4"/>
  <c r="T207" i="4"/>
  <c r="S207" i="4"/>
  <c r="Y206" i="4"/>
  <c r="X206" i="4"/>
  <c r="W206" i="4"/>
  <c r="V206" i="4"/>
  <c r="U206" i="4"/>
  <c r="T206" i="4"/>
  <c r="S206" i="4"/>
  <c r="Y205" i="4"/>
  <c r="X205" i="4"/>
  <c r="W205" i="4"/>
  <c r="V205" i="4"/>
  <c r="U205" i="4"/>
  <c r="T205" i="4"/>
  <c r="S205" i="4"/>
  <c r="Q205" i="4"/>
  <c r="P205" i="4"/>
  <c r="O205" i="4"/>
  <c r="N205" i="4"/>
  <c r="M205" i="4"/>
  <c r="L205" i="4"/>
  <c r="K205" i="4"/>
  <c r="J205" i="4"/>
  <c r="I205" i="4"/>
  <c r="H205" i="4"/>
  <c r="G205" i="4"/>
  <c r="F205" i="4"/>
  <c r="E205" i="4"/>
  <c r="D205" i="4"/>
  <c r="C205" i="4"/>
  <c r="Y204" i="4"/>
  <c r="X204" i="4"/>
  <c r="W204" i="4"/>
  <c r="V204" i="4"/>
  <c r="U204" i="4"/>
  <c r="T204" i="4"/>
  <c r="S204" i="4"/>
  <c r="Y203" i="4"/>
  <c r="X203" i="4"/>
  <c r="W203" i="4"/>
  <c r="V203" i="4"/>
  <c r="U203" i="4"/>
  <c r="T203" i="4"/>
  <c r="S203" i="4"/>
  <c r="Q203" i="4"/>
  <c r="P203" i="4"/>
  <c r="O203" i="4"/>
  <c r="N203" i="4"/>
  <c r="M203" i="4"/>
  <c r="L203" i="4"/>
  <c r="K203" i="4"/>
  <c r="J203" i="4"/>
  <c r="I203" i="4"/>
  <c r="H203" i="4"/>
  <c r="G203" i="4"/>
  <c r="F203" i="4"/>
  <c r="E203" i="4"/>
  <c r="D203" i="4"/>
  <c r="C203" i="4"/>
  <c r="Y202" i="4"/>
  <c r="X202" i="4"/>
  <c r="W202" i="4"/>
  <c r="V202" i="4"/>
  <c r="U202" i="4"/>
  <c r="T202" i="4"/>
  <c r="S202" i="4"/>
  <c r="Y201" i="4"/>
  <c r="X201" i="4"/>
  <c r="W201" i="4"/>
  <c r="V201" i="4"/>
  <c r="U201" i="4"/>
  <c r="T201" i="4"/>
  <c r="S201" i="4"/>
  <c r="Q201" i="4"/>
  <c r="P201" i="4"/>
  <c r="O201" i="4"/>
  <c r="N201" i="4"/>
  <c r="M201" i="4"/>
  <c r="L201" i="4"/>
  <c r="K201" i="4"/>
  <c r="J201" i="4"/>
  <c r="I201" i="4"/>
  <c r="H201" i="4"/>
  <c r="G201" i="4"/>
  <c r="F201" i="4"/>
  <c r="E201" i="4"/>
  <c r="D201" i="4"/>
  <c r="C201" i="4"/>
  <c r="Y200" i="4"/>
  <c r="X200" i="4"/>
  <c r="W200" i="4"/>
  <c r="V200" i="4"/>
  <c r="U200" i="4"/>
  <c r="T200" i="4"/>
  <c r="S200" i="4"/>
  <c r="Y199" i="4"/>
  <c r="X199" i="4"/>
  <c r="W199" i="4"/>
  <c r="V199" i="4"/>
  <c r="U199" i="4"/>
  <c r="T199" i="4"/>
  <c r="S199" i="4"/>
  <c r="Y198" i="4"/>
  <c r="X198" i="4"/>
  <c r="W198" i="4"/>
  <c r="V198" i="4"/>
  <c r="U198" i="4"/>
  <c r="T198" i="4"/>
  <c r="S198" i="4"/>
  <c r="Q198" i="4"/>
  <c r="P198" i="4"/>
  <c r="O198" i="4"/>
  <c r="N198" i="4"/>
  <c r="M198" i="4"/>
  <c r="L198" i="4"/>
  <c r="K198" i="4"/>
  <c r="J198" i="4"/>
  <c r="I198" i="4"/>
  <c r="H198" i="4"/>
  <c r="G198" i="4"/>
  <c r="F198" i="4"/>
  <c r="E198" i="4"/>
  <c r="D198" i="4"/>
  <c r="C198" i="4"/>
  <c r="B198" i="4"/>
  <c r="A198" i="4"/>
  <c r="Y197" i="4"/>
  <c r="X197" i="4"/>
  <c r="W197" i="4"/>
  <c r="V197" i="4"/>
  <c r="U197" i="4"/>
  <c r="T197" i="4"/>
  <c r="S197" i="4"/>
  <c r="Y196" i="4"/>
  <c r="X196" i="4"/>
  <c r="W196" i="4"/>
  <c r="V196" i="4"/>
  <c r="U196" i="4"/>
  <c r="T196" i="4"/>
  <c r="S196" i="4"/>
  <c r="Y195" i="4"/>
  <c r="X195" i="4"/>
  <c r="W195" i="4"/>
  <c r="V195" i="4"/>
  <c r="U195" i="4"/>
  <c r="T195" i="4"/>
  <c r="S195" i="4"/>
  <c r="Y194" i="4"/>
  <c r="X194" i="4"/>
  <c r="W194" i="4"/>
  <c r="V194" i="4"/>
  <c r="U194" i="4"/>
  <c r="T194" i="4"/>
  <c r="S194" i="4"/>
  <c r="Q194" i="4"/>
  <c r="P194" i="4"/>
  <c r="O194" i="4"/>
  <c r="N194" i="4"/>
  <c r="M194" i="4"/>
  <c r="L194" i="4"/>
  <c r="K194" i="4"/>
  <c r="J194" i="4"/>
  <c r="I194" i="4"/>
  <c r="H194" i="4"/>
  <c r="G194" i="4"/>
  <c r="F194" i="4"/>
  <c r="E194" i="4"/>
  <c r="D194" i="4"/>
  <c r="C194" i="4"/>
  <c r="Y193" i="4"/>
  <c r="X193" i="4"/>
  <c r="W193" i="4"/>
  <c r="V193" i="4"/>
  <c r="U193" i="4"/>
  <c r="T193" i="4"/>
  <c r="S193" i="4"/>
  <c r="Y192" i="4"/>
  <c r="X192" i="4"/>
  <c r="W192" i="4"/>
  <c r="V192" i="4"/>
  <c r="U192" i="4"/>
  <c r="T192" i="4"/>
  <c r="S192" i="4"/>
  <c r="Y191" i="4"/>
  <c r="X191" i="4"/>
  <c r="W191" i="4"/>
  <c r="V191" i="4"/>
  <c r="U191" i="4"/>
  <c r="T191" i="4"/>
  <c r="S191" i="4"/>
  <c r="Q191" i="4"/>
  <c r="P191" i="4"/>
  <c r="O191" i="4"/>
  <c r="N191" i="4"/>
  <c r="M191" i="4"/>
  <c r="L191" i="4"/>
  <c r="K191" i="4"/>
  <c r="J191" i="4"/>
  <c r="I191" i="4"/>
  <c r="H191" i="4"/>
  <c r="G191" i="4"/>
  <c r="F191" i="4"/>
  <c r="E191" i="4"/>
  <c r="D191" i="4"/>
  <c r="C191" i="4"/>
  <c r="Y190" i="4"/>
  <c r="X190" i="4"/>
  <c r="W190" i="4"/>
  <c r="V190" i="4"/>
  <c r="U190" i="4"/>
  <c r="T190" i="4"/>
  <c r="S190" i="4"/>
  <c r="Y189" i="4"/>
  <c r="X189" i="4"/>
  <c r="W189" i="4"/>
  <c r="V189" i="4"/>
  <c r="U189" i="4"/>
  <c r="T189" i="4"/>
  <c r="S189" i="4"/>
  <c r="Q189" i="4"/>
  <c r="P189" i="4"/>
  <c r="O189" i="4"/>
  <c r="N189" i="4"/>
  <c r="M189" i="4"/>
  <c r="L189" i="4"/>
  <c r="K189" i="4"/>
  <c r="J189" i="4"/>
  <c r="I189" i="4"/>
  <c r="H189" i="4"/>
  <c r="G189" i="4"/>
  <c r="F189" i="4"/>
  <c r="E189" i="4"/>
  <c r="D189" i="4"/>
  <c r="C189" i="4"/>
  <c r="Y188" i="4"/>
  <c r="X188" i="4"/>
  <c r="W188" i="4"/>
  <c r="V188" i="4"/>
  <c r="U188" i="4"/>
  <c r="T188" i="4"/>
  <c r="S188" i="4"/>
  <c r="Y187" i="4"/>
  <c r="X187" i="4"/>
  <c r="W187" i="4"/>
  <c r="V187" i="4"/>
  <c r="U187" i="4"/>
  <c r="T187" i="4"/>
  <c r="S187" i="4"/>
  <c r="Y186" i="4"/>
  <c r="X186" i="4"/>
  <c r="W186" i="4"/>
  <c r="V186" i="4"/>
  <c r="U186" i="4"/>
  <c r="T186" i="4"/>
  <c r="S186" i="4"/>
  <c r="Q186" i="4"/>
  <c r="R186" i="4" s="1"/>
  <c r="P186" i="4"/>
  <c r="O186" i="4"/>
  <c r="N186" i="4"/>
  <c r="M186" i="4"/>
  <c r="L186" i="4"/>
  <c r="K186" i="4"/>
  <c r="J186" i="4"/>
  <c r="I186" i="4"/>
  <c r="H186" i="4"/>
  <c r="G186" i="4"/>
  <c r="F186" i="4"/>
  <c r="E186" i="4"/>
  <c r="D186" i="4"/>
  <c r="C186" i="4"/>
  <c r="B186" i="4"/>
  <c r="A186" i="4"/>
  <c r="Y181" i="4"/>
  <c r="X181" i="4"/>
  <c r="W181" i="4"/>
  <c r="V181" i="4"/>
  <c r="U181" i="4"/>
  <c r="T181" i="4"/>
  <c r="S181" i="4"/>
  <c r="Y180" i="4"/>
  <c r="X180" i="4"/>
  <c r="W180" i="4"/>
  <c r="V180" i="4"/>
  <c r="U180" i="4"/>
  <c r="T180" i="4"/>
  <c r="S180" i="4"/>
  <c r="Y179" i="4"/>
  <c r="X179" i="4"/>
  <c r="W179" i="4"/>
  <c r="V179" i="4"/>
  <c r="U179" i="4"/>
  <c r="T179" i="4"/>
  <c r="S179" i="4"/>
  <c r="Y178" i="4"/>
  <c r="X178" i="4"/>
  <c r="W178" i="4"/>
  <c r="V178" i="4"/>
  <c r="U178" i="4"/>
  <c r="T178" i="4"/>
  <c r="S178" i="4"/>
  <c r="Y177" i="4"/>
  <c r="X177" i="4"/>
  <c r="W177" i="4"/>
  <c r="V177" i="4"/>
  <c r="U177" i="4"/>
  <c r="T177" i="4"/>
  <c r="S177" i="4"/>
  <c r="Y176" i="4"/>
  <c r="X176" i="4"/>
  <c r="W176" i="4"/>
  <c r="V176" i="4"/>
  <c r="U176" i="4"/>
  <c r="T176" i="4"/>
  <c r="S176" i="4"/>
  <c r="Y175" i="4"/>
  <c r="X175" i="4"/>
  <c r="W175" i="4"/>
  <c r="V175" i="4"/>
  <c r="U175" i="4"/>
  <c r="T175" i="4"/>
  <c r="S175" i="4"/>
  <c r="Y174" i="4"/>
  <c r="X174" i="4"/>
  <c r="W174" i="4"/>
  <c r="V174" i="4"/>
  <c r="U174" i="4"/>
  <c r="T174" i="4"/>
  <c r="S174" i="4"/>
  <c r="Q174" i="4"/>
  <c r="P174" i="4"/>
  <c r="O174" i="4"/>
  <c r="N174" i="4"/>
  <c r="M174" i="4"/>
  <c r="L174" i="4"/>
  <c r="K174" i="4"/>
  <c r="J174" i="4"/>
  <c r="I174" i="4"/>
  <c r="H174" i="4"/>
  <c r="G174" i="4"/>
  <c r="F174" i="4"/>
  <c r="E174" i="4"/>
  <c r="D174" i="4"/>
  <c r="C174" i="4"/>
  <c r="Y173" i="4"/>
  <c r="X173" i="4"/>
  <c r="W173" i="4"/>
  <c r="V173" i="4"/>
  <c r="U173" i="4"/>
  <c r="T173" i="4"/>
  <c r="S173" i="4"/>
  <c r="Y172" i="4"/>
  <c r="X172" i="4"/>
  <c r="W172" i="4"/>
  <c r="V172" i="4"/>
  <c r="U172" i="4"/>
  <c r="T172" i="4"/>
  <c r="S172" i="4"/>
  <c r="Y171" i="4"/>
  <c r="X171" i="4"/>
  <c r="W171" i="4"/>
  <c r="V171" i="4"/>
  <c r="U171" i="4"/>
  <c r="T171" i="4"/>
  <c r="S171" i="4"/>
  <c r="Y170" i="4"/>
  <c r="X170" i="4"/>
  <c r="W170" i="4"/>
  <c r="V170" i="4"/>
  <c r="U170" i="4"/>
  <c r="T170" i="4"/>
  <c r="S170" i="4"/>
  <c r="Q170" i="4"/>
  <c r="P170" i="4"/>
  <c r="O170" i="4"/>
  <c r="N170" i="4"/>
  <c r="M170" i="4"/>
  <c r="L170" i="4"/>
  <c r="K170" i="4"/>
  <c r="J170" i="4"/>
  <c r="I170" i="4"/>
  <c r="H170" i="4"/>
  <c r="G170" i="4"/>
  <c r="F170" i="4"/>
  <c r="E170" i="4"/>
  <c r="D170" i="4"/>
  <c r="C170" i="4"/>
  <c r="Y169" i="4"/>
  <c r="X169" i="4"/>
  <c r="W169" i="4"/>
  <c r="V169" i="4"/>
  <c r="U169" i="4"/>
  <c r="T169" i="4"/>
  <c r="S169" i="4"/>
  <c r="Y168" i="4"/>
  <c r="X168" i="4"/>
  <c r="W168" i="4"/>
  <c r="V168" i="4"/>
  <c r="U168" i="4"/>
  <c r="T168" i="4"/>
  <c r="S168" i="4"/>
  <c r="Y167" i="4"/>
  <c r="X167" i="4"/>
  <c r="W167" i="4"/>
  <c r="V167" i="4"/>
  <c r="U167" i="4"/>
  <c r="T167" i="4"/>
  <c r="S167" i="4"/>
  <c r="Y166" i="4"/>
  <c r="X166" i="4"/>
  <c r="W166" i="4"/>
  <c r="V166" i="4"/>
  <c r="U166" i="4"/>
  <c r="T166" i="4"/>
  <c r="S166" i="4"/>
  <c r="Y165" i="4"/>
  <c r="X165" i="4"/>
  <c r="W165" i="4"/>
  <c r="V165" i="4"/>
  <c r="U165" i="4"/>
  <c r="T165" i="4"/>
  <c r="S165" i="4"/>
  <c r="Q165" i="4"/>
  <c r="P165" i="4"/>
  <c r="O165" i="4"/>
  <c r="N165" i="4"/>
  <c r="M165" i="4"/>
  <c r="L165" i="4"/>
  <c r="K165" i="4"/>
  <c r="J165" i="4"/>
  <c r="I165" i="4"/>
  <c r="H165" i="4"/>
  <c r="G165" i="4"/>
  <c r="F165" i="4"/>
  <c r="E165" i="4"/>
  <c r="D165" i="4"/>
  <c r="C165" i="4"/>
  <c r="Y164" i="4"/>
  <c r="X164" i="4"/>
  <c r="W164" i="4"/>
  <c r="V164" i="4"/>
  <c r="U164" i="4"/>
  <c r="T164" i="4"/>
  <c r="S164" i="4"/>
  <c r="Y163" i="4"/>
  <c r="X163" i="4"/>
  <c r="W163" i="4"/>
  <c r="V163" i="4"/>
  <c r="U163" i="4"/>
  <c r="T163" i="4"/>
  <c r="S163" i="4"/>
  <c r="Y162" i="4"/>
  <c r="X162" i="4"/>
  <c r="W162" i="4"/>
  <c r="V162" i="4"/>
  <c r="U162" i="4"/>
  <c r="T162" i="4"/>
  <c r="S162" i="4"/>
  <c r="Q162" i="4"/>
  <c r="P162" i="4"/>
  <c r="O162" i="4"/>
  <c r="N162" i="4"/>
  <c r="M162" i="4"/>
  <c r="L162" i="4"/>
  <c r="K162" i="4"/>
  <c r="J162" i="4"/>
  <c r="I162" i="4"/>
  <c r="H162" i="4"/>
  <c r="G162" i="4"/>
  <c r="F162" i="4"/>
  <c r="E162" i="4"/>
  <c r="D162" i="4"/>
  <c r="C162" i="4"/>
  <c r="Y161" i="4"/>
  <c r="X161" i="4"/>
  <c r="W161" i="4"/>
  <c r="V161" i="4"/>
  <c r="U161" i="4"/>
  <c r="T161" i="4"/>
  <c r="S161" i="4"/>
  <c r="Y160" i="4"/>
  <c r="X160" i="4"/>
  <c r="W160" i="4"/>
  <c r="V160" i="4"/>
  <c r="U160" i="4"/>
  <c r="T160" i="4"/>
  <c r="S160" i="4"/>
  <c r="Y159" i="4"/>
  <c r="X159" i="4"/>
  <c r="W159" i="4"/>
  <c r="V159" i="4"/>
  <c r="U159" i="4"/>
  <c r="T159" i="4"/>
  <c r="S159" i="4"/>
  <c r="Y158" i="4"/>
  <c r="X158" i="4"/>
  <c r="W158" i="4"/>
  <c r="V158" i="4"/>
  <c r="U158" i="4"/>
  <c r="T158" i="4"/>
  <c r="S158" i="4"/>
  <c r="Q158" i="4"/>
  <c r="P158" i="4"/>
  <c r="O158" i="4"/>
  <c r="N158" i="4"/>
  <c r="M158" i="4"/>
  <c r="L158" i="4"/>
  <c r="K158" i="4"/>
  <c r="J158" i="4"/>
  <c r="I158" i="4"/>
  <c r="H158" i="4"/>
  <c r="G158" i="4"/>
  <c r="F158" i="4"/>
  <c r="E158" i="4"/>
  <c r="D158" i="4"/>
  <c r="C158" i="4"/>
  <c r="Y157" i="4"/>
  <c r="X157" i="4"/>
  <c r="W157" i="4"/>
  <c r="V157" i="4"/>
  <c r="U157" i="4"/>
  <c r="T157" i="4"/>
  <c r="S157" i="4"/>
  <c r="Y156" i="4"/>
  <c r="X156" i="4"/>
  <c r="W156" i="4"/>
  <c r="V156" i="4"/>
  <c r="U156" i="4"/>
  <c r="T156" i="4"/>
  <c r="S156" i="4"/>
  <c r="Y155" i="4"/>
  <c r="X155" i="4"/>
  <c r="W155" i="4"/>
  <c r="V155" i="4"/>
  <c r="U155" i="4"/>
  <c r="T155" i="4"/>
  <c r="S155" i="4"/>
  <c r="Y154" i="4"/>
  <c r="X154" i="4"/>
  <c r="W154" i="4"/>
  <c r="V154" i="4"/>
  <c r="U154" i="4"/>
  <c r="T154" i="4"/>
  <c r="S154" i="4"/>
  <c r="Q154" i="4"/>
  <c r="P154" i="4"/>
  <c r="O154" i="4"/>
  <c r="N154" i="4"/>
  <c r="M154" i="4"/>
  <c r="L154" i="4"/>
  <c r="K154" i="4"/>
  <c r="J154" i="4"/>
  <c r="I154" i="4"/>
  <c r="H154" i="4"/>
  <c r="G154" i="4"/>
  <c r="F154" i="4"/>
  <c r="E154" i="4"/>
  <c r="D154" i="4"/>
  <c r="C154" i="4"/>
  <c r="Y153" i="4"/>
  <c r="X153" i="4"/>
  <c r="W153" i="4"/>
  <c r="V153" i="4"/>
  <c r="U153" i="4"/>
  <c r="T153" i="4"/>
  <c r="S153" i="4"/>
  <c r="Y152" i="4"/>
  <c r="X152" i="4"/>
  <c r="W152" i="4"/>
  <c r="V152" i="4"/>
  <c r="U152" i="4"/>
  <c r="T152" i="4"/>
  <c r="S152" i="4"/>
  <c r="Y151" i="4"/>
  <c r="X151" i="4"/>
  <c r="W151" i="4"/>
  <c r="V151" i="4"/>
  <c r="U151" i="4"/>
  <c r="T151" i="4"/>
  <c r="S151" i="4"/>
  <c r="Y150" i="4"/>
  <c r="X150" i="4"/>
  <c r="W150" i="4"/>
  <c r="V150" i="4"/>
  <c r="U150" i="4"/>
  <c r="T150" i="4"/>
  <c r="S150" i="4"/>
  <c r="Y149" i="4"/>
  <c r="X149" i="4"/>
  <c r="W149" i="4"/>
  <c r="V149" i="4"/>
  <c r="U149" i="4"/>
  <c r="T149" i="4"/>
  <c r="S149" i="4"/>
  <c r="Y148" i="4"/>
  <c r="X148" i="4"/>
  <c r="W148" i="4"/>
  <c r="V148" i="4"/>
  <c r="U148" i="4"/>
  <c r="T148" i="4"/>
  <c r="S148" i="4"/>
  <c r="Q148" i="4"/>
  <c r="R148" i="4" s="1"/>
  <c r="P148" i="4"/>
  <c r="O148" i="4"/>
  <c r="N148" i="4"/>
  <c r="M148" i="4"/>
  <c r="L148" i="4"/>
  <c r="K148" i="4"/>
  <c r="J148" i="4"/>
  <c r="I148" i="4"/>
  <c r="H148" i="4"/>
  <c r="G148" i="4"/>
  <c r="F148" i="4"/>
  <c r="E148" i="4"/>
  <c r="D148" i="4"/>
  <c r="C148" i="4"/>
  <c r="B148" i="4"/>
  <c r="A148" i="4"/>
  <c r="Y147" i="4"/>
  <c r="X147" i="4"/>
  <c r="W147" i="4"/>
  <c r="V147" i="4"/>
  <c r="U147" i="4"/>
  <c r="T147" i="4"/>
  <c r="S147" i="4"/>
  <c r="Y146" i="4"/>
  <c r="X146" i="4"/>
  <c r="W146" i="4"/>
  <c r="V146" i="4"/>
  <c r="U146" i="4"/>
  <c r="T146" i="4"/>
  <c r="S146" i="4"/>
  <c r="Q146" i="4"/>
  <c r="P146" i="4"/>
  <c r="O146" i="4"/>
  <c r="N146" i="4"/>
  <c r="M146" i="4"/>
  <c r="L146" i="4"/>
  <c r="K146" i="4"/>
  <c r="J146" i="4"/>
  <c r="I146" i="4"/>
  <c r="H146" i="4"/>
  <c r="G146" i="4"/>
  <c r="F146" i="4"/>
  <c r="E146" i="4"/>
  <c r="D146" i="4"/>
  <c r="C146" i="4"/>
  <c r="Y145" i="4"/>
  <c r="X145" i="4"/>
  <c r="W145" i="4"/>
  <c r="V145" i="4"/>
  <c r="U145" i="4"/>
  <c r="T145" i="4"/>
  <c r="S145" i="4"/>
  <c r="Y144" i="4"/>
  <c r="X144" i="4"/>
  <c r="W144" i="4"/>
  <c r="V144" i="4"/>
  <c r="U144" i="4"/>
  <c r="T144" i="4"/>
  <c r="S144" i="4"/>
  <c r="Y143" i="4"/>
  <c r="X143" i="4"/>
  <c r="W143" i="4"/>
  <c r="V143" i="4"/>
  <c r="U143" i="4"/>
  <c r="T143" i="4"/>
  <c r="S143" i="4"/>
  <c r="Y142" i="4"/>
  <c r="X142" i="4"/>
  <c r="W142" i="4"/>
  <c r="V142" i="4"/>
  <c r="U142" i="4"/>
  <c r="T142" i="4"/>
  <c r="S142" i="4"/>
  <c r="Y141" i="4"/>
  <c r="X141" i="4"/>
  <c r="W141" i="4"/>
  <c r="V141" i="4"/>
  <c r="U141" i="4"/>
  <c r="T141" i="4"/>
  <c r="S141" i="4"/>
  <c r="Y140" i="4"/>
  <c r="X140" i="4"/>
  <c r="W140" i="4"/>
  <c r="V140" i="4"/>
  <c r="U140" i="4"/>
  <c r="T140" i="4"/>
  <c r="S140" i="4"/>
  <c r="Y139" i="4"/>
  <c r="X139" i="4"/>
  <c r="W139" i="4"/>
  <c r="V139" i="4"/>
  <c r="U139" i="4"/>
  <c r="T139" i="4"/>
  <c r="S139" i="4"/>
  <c r="Q139" i="4"/>
  <c r="P139" i="4"/>
  <c r="O139" i="4"/>
  <c r="N139" i="4"/>
  <c r="M139" i="4"/>
  <c r="L139" i="4"/>
  <c r="K139" i="4"/>
  <c r="J139" i="4"/>
  <c r="I139" i="4"/>
  <c r="H139" i="4"/>
  <c r="G139" i="4"/>
  <c r="F139" i="4"/>
  <c r="E139" i="4"/>
  <c r="D139" i="4"/>
  <c r="C139" i="4"/>
  <c r="Y138" i="4"/>
  <c r="X138" i="4"/>
  <c r="W138" i="4"/>
  <c r="V138" i="4"/>
  <c r="U138" i="4"/>
  <c r="T138" i="4"/>
  <c r="S138" i="4"/>
  <c r="Y137" i="4"/>
  <c r="X137" i="4"/>
  <c r="W137" i="4"/>
  <c r="V137" i="4"/>
  <c r="U137" i="4"/>
  <c r="T137" i="4"/>
  <c r="S137" i="4"/>
  <c r="Y136" i="4"/>
  <c r="X136" i="4"/>
  <c r="W136" i="4"/>
  <c r="V136" i="4"/>
  <c r="U136" i="4"/>
  <c r="T136" i="4"/>
  <c r="S136" i="4"/>
  <c r="Y135" i="4"/>
  <c r="X135" i="4"/>
  <c r="W135" i="4"/>
  <c r="V135" i="4"/>
  <c r="U135" i="4"/>
  <c r="T135" i="4"/>
  <c r="S135" i="4"/>
  <c r="Y134" i="4"/>
  <c r="X134" i="4"/>
  <c r="W134" i="4"/>
  <c r="V134" i="4"/>
  <c r="U134" i="4"/>
  <c r="T134" i="4"/>
  <c r="S134" i="4"/>
  <c r="Y133" i="4"/>
  <c r="X133" i="4"/>
  <c r="W133" i="4"/>
  <c r="V133" i="4"/>
  <c r="U133" i="4"/>
  <c r="T133" i="4"/>
  <c r="S133" i="4"/>
  <c r="Q133" i="4"/>
  <c r="P133" i="4"/>
  <c r="O133" i="4"/>
  <c r="N133" i="4"/>
  <c r="M133" i="4"/>
  <c r="L133" i="4"/>
  <c r="K133" i="4"/>
  <c r="J133" i="4"/>
  <c r="I133" i="4"/>
  <c r="H133" i="4"/>
  <c r="G133" i="4"/>
  <c r="F133" i="4"/>
  <c r="E133" i="4"/>
  <c r="D133" i="4"/>
  <c r="C133" i="4"/>
  <c r="Y132" i="4"/>
  <c r="X132" i="4"/>
  <c r="W132" i="4"/>
  <c r="V132" i="4"/>
  <c r="U132" i="4"/>
  <c r="T132" i="4"/>
  <c r="S132" i="4"/>
  <c r="Q132" i="4"/>
  <c r="P132" i="4"/>
  <c r="O132" i="4"/>
  <c r="N132" i="4"/>
  <c r="M132" i="4"/>
  <c r="L132" i="4"/>
  <c r="K132" i="4"/>
  <c r="J132" i="4"/>
  <c r="I132" i="4"/>
  <c r="H132" i="4"/>
  <c r="G132" i="4"/>
  <c r="F132" i="4"/>
  <c r="E132" i="4"/>
  <c r="D132" i="4"/>
  <c r="C132" i="4"/>
  <c r="Y131" i="4"/>
  <c r="X131" i="4"/>
  <c r="W131" i="4"/>
  <c r="V131" i="4"/>
  <c r="U131" i="4"/>
  <c r="T131" i="4"/>
  <c r="S131" i="4"/>
  <c r="Q131" i="4"/>
  <c r="P131" i="4"/>
  <c r="O131" i="4"/>
  <c r="N131" i="4"/>
  <c r="M131" i="4"/>
  <c r="L131" i="4"/>
  <c r="K131" i="4"/>
  <c r="J131" i="4"/>
  <c r="I131" i="4"/>
  <c r="H131" i="4"/>
  <c r="G131" i="4"/>
  <c r="F131" i="4"/>
  <c r="E131" i="4"/>
  <c r="D131" i="4"/>
  <c r="C131" i="4"/>
  <c r="Y130" i="4"/>
  <c r="X130" i="4"/>
  <c r="W130" i="4"/>
  <c r="V130" i="4"/>
  <c r="U130" i="4"/>
  <c r="T130" i="4"/>
  <c r="S130" i="4"/>
  <c r="Y129" i="4"/>
  <c r="X129" i="4"/>
  <c r="W129" i="4"/>
  <c r="V129" i="4"/>
  <c r="U129" i="4"/>
  <c r="T129" i="4"/>
  <c r="S129" i="4"/>
  <c r="Y128" i="4"/>
  <c r="X128" i="4"/>
  <c r="W128" i="4"/>
  <c r="V128" i="4"/>
  <c r="U128" i="4"/>
  <c r="T128" i="4"/>
  <c r="S128" i="4"/>
  <c r="Y127" i="4"/>
  <c r="X127" i="4"/>
  <c r="W127" i="4"/>
  <c r="V127" i="4"/>
  <c r="U127" i="4"/>
  <c r="T127" i="4"/>
  <c r="S127" i="4"/>
  <c r="Y126" i="4"/>
  <c r="X126" i="4"/>
  <c r="W126" i="4"/>
  <c r="V126" i="4"/>
  <c r="U126" i="4"/>
  <c r="T126" i="4"/>
  <c r="S126" i="4"/>
  <c r="Q126" i="4"/>
  <c r="P126" i="4"/>
  <c r="O126" i="4"/>
  <c r="N126" i="4"/>
  <c r="M126" i="4"/>
  <c r="L126" i="4"/>
  <c r="K126" i="4"/>
  <c r="J126" i="4"/>
  <c r="I126" i="4"/>
  <c r="H126" i="4"/>
  <c r="G126" i="4"/>
  <c r="F126" i="4"/>
  <c r="E126" i="4"/>
  <c r="D126" i="4"/>
  <c r="C126" i="4"/>
  <c r="Y125" i="4"/>
  <c r="X125" i="4"/>
  <c r="W125" i="4"/>
  <c r="V125" i="4"/>
  <c r="U125" i="4"/>
  <c r="T125" i="4"/>
  <c r="S125" i="4"/>
  <c r="Y124" i="4"/>
  <c r="X124" i="4"/>
  <c r="W124" i="4"/>
  <c r="V124" i="4"/>
  <c r="U124" i="4"/>
  <c r="T124" i="4"/>
  <c r="S124" i="4"/>
  <c r="Y123" i="4"/>
  <c r="X123" i="4"/>
  <c r="W123" i="4"/>
  <c r="V123" i="4"/>
  <c r="U123" i="4"/>
  <c r="T123" i="4"/>
  <c r="S123" i="4"/>
  <c r="Y122" i="4"/>
  <c r="X122" i="4"/>
  <c r="W122" i="4"/>
  <c r="V122" i="4"/>
  <c r="U122" i="4"/>
  <c r="T122" i="4"/>
  <c r="S122" i="4"/>
  <c r="Y121" i="4"/>
  <c r="X121" i="4"/>
  <c r="W121" i="4"/>
  <c r="V121" i="4"/>
  <c r="U121" i="4"/>
  <c r="T121" i="4"/>
  <c r="S121" i="4"/>
  <c r="Y120" i="4"/>
  <c r="X120" i="4"/>
  <c r="W120" i="4"/>
  <c r="V120" i="4"/>
  <c r="U120" i="4"/>
  <c r="T120" i="4"/>
  <c r="S120" i="4"/>
  <c r="Y119" i="4"/>
  <c r="X119" i="4"/>
  <c r="W119" i="4"/>
  <c r="V119" i="4"/>
  <c r="U119" i="4"/>
  <c r="T119" i="4"/>
  <c r="S119" i="4"/>
  <c r="Q119" i="4"/>
  <c r="P119" i="4"/>
  <c r="O119" i="4"/>
  <c r="N119" i="4"/>
  <c r="M119" i="4"/>
  <c r="L119" i="4"/>
  <c r="K119" i="4"/>
  <c r="J119" i="4"/>
  <c r="I119" i="4"/>
  <c r="H119" i="4"/>
  <c r="G119" i="4"/>
  <c r="F119" i="4"/>
  <c r="E119" i="4"/>
  <c r="D119" i="4"/>
  <c r="C119" i="4"/>
  <c r="Y118" i="4"/>
  <c r="X118" i="4"/>
  <c r="W118" i="4"/>
  <c r="V118" i="4"/>
  <c r="U118" i="4"/>
  <c r="T118" i="4"/>
  <c r="S118" i="4"/>
  <c r="Y117" i="4"/>
  <c r="X117" i="4"/>
  <c r="W117" i="4"/>
  <c r="V117" i="4"/>
  <c r="U117" i="4"/>
  <c r="T117" i="4"/>
  <c r="S117" i="4"/>
  <c r="Y116" i="4"/>
  <c r="X116" i="4"/>
  <c r="W116" i="4"/>
  <c r="V116" i="4"/>
  <c r="U116" i="4"/>
  <c r="T116" i="4"/>
  <c r="S116" i="4"/>
  <c r="Y115" i="4"/>
  <c r="X115" i="4"/>
  <c r="W115" i="4"/>
  <c r="V115" i="4"/>
  <c r="U115" i="4"/>
  <c r="T115" i="4"/>
  <c r="S115" i="4"/>
  <c r="Q115" i="4"/>
  <c r="P115" i="4"/>
  <c r="O115" i="4"/>
  <c r="N115" i="4"/>
  <c r="M115" i="4"/>
  <c r="L115" i="4"/>
  <c r="K115" i="4"/>
  <c r="J115" i="4"/>
  <c r="I115" i="4"/>
  <c r="H115" i="4"/>
  <c r="G115" i="4"/>
  <c r="F115" i="4"/>
  <c r="E115" i="4"/>
  <c r="D115" i="4"/>
  <c r="C115" i="4"/>
  <c r="Y114" i="4"/>
  <c r="X114" i="4"/>
  <c r="W114" i="4"/>
  <c r="V114" i="4"/>
  <c r="U114" i="4"/>
  <c r="T114" i="4"/>
  <c r="S114" i="4"/>
  <c r="Y113" i="4"/>
  <c r="X113" i="4"/>
  <c r="W113" i="4"/>
  <c r="V113" i="4"/>
  <c r="U113" i="4"/>
  <c r="T113" i="4"/>
  <c r="S113" i="4"/>
  <c r="Y112" i="4"/>
  <c r="X112" i="4"/>
  <c r="W112" i="4"/>
  <c r="V112" i="4"/>
  <c r="U112" i="4"/>
  <c r="T112" i="4"/>
  <c r="S112" i="4"/>
  <c r="Y111" i="4"/>
  <c r="X111" i="4"/>
  <c r="W111" i="4"/>
  <c r="V111" i="4"/>
  <c r="U111" i="4"/>
  <c r="T111" i="4"/>
  <c r="S111" i="4"/>
  <c r="Y110" i="4"/>
  <c r="X110" i="4"/>
  <c r="W110" i="4"/>
  <c r="V110" i="4"/>
  <c r="U110" i="4"/>
  <c r="T110" i="4"/>
  <c r="S110" i="4"/>
  <c r="Y109" i="4"/>
  <c r="X109" i="4"/>
  <c r="W109" i="4"/>
  <c r="V109" i="4"/>
  <c r="U109" i="4"/>
  <c r="T109" i="4"/>
  <c r="S109" i="4"/>
  <c r="Q109" i="4"/>
  <c r="P109" i="4"/>
  <c r="O109" i="4"/>
  <c r="N109" i="4"/>
  <c r="M109" i="4"/>
  <c r="L109" i="4"/>
  <c r="K109" i="4"/>
  <c r="J109" i="4"/>
  <c r="I109" i="4"/>
  <c r="H109" i="4"/>
  <c r="G109" i="4"/>
  <c r="F109" i="4"/>
  <c r="E109" i="4"/>
  <c r="D109" i="4"/>
  <c r="C109" i="4"/>
  <c r="Y108" i="4"/>
  <c r="X108" i="4"/>
  <c r="W108" i="4"/>
  <c r="V108" i="4"/>
  <c r="U108" i="4"/>
  <c r="T108" i="4"/>
  <c r="S108" i="4"/>
  <c r="Y107" i="4"/>
  <c r="X107" i="4"/>
  <c r="W107" i="4"/>
  <c r="V107" i="4"/>
  <c r="U107" i="4"/>
  <c r="T107" i="4"/>
  <c r="S107" i="4"/>
  <c r="Y106" i="4"/>
  <c r="X106" i="4"/>
  <c r="W106" i="4"/>
  <c r="V106" i="4"/>
  <c r="U106" i="4"/>
  <c r="T106" i="4"/>
  <c r="S106" i="4"/>
  <c r="Y105" i="4"/>
  <c r="X105" i="4"/>
  <c r="W105" i="4"/>
  <c r="V105" i="4"/>
  <c r="U105" i="4"/>
  <c r="T105" i="4"/>
  <c r="S105" i="4"/>
  <c r="Q105" i="4"/>
  <c r="P105" i="4"/>
  <c r="O105" i="4"/>
  <c r="N105" i="4"/>
  <c r="M105" i="4"/>
  <c r="L105" i="4"/>
  <c r="K105" i="4"/>
  <c r="J105" i="4"/>
  <c r="I105" i="4"/>
  <c r="H105" i="4"/>
  <c r="G105" i="4"/>
  <c r="F105" i="4"/>
  <c r="E105" i="4"/>
  <c r="D105" i="4"/>
  <c r="C105" i="4"/>
  <c r="Y104" i="4"/>
  <c r="X104" i="4"/>
  <c r="W104" i="4"/>
  <c r="V104" i="4"/>
  <c r="U104" i="4"/>
  <c r="T104" i="4"/>
  <c r="S104" i="4"/>
  <c r="Y103" i="4"/>
  <c r="X103" i="4"/>
  <c r="W103" i="4"/>
  <c r="V103" i="4"/>
  <c r="U103" i="4"/>
  <c r="T103" i="4"/>
  <c r="S103" i="4"/>
  <c r="Y102" i="4"/>
  <c r="X102" i="4"/>
  <c r="W102" i="4"/>
  <c r="V102" i="4"/>
  <c r="U102" i="4"/>
  <c r="T102" i="4"/>
  <c r="S102" i="4"/>
  <c r="Y101" i="4"/>
  <c r="X101" i="4"/>
  <c r="W101" i="4"/>
  <c r="V101" i="4"/>
  <c r="U101" i="4"/>
  <c r="T101" i="4"/>
  <c r="S101" i="4"/>
  <c r="Q101" i="4"/>
  <c r="R101" i="4" s="1"/>
  <c r="P101" i="4"/>
  <c r="O101" i="4"/>
  <c r="N101" i="4"/>
  <c r="M101" i="4"/>
  <c r="L101" i="4"/>
  <c r="K101" i="4"/>
  <c r="J101" i="4"/>
  <c r="I101" i="4"/>
  <c r="H101" i="4"/>
  <c r="G101" i="4"/>
  <c r="F101" i="4"/>
  <c r="E101" i="4"/>
  <c r="D101" i="4"/>
  <c r="C101" i="4"/>
  <c r="B101" i="4"/>
  <c r="A101" i="4"/>
  <c r="Y100" i="4"/>
  <c r="X100" i="4"/>
  <c r="W100" i="4"/>
  <c r="V100" i="4"/>
  <c r="U100" i="4"/>
  <c r="T100" i="4"/>
  <c r="S100" i="4"/>
  <c r="Q100" i="4"/>
  <c r="P100" i="4"/>
  <c r="O100" i="4"/>
  <c r="N100" i="4"/>
  <c r="M100" i="4"/>
  <c r="L100" i="4"/>
  <c r="K100" i="4"/>
  <c r="J100" i="4"/>
  <c r="I100" i="4"/>
  <c r="H100" i="4"/>
  <c r="G100" i="4"/>
  <c r="F100" i="4"/>
  <c r="E100" i="4"/>
  <c r="D100" i="4"/>
  <c r="C100" i="4"/>
  <c r="Y99" i="4"/>
  <c r="X99" i="4"/>
  <c r="W99" i="4"/>
  <c r="V99" i="4"/>
  <c r="U99" i="4"/>
  <c r="T99" i="4"/>
  <c r="S99" i="4"/>
  <c r="Y98" i="4"/>
  <c r="X98" i="4"/>
  <c r="W98" i="4"/>
  <c r="V98" i="4"/>
  <c r="U98" i="4"/>
  <c r="T98" i="4"/>
  <c r="S98" i="4"/>
  <c r="Y97" i="4"/>
  <c r="X97" i="4"/>
  <c r="W97" i="4"/>
  <c r="V97" i="4"/>
  <c r="U97" i="4"/>
  <c r="T97" i="4"/>
  <c r="S97" i="4"/>
  <c r="Y96" i="4"/>
  <c r="X96" i="4"/>
  <c r="W96" i="4"/>
  <c r="V96" i="4"/>
  <c r="U96" i="4"/>
  <c r="T96" i="4"/>
  <c r="S96" i="4"/>
  <c r="Q96" i="4"/>
  <c r="P96" i="4"/>
  <c r="O96" i="4"/>
  <c r="N96" i="4"/>
  <c r="M96" i="4"/>
  <c r="L96" i="4"/>
  <c r="K96" i="4"/>
  <c r="J96" i="4"/>
  <c r="I96" i="4"/>
  <c r="H96" i="4"/>
  <c r="G96" i="4"/>
  <c r="F96" i="4"/>
  <c r="E96" i="4"/>
  <c r="D96" i="4"/>
  <c r="C96" i="4"/>
  <c r="Y95" i="4"/>
  <c r="X95" i="4"/>
  <c r="W95" i="4"/>
  <c r="V95" i="4"/>
  <c r="U95" i="4"/>
  <c r="T95" i="4"/>
  <c r="S95" i="4"/>
  <c r="Y94" i="4"/>
  <c r="X94" i="4"/>
  <c r="W94" i="4"/>
  <c r="V94" i="4"/>
  <c r="U94" i="4"/>
  <c r="T94" i="4"/>
  <c r="S94" i="4"/>
  <c r="Q94" i="4"/>
  <c r="P94" i="4"/>
  <c r="O94" i="4"/>
  <c r="N94" i="4"/>
  <c r="M94" i="4"/>
  <c r="L94" i="4"/>
  <c r="K94" i="4"/>
  <c r="J94" i="4"/>
  <c r="I94" i="4"/>
  <c r="H94" i="4"/>
  <c r="G94" i="4"/>
  <c r="F94" i="4"/>
  <c r="E94" i="4"/>
  <c r="D94" i="4"/>
  <c r="C94" i="4"/>
  <c r="Y93" i="4"/>
  <c r="X93" i="4"/>
  <c r="W93" i="4"/>
  <c r="V93" i="4"/>
  <c r="U93" i="4"/>
  <c r="T93" i="4"/>
  <c r="S93" i="4"/>
  <c r="Y92" i="4"/>
  <c r="X92" i="4"/>
  <c r="W92" i="4"/>
  <c r="V92" i="4"/>
  <c r="U92" i="4"/>
  <c r="T92" i="4"/>
  <c r="S92" i="4"/>
  <c r="Y91" i="4"/>
  <c r="X91" i="4"/>
  <c r="W91" i="4"/>
  <c r="V91" i="4"/>
  <c r="U91" i="4"/>
  <c r="T91" i="4"/>
  <c r="S91" i="4"/>
  <c r="Q91" i="4"/>
  <c r="P91" i="4"/>
  <c r="O91" i="4"/>
  <c r="N91" i="4"/>
  <c r="M91" i="4"/>
  <c r="L91" i="4"/>
  <c r="K91" i="4"/>
  <c r="J91" i="4"/>
  <c r="I91" i="4"/>
  <c r="H91" i="4"/>
  <c r="G91" i="4"/>
  <c r="F91" i="4"/>
  <c r="E91" i="4"/>
  <c r="D91" i="4"/>
  <c r="C91" i="4"/>
  <c r="Y90" i="4"/>
  <c r="X90" i="4"/>
  <c r="W90" i="4"/>
  <c r="V90" i="4"/>
  <c r="U90" i="4"/>
  <c r="T90" i="4"/>
  <c r="S90" i="4"/>
  <c r="Y89" i="4"/>
  <c r="X89" i="4"/>
  <c r="W89" i="4"/>
  <c r="V89" i="4"/>
  <c r="U89" i="4"/>
  <c r="T89" i="4"/>
  <c r="S89" i="4"/>
  <c r="Y88" i="4"/>
  <c r="X88" i="4"/>
  <c r="W88" i="4"/>
  <c r="V88" i="4"/>
  <c r="U88" i="4"/>
  <c r="T88" i="4"/>
  <c r="S88" i="4"/>
  <c r="Q88" i="4"/>
  <c r="P88" i="4"/>
  <c r="O88" i="4"/>
  <c r="N88" i="4"/>
  <c r="M88" i="4"/>
  <c r="L88" i="4"/>
  <c r="K88" i="4"/>
  <c r="J88" i="4"/>
  <c r="I88" i="4"/>
  <c r="H88" i="4"/>
  <c r="G88" i="4"/>
  <c r="F88" i="4"/>
  <c r="E88" i="4"/>
  <c r="D88" i="4"/>
  <c r="C88" i="4"/>
  <c r="Y87" i="4"/>
  <c r="X87" i="4"/>
  <c r="W87" i="4"/>
  <c r="V87" i="4"/>
  <c r="U87" i="4"/>
  <c r="T87" i="4"/>
  <c r="S87" i="4"/>
  <c r="Y86" i="4"/>
  <c r="X86" i="4"/>
  <c r="W86" i="4"/>
  <c r="V86" i="4"/>
  <c r="U86" i="4"/>
  <c r="T86" i="4"/>
  <c r="S86" i="4"/>
  <c r="Y85" i="4"/>
  <c r="X85" i="4"/>
  <c r="W85" i="4"/>
  <c r="V85" i="4"/>
  <c r="U85" i="4"/>
  <c r="T85" i="4"/>
  <c r="S85" i="4"/>
  <c r="Y84" i="4"/>
  <c r="X84" i="4"/>
  <c r="W84" i="4"/>
  <c r="V84" i="4"/>
  <c r="U84" i="4"/>
  <c r="T84" i="4"/>
  <c r="S84" i="4"/>
  <c r="Q84" i="4"/>
  <c r="P84" i="4"/>
  <c r="O84" i="4"/>
  <c r="N84" i="4"/>
  <c r="M84" i="4"/>
  <c r="L84" i="4"/>
  <c r="K84" i="4"/>
  <c r="J84" i="4"/>
  <c r="I84" i="4"/>
  <c r="H84" i="4"/>
  <c r="G84" i="4"/>
  <c r="F84" i="4"/>
  <c r="E84" i="4"/>
  <c r="D84" i="4"/>
  <c r="C84" i="4"/>
  <c r="Y83" i="4"/>
  <c r="X83" i="4"/>
  <c r="W83" i="4"/>
  <c r="V83" i="4"/>
  <c r="U83" i="4"/>
  <c r="T83" i="4"/>
  <c r="S83" i="4"/>
  <c r="Y82" i="4"/>
  <c r="X82" i="4"/>
  <c r="W82" i="4"/>
  <c r="V82" i="4"/>
  <c r="U82" i="4"/>
  <c r="T82" i="4"/>
  <c r="S82" i="4"/>
  <c r="Y81" i="4"/>
  <c r="X81" i="4"/>
  <c r="W81" i="4"/>
  <c r="V81" i="4"/>
  <c r="U81" i="4"/>
  <c r="T81" i="4"/>
  <c r="S81" i="4"/>
  <c r="Y80" i="4"/>
  <c r="X80" i="4"/>
  <c r="W80" i="4"/>
  <c r="V80" i="4"/>
  <c r="U80" i="4"/>
  <c r="T80" i="4"/>
  <c r="S80" i="4"/>
  <c r="Q80" i="4"/>
  <c r="P80" i="4"/>
  <c r="O80" i="4"/>
  <c r="N80" i="4"/>
  <c r="M80" i="4"/>
  <c r="L80" i="4"/>
  <c r="K80" i="4"/>
  <c r="J80" i="4"/>
  <c r="I80" i="4"/>
  <c r="H80" i="4"/>
  <c r="G80" i="4"/>
  <c r="F80" i="4"/>
  <c r="E80" i="4"/>
  <c r="D80" i="4"/>
  <c r="C80" i="4"/>
  <c r="B80" i="4"/>
  <c r="A80" i="4"/>
  <c r="Y79" i="4"/>
  <c r="X79" i="4"/>
  <c r="W79" i="4"/>
  <c r="V79" i="4"/>
  <c r="U79" i="4"/>
  <c r="T79" i="4"/>
  <c r="S79" i="4"/>
  <c r="Y78" i="4"/>
  <c r="X78" i="4"/>
  <c r="W78" i="4"/>
  <c r="V78" i="4"/>
  <c r="U78" i="4"/>
  <c r="T78" i="4"/>
  <c r="S78" i="4"/>
  <c r="Y77" i="4"/>
  <c r="X77" i="4"/>
  <c r="W77" i="4"/>
  <c r="V77" i="4"/>
  <c r="U77" i="4"/>
  <c r="T77" i="4"/>
  <c r="S77" i="4"/>
  <c r="Y76" i="4"/>
  <c r="X76" i="4"/>
  <c r="W76" i="4"/>
  <c r="V76" i="4"/>
  <c r="U76" i="4"/>
  <c r="T76" i="4"/>
  <c r="S76" i="4"/>
  <c r="Q76" i="4"/>
  <c r="P76" i="4"/>
  <c r="O76" i="4"/>
  <c r="N76" i="4"/>
  <c r="M76" i="4"/>
  <c r="L76" i="4"/>
  <c r="K76" i="4"/>
  <c r="J76" i="4"/>
  <c r="I76" i="4"/>
  <c r="H76" i="4"/>
  <c r="G76" i="4"/>
  <c r="F76" i="4"/>
  <c r="E76" i="4"/>
  <c r="D76" i="4"/>
  <c r="C76" i="4"/>
  <c r="Y75" i="4"/>
  <c r="X75" i="4"/>
  <c r="W75" i="4"/>
  <c r="V75" i="4"/>
  <c r="U75" i="4"/>
  <c r="T75" i="4"/>
  <c r="S75" i="4"/>
  <c r="Y74" i="4"/>
  <c r="X74" i="4"/>
  <c r="W74" i="4"/>
  <c r="V74" i="4"/>
  <c r="U74" i="4"/>
  <c r="T74" i="4"/>
  <c r="S74" i="4"/>
  <c r="Y73" i="4"/>
  <c r="X73" i="4"/>
  <c r="W73" i="4"/>
  <c r="V73" i="4"/>
  <c r="U73" i="4"/>
  <c r="T73" i="4"/>
  <c r="S73" i="4"/>
  <c r="Y72" i="4"/>
  <c r="X72" i="4"/>
  <c r="W72" i="4"/>
  <c r="V72" i="4"/>
  <c r="U72" i="4"/>
  <c r="T72" i="4"/>
  <c r="S72" i="4"/>
  <c r="Y71" i="4"/>
  <c r="X71" i="4"/>
  <c r="W71" i="4"/>
  <c r="V71" i="4"/>
  <c r="U71" i="4"/>
  <c r="T71" i="4"/>
  <c r="S71" i="4"/>
  <c r="Y70" i="4"/>
  <c r="X70" i="4"/>
  <c r="W70" i="4"/>
  <c r="V70" i="4"/>
  <c r="U70" i="4"/>
  <c r="T70" i="4"/>
  <c r="S70" i="4"/>
  <c r="Q70" i="4"/>
  <c r="P70" i="4"/>
  <c r="O70" i="4"/>
  <c r="N70" i="4"/>
  <c r="M70" i="4"/>
  <c r="L70" i="4"/>
  <c r="K70" i="4"/>
  <c r="J70" i="4"/>
  <c r="I70" i="4"/>
  <c r="H70" i="4"/>
  <c r="G70" i="4"/>
  <c r="F70" i="4"/>
  <c r="E70" i="4"/>
  <c r="D70" i="4"/>
  <c r="C70" i="4"/>
  <c r="Y69" i="4"/>
  <c r="X69" i="4"/>
  <c r="W69" i="4"/>
  <c r="V69" i="4"/>
  <c r="U69" i="4"/>
  <c r="T69" i="4"/>
  <c r="S69" i="4"/>
  <c r="Y68" i="4"/>
  <c r="X68" i="4"/>
  <c r="W68" i="4"/>
  <c r="V68" i="4"/>
  <c r="U68" i="4"/>
  <c r="T68" i="4"/>
  <c r="S68" i="4"/>
  <c r="Y67" i="4"/>
  <c r="X67" i="4"/>
  <c r="W67" i="4"/>
  <c r="V67" i="4"/>
  <c r="U67" i="4"/>
  <c r="T67" i="4"/>
  <c r="S67" i="4"/>
  <c r="Q67" i="4"/>
  <c r="P67" i="4"/>
  <c r="O67" i="4"/>
  <c r="N67" i="4"/>
  <c r="M67" i="4"/>
  <c r="L67" i="4"/>
  <c r="K67" i="4"/>
  <c r="J67" i="4"/>
  <c r="I67" i="4"/>
  <c r="H67" i="4"/>
  <c r="G67" i="4"/>
  <c r="F67" i="4"/>
  <c r="E67" i="4"/>
  <c r="D67" i="4"/>
  <c r="C67" i="4"/>
  <c r="Y66" i="4"/>
  <c r="X66" i="4"/>
  <c r="W66" i="4"/>
  <c r="V66" i="4"/>
  <c r="U66" i="4"/>
  <c r="T66" i="4"/>
  <c r="S66" i="4"/>
  <c r="Y65" i="4"/>
  <c r="X65" i="4"/>
  <c r="W65" i="4"/>
  <c r="V65" i="4"/>
  <c r="U65" i="4"/>
  <c r="T65" i="4"/>
  <c r="S65" i="4"/>
  <c r="Y64" i="4"/>
  <c r="X64" i="4"/>
  <c r="W64" i="4"/>
  <c r="V64" i="4"/>
  <c r="U64" i="4"/>
  <c r="T64" i="4"/>
  <c r="S64" i="4"/>
  <c r="Y63" i="4"/>
  <c r="X63" i="4"/>
  <c r="W63" i="4"/>
  <c r="V63" i="4"/>
  <c r="U63" i="4"/>
  <c r="T63" i="4"/>
  <c r="S63" i="4"/>
  <c r="Y62" i="4"/>
  <c r="X62" i="4"/>
  <c r="W62" i="4"/>
  <c r="V62" i="4"/>
  <c r="U62" i="4"/>
  <c r="T62" i="4"/>
  <c r="S62" i="4"/>
  <c r="Q62" i="4"/>
  <c r="P62" i="4"/>
  <c r="O62" i="4"/>
  <c r="N62" i="4"/>
  <c r="M62" i="4"/>
  <c r="L62" i="4"/>
  <c r="K62" i="4"/>
  <c r="J62" i="4"/>
  <c r="I62" i="4"/>
  <c r="H62" i="4"/>
  <c r="G62" i="4"/>
  <c r="F62" i="4"/>
  <c r="E62" i="4"/>
  <c r="D62" i="4"/>
  <c r="C62" i="4"/>
  <c r="Y61" i="4"/>
  <c r="X61" i="4"/>
  <c r="W61" i="4"/>
  <c r="V61" i="4"/>
  <c r="U61" i="4"/>
  <c r="T61" i="4"/>
  <c r="S61" i="4"/>
  <c r="Y60" i="4"/>
  <c r="X60" i="4"/>
  <c r="W60" i="4"/>
  <c r="V60" i="4"/>
  <c r="U60" i="4"/>
  <c r="T60" i="4"/>
  <c r="S60" i="4"/>
  <c r="Y59" i="4"/>
  <c r="X59" i="4"/>
  <c r="W59" i="4"/>
  <c r="V59" i="4"/>
  <c r="U59" i="4"/>
  <c r="T59" i="4"/>
  <c r="S59" i="4"/>
  <c r="Y58" i="4"/>
  <c r="X58" i="4"/>
  <c r="W58" i="4"/>
  <c r="V58" i="4"/>
  <c r="U58" i="4"/>
  <c r="T58" i="4"/>
  <c r="S58" i="4"/>
  <c r="Y57" i="4"/>
  <c r="X57" i="4"/>
  <c r="W57" i="4"/>
  <c r="V57" i="4"/>
  <c r="U57" i="4"/>
  <c r="T57" i="4"/>
  <c r="S57" i="4"/>
  <c r="Q57" i="4"/>
  <c r="P57" i="4"/>
  <c r="O57" i="4"/>
  <c r="N57" i="4"/>
  <c r="M57" i="4"/>
  <c r="L57" i="4"/>
  <c r="K57" i="4"/>
  <c r="J57" i="4"/>
  <c r="I57" i="4"/>
  <c r="H57" i="4"/>
  <c r="G57" i="4"/>
  <c r="F57" i="4"/>
  <c r="E57" i="4"/>
  <c r="D57" i="4"/>
  <c r="C57" i="4"/>
  <c r="Y56" i="4"/>
  <c r="X56" i="4"/>
  <c r="W56" i="4"/>
  <c r="V56" i="4"/>
  <c r="U56" i="4"/>
  <c r="T56" i="4"/>
  <c r="S56" i="4"/>
  <c r="Y55" i="4"/>
  <c r="X55" i="4"/>
  <c r="W55" i="4"/>
  <c r="V55" i="4"/>
  <c r="U55" i="4"/>
  <c r="T55" i="4"/>
  <c r="S55" i="4"/>
  <c r="Y54" i="4"/>
  <c r="X54" i="4"/>
  <c r="W54" i="4"/>
  <c r="V54" i="4"/>
  <c r="U54" i="4"/>
  <c r="T54" i="4"/>
  <c r="S54" i="4"/>
  <c r="Y53" i="4"/>
  <c r="X53" i="4"/>
  <c r="W53" i="4"/>
  <c r="V53" i="4"/>
  <c r="U53" i="4"/>
  <c r="T53" i="4"/>
  <c r="S53" i="4"/>
  <c r="Y52" i="4"/>
  <c r="X52" i="4"/>
  <c r="W52" i="4"/>
  <c r="V52" i="4"/>
  <c r="U52" i="4"/>
  <c r="T52" i="4"/>
  <c r="S52" i="4"/>
  <c r="Y51" i="4"/>
  <c r="X51" i="4"/>
  <c r="W51" i="4"/>
  <c r="V51" i="4"/>
  <c r="U51" i="4"/>
  <c r="T51" i="4"/>
  <c r="S51" i="4"/>
  <c r="Q51" i="4"/>
  <c r="P51" i="4"/>
  <c r="O51" i="4"/>
  <c r="N51" i="4"/>
  <c r="M51" i="4"/>
  <c r="L51" i="4"/>
  <c r="K51" i="4"/>
  <c r="J51" i="4"/>
  <c r="I51" i="4"/>
  <c r="H51" i="4"/>
  <c r="G51" i="4"/>
  <c r="F51" i="4"/>
  <c r="E51" i="4"/>
  <c r="D51" i="4"/>
  <c r="C51" i="4"/>
  <c r="Y50" i="4"/>
  <c r="X50" i="4"/>
  <c r="W50" i="4"/>
  <c r="V50" i="4"/>
  <c r="U50" i="4"/>
  <c r="T50" i="4"/>
  <c r="S50" i="4"/>
  <c r="Y49" i="4"/>
  <c r="X49" i="4"/>
  <c r="W49" i="4"/>
  <c r="V49" i="4"/>
  <c r="U49" i="4"/>
  <c r="T49" i="4"/>
  <c r="S49" i="4"/>
  <c r="Y48" i="4"/>
  <c r="X48" i="4"/>
  <c r="W48" i="4"/>
  <c r="V48" i="4"/>
  <c r="U48" i="4"/>
  <c r="T48" i="4"/>
  <c r="S48" i="4"/>
  <c r="Y47" i="4"/>
  <c r="X47" i="4"/>
  <c r="W47" i="4"/>
  <c r="V47" i="4"/>
  <c r="U47" i="4"/>
  <c r="T47" i="4"/>
  <c r="S47" i="4"/>
  <c r="Y46" i="4"/>
  <c r="X46" i="4"/>
  <c r="W46" i="4"/>
  <c r="V46" i="4"/>
  <c r="U46" i="4"/>
  <c r="T46" i="4"/>
  <c r="S46" i="4"/>
  <c r="Y45" i="4"/>
  <c r="X45" i="4"/>
  <c r="W45" i="4"/>
  <c r="V45" i="4"/>
  <c r="U45" i="4"/>
  <c r="T45" i="4"/>
  <c r="S45" i="4"/>
  <c r="Y44" i="4"/>
  <c r="X44" i="4"/>
  <c r="W44" i="4"/>
  <c r="V44" i="4"/>
  <c r="U44" i="4"/>
  <c r="T44" i="4"/>
  <c r="S44" i="4"/>
  <c r="Q44" i="4"/>
  <c r="P44" i="4"/>
  <c r="O44" i="4"/>
  <c r="N44" i="4"/>
  <c r="M44" i="4"/>
  <c r="L44" i="4"/>
  <c r="K44" i="4"/>
  <c r="J44" i="4"/>
  <c r="I44" i="4"/>
  <c r="H44" i="4"/>
  <c r="G44" i="4"/>
  <c r="F44" i="4"/>
  <c r="E44" i="4"/>
  <c r="D44" i="4"/>
  <c r="C44" i="4"/>
  <c r="Y43" i="4"/>
  <c r="X43" i="4"/>
  <c r="W43" i="4"/>
  <c r="V43" i="4"/>
  <c r="U43" i="4"/>
  <c r="T43" i="4"/>
  <c r="S43" i="4"/>
  <c r="Y42" i="4"/>
  <c r="X42" i="4"/>
  <c r="W42" i="4"/>
  <c r="V42" i="4"/>
  <c r="U42" i="4"/>
  <c r="T42" i="4"/>
  <c r="S42" i="4"/>
  <c r="Y41" i="4"/>
  <c r="X41" i="4"/>
  <c r="W41" i="4"/>
  <c r="V41" i="4"/>
  <c r="U41" i="4"/>
  <c r="T41" i="4"/>
  <c r="S41" i="4"/>
  <c r="Y40" i="4"/>
  <c r="X40" i="4"/>
  <c r="W40" i="4"/>
  <c r="V40" i="4"/>
  <c r="U40" i="4"/>
  <c r="T40" i="4"/>
  <c r="S40" i="4"/>
  <c r="Y39" i="4"/>
  <c r="X39" i="4"/>
  <c r="W39" i="4"/>
  <c r="V39" i="4"/>
  <c r="U39" i="4"/>
  <c r="T39" i="4"/>
  <c r="S39" i="4"/>
  <c r="Q39" i="4"/>
  <c r="P39" i="4"/>
  <c r="O39" i="4"/>
  <c r="N39" i="4"/>
  <c r="M39" i="4"/>
  <c r="L39" i="4"/>
  <c r="K39" i="4"/>
  <c r="J39" i="4"/>
  <c r="I39" i="4"/>
  <c r="H39" i="4"/>
  <c r="G39" i="4"/>
  <c r="F39" i="4"/>
  <c r="E39" i="4"/>
  <c r="D39" i="4"/>
  <c r="C39" i="4"/>
  <c r="Y38" i="4"/>
  <c r="X38" i="4"/>
  <c r="W38" i="4"/>
  <c r="V38" i="4"/>
  <c r="U38" i="4"/>
  <c r="T38" i="4"/>
  <c r="S38" i="4"/>
  <c r="Y37" i="4"/>
  <c r="X37" i="4"/>
  <c r="W37" i="4"/>
  <c r="V37" i="4"/>
  <c r="U37" i="4"/>
  <c r="T37" i="4"/>
  <c r="S37" i="4"/>
  <c r="Y36" i="4"/>
  <c r="X36" i="4"/>
  <c r="W36" i="4"/>
  <c r="V36" i="4"/>
  <c r="U36" i="4"/>
  <c r="T36" i="4"/>
  <c r="S36" i="4"/>
  <c r="Y35" i="4"/>
  <c r="X35" i="4"/>
  <c r="W35" i="4"/>
  <c r="V35" i="4"/>
  <c r="U35" i="4"/>
  <c r="T35" i="4"/>
  <c r="S35" i="4"/>
  <c r="Y34" i="4"/>
  <c r="X34" i="4"/>
  <c r="W34" i="4"/>
  <c r="V34" i="4"/>
  <c r="U34" i="4"/>
  <c r="T34" i="4"/>
  <c r="S34" i="4"/>
  <c r="Y33" i="4"/>
  <c r="X33" i="4"/>
  <c r="W33" i="4"/>
  <c r="V33" i="4"/>
  <c r="U33" i="4"/>
  <c r="T33" i="4"/>
  <c r="S33" i="4"/>
  <c r="Y32" i="4"/>
  <c r="X32" i="4"/>
  <c r="W32" i="4"/>
  <c r="V32" i="4"/>
  <c r="U32" i="4"/>
  <c r="T32" i="4"/>
  <c r="S32" i="4"/>
  <c r="Y31" i="4"/>
  <c r="X31" i="4"/>
  <c r="W31" i="4"/>
  <c r="V31" i="4"/>
  <c r="U31" i="4"/>
  <c r="T31" i="4"/>
  <c r="S31" i="4"/>
  <c r="Y30" i="4"/>
  <c r="X30" i="4"/>
  <c r="W30" i="4"/>
  <c r="V30" i="4"/>
  <c r="U30" i="4"/>
  <c r="T30" i="4"/>
  <c r="S30" i="4"/>
  <c r="Q30" i="4"/>
  <c r="P30" i="4"/>
  <c r="O30" i="4"/>
  <c r="N30" i="4"/>
  <c r="M30" i="4"/>
  <c r="L30" i="4"/>
  <c r="K30" i="4"/>
  <c r="J30" i="4"/>
  <c r="I30" i="4"/>
  <c r="H30" i="4"/>
  <c r="G30" i="4"/>
  <c r="F30" i="4"/>
  <c r="E30" i="4"/>
  <c r="D30" i="4"/>
  <c r="C30" i="4"/>
  <c r="B30" i="4"/>
  <c r="A30" i="4"/>
  <c r="Y29" i="4"/>
  <c r="X29" i="4"/>
  <c r="W29" i="4"/>
  <c r="V29" i="4"/>
  <c r="U29" i="4"/>
  <c r="T29" i="4"/>
  <c r="S29" i="4"/>
  <c r="Y28" i="4"/>
  <c r="X28" i="4"/>
  <c r="W28" i="4"/>
  <c r="V28" i="4"/>
  <c r="U28" i="4"/>
  <c r="T28" i="4"/>
  <c r="S28" i="4"/>
  <c r="Q28" i="4"/>
  <c r="P28" i="4"/>
  <c r="O28" i="4"/>
  <c r="N28" i="4"/>
  <c r="M28" i="4"/>
  <c r="L28" i="4"/>
  <c r="K28" i="4"/>
  <c r="J28" i="4"/>
  <c r="I28" i="4"/>
  <c r="H28" i="4"/>
  <c r="G28" i="4"/>
  <c r="F28" i="4"/>
  <c r="E28" i="4"/>
  <c r="D28" i="4"/>
  <c r="C28" i="4"/>
  <c r="Y27" i="4"/>
  <c r="X27" i="4"/>
  <c r="W27" i="4"/>
  <c r="V27" i="4"/>
  <c r="U27" i="4"/>
  <c r="T27" i="4"/>
  <c r="S27" i="4"/>
  <c r="Q27" i="4"/>
  <c r="P27" i="4"/>
  <c r="O27" i="4"/>
  <c r="N27" i="4"/>
  <c r="M27" i="4"/>
  <c r="L27" i="4"/>
  <c r="K27" i="4"/>
  <c r="J27" i="4"/>
  <c r="I27" i="4"/>
  <c r="H27" i="4"/>
  <c r="G27" i="4"/>
  <c r="F27" i="4"/>
  <c r="E27" i="4"/>
  <c r="D27" i="4"/>
  <c r="C27" i="4"/>
  <c r="Y26" i="4"/>
  <c r="X26" i="4"/>
  <c r="W26" i="4"/>
  <c r="V26" i="4"/>
  <c r="U26" i="4"/>
  <c r="T26" i="4"/>
  <c r="S26" i="4"/>
  <c r="Y25" i="4"/>
  <c r="X25" i="4"/>
  <c r="W25" i="4"/>
  <c r="V25" i="4"/>
  <c r="U25" i="4"/>
  <c r="T25" i="4"/>
  <c r="S25" i="4"/>
  <c r="Y24" i="4"/>
  <c r="X24" i="4"/>
  <c r="W24" i="4"/>
  <c r="V24" i="4"/>
  <c r="U24" i="4"/>
  <c r="T24" i="4"/>
  <c r="S24" i="4"/>
  <c r="Q24" i="4"/>
  <c r="P24" i="4"/>
  <c r="O24" i="4"/>
  <c r="N24" i="4"/>
  <c r="M24" i="4"/>
  <c r="L24" i="4"/>
  <c r="K24" i="4"/>
  <c r="J24" i="4"/>
  <c r="I24" i="4"/>
  <c r="H24" i="4"/>
  <c r="G24" i="4"/>
  <c r="F24" i="4"/>
  <c r="E24" i="4"/>
  <c r="D24" i="4"/>
  <c r="C24" i="4"/>
  <c r="Y23" i="4"/>
  <c r="X23" i="4"/>
  <c r="W23" i="4"/>
  <c r="V23" i="4"/>
  <c r="U23" i="4"/>
  <c r="T23" i="4"/>
  <c r="S23" i="4"/>
  <c r="Y22" i="4"/>
  <c r="X22" i="4"/>
  <c r="W22" i="4"/>
  <c r="V22" i="4"/>
  <c r="U22" i="4"/>
  <c r="T22" i="4"/>
  <c r="S22" i="4"/>
  <c r="Y21" i="4"/>
  <c r="X21" i="4"/>
  <c r="W21" i="4"/>
  <c r="V21" i="4"/>
  <c r="U21" i="4"/>
  <c r="T21" i="4"/>
  <c r="S21" i="4"/>
  <c r="Y20" i="4"/>
  <c r="X20" i="4"/>
  <c r="W20" i="4"/>
  <c r="V20" i="4"/>
  <c r="U20" i="4"/>
  <c r="T20" i="4"/>
  <c r="S20" i="4"/>
  <c r="Q20" i="4"/>
  <c r="P20" i="4"/>
  <c r="O20" i="4"/>
  <c r="N20" i="4"/>
  <c r="M20" i="4"/>
  <c r="L20" i="4"/>
  <c r="K20" i="4"/>
  <c r="J20" i="4"/>
  <c r="I20" i="4"/>
  <c r="H20" i="4"/>
  <c r="G20" i="4"/>
  <c r="F20" i="4"/>
  <c r="E20" i="4"/>
  <c r="D20" i="4"/>
  <c r="C20" i="4"/>
  <c r="B20" i="4"/>
  <c r="A20" i="4"/>
  <c r="Y19" i="4"/>
  <c r="X19" i="4"/>
  <c r="W19" i="4"/>
  <c r="V19" i="4"/>
  <c r="U19" i="4"/>
  <c r="T19" i="4"/>
  <c r="S19" i="4"/>
  <c r="Y18" i="4"/>
  <c r="X18" i="4"/>
  <c r="W18" i="4"/>
  <c r="V18" i="4"/>
  <c r="U18" i="4"/>
  <c r="T18" i="4"/>
  <c r="S18" i="4"/>
  <c r="Y17" i="4"/>
  <c r="X17" i="4"/>
  <c r="W17" i="4"/>
  <c r="V17" i="4"/>
  <c r="U17" i="4"/>
  <c r="T17" i="4"/>
  <c r="S17" i="4"/>
  <c r="Y16" i="4"/>
  <c r="X16" i="4"/>
  <c r="W16" i="4"/>
  <c r="V16" i="4"/>
  <c r="U16" i="4"/>
  <c r="T16" i="4"/>
  <c r="S16" i="4"/>
  <c r="Q16" i="4"/>
  <c r="P16" i="4"/>
  <c r="O16" i="4"/>
  <c r="N16" i="4"/>
  <c r="M16" i="4"/>
  <c r="L16" i="4"/>
  <c r="K16" i="4"/>
  <c r="J16" i="4"/>
  <c r="I16" i="4"/>
  <c r="H16" i="4"/>
  <c r="G16" i="4"/>
  <c r="F16" i="4"/>
  <c r="E16" i="4"/>
  <c r="D16" i="4"/>
  <c r="C16" i="4"/>
  <c r="Y15" i="4"/>
  <c r="X15" i="4"/>
  <c r="W15" i="4"/>
  <c r="V15" i="4"/>
  <c r="U15" i="4"/>
  <c r="T15" i="4"/>
  <c r="S15" i="4"/>
  <c r="Y14" i="4"/>
  <c r="X14" i="4"/>
  <c r="W14" i="4"/>
  <c r="V14" i="4"/>
  <c r="U14" i="4"/>
  <c r="T14" i="4"/>
  <c r="S14" i="4"/>
  <c r="Q14" i="4"/>
  <c r="P14" i="4"/>
  <c r="O14" i="4"/>
  <c r="N14" i="4"/>
  <c r="M14" i="4"/>
  <c r="L14" i="4"/>
  <c r="K14" i="4"/>
  <c r="J14" i="4"/>
  <c r="I14" i="4"/>
  <c r="H14" i="4"/>
  <c r="G14" i="4"/>
  <c r="F14" i="4"/>
  <c r="E14" i="4"/>
  <c r="D14" i="4"/>
  <c r="C14" i="4"/>
  <c r="Y13" i="4"/>
  <c r="X13" i="4"/>
  <c r="W13" i="4"/>
  <c r="V13" i="4"/>
  <c r="U13" i="4"/>
  <c r="T13" i="4"/>
  <c r="S13" i="4"/>
  <c r="Y12" i="4"/>
  <c r="X12" i="4"/>
  <c r="W12" i="4"/>
  <c r="V12" i="4"/>
  <c r="U12" i="4"/>
  <c r="T12" i="4"/>
  <c r="S12" i="4"/>
  <c r="Y11" i="4"/>
  <c r="X11" i="4"/>
  <c r="W11" i="4"/>
  <c r="V11" i="4"/>
  <c r="U11" i="4"/>
  <c r="T11" i="4"/>
  <c r="S11" i="4"/>
  <c r="Y10" i="4"/>
  <c r="X10" i="4"/>
  <c r="W10" i="4"/>
  <c r="V10" i="4"/>
  <c r="U10" i="4"/>
  <c r="T10" i="4"/>
  <c r="S10" i="4"/>
  <c r="Y9" i="4"/>
  <c r="X9" i="4"/>
  <c r="W9" i="4"/>
  <c r="V9" i="4"/>
  <c r="U9" i="4"/>
  <c r="T9" i="4"/>
  <c r="S9" i="4"/>
  <c r="Y8" i="4"/>
  <c r="X8" i="4"/>
  <c r="W8" i="4"/>
  <c r="V8" i="4"/>
  <c r="U8" i="4"/>
  <c r="T8" i="4"/>
  <c r="S8" i="4"/>
  <c r="Q8" i="4"/>
  <c r="P8" i="4"/>
  <c r="O8" i="4"/>
  <c r="N8" i="4"/>
  <c r="M8" i="4"/>
  <c r="L8" i="4"/>
  <c r="K8" i="4"/>
  <c r="J8" i="4"/>
  <c r="I8" i="4"/>
  <c r="H8" i="4"/>
  <c r="G8" i="4"/>
  <c r="F8" i="4"/>
  <c r="E8" i="4"/>
  <c r="D8" i="4"/>
  <c r="C8" i="4"/>
  <c r="Y7" i="4"/>
  <c r="X7" i="4"/>
  <c r="W7" i="4"/>
  <c r="V7" i="4"/>
  <c r="U7" i="4"/>
  <c r="T7" i="4"/>
  <c r="S7" i="4"/>
  <c r="Y6" i="4"/>
  <c r="X6" i="4"/>
  <c r="W6" i="4"/>
  <c r="V6" i="4"/>
  <c r="U6" i="4"/>
  <c r="T6" i="4"/>
  <c r="S6" i="4"/>
  <c r="Y5" i="4"/>
  <c r="X5" i="4"/>
  <c r="W5" i="4"/>
  <c r="V5" i="4"/>
  <c r="U5" i="4"/>
  <c r="T5" i="4"/>
  <c r="S5" i="4"/>
  <c r="Q5" i="4"/>
  <c r="R5" i="4" s="1"/>
  <c r="P5" i="4"/>
  <c r="O5" i="4"/>
  <c r="N5" i="4"/>
  <c r="M5" i="4"/>
  <c r="L5" i="4"/>
  <c r="K5" i="4"/>
  <c r="J5" i="4"/>
  <c r="I5" i="4"/>
  <c r="H5" i="4"/>
  <c r="G5" i="4"/>
  <c r="F5" i="4"/>
  <c r="E5" i="4"/>
  <c r="D5" i="4"/>
  <c r="C5" i="4"/>
  <c r="B5" i="4"/>
  <c r="A5" i="4"/>
  <c r="R307" i="4" l="1"/>
  <c r="R80" i="4"/>
  <c r="R20" i="4"/>
  <c r="R30" i="4"/>
  <c r="R315" i="4"/>
  <c r="R333" i="4"/>
  <c r="R272" i="4"/>
  <c r="R198" i="4"/>
  <c r="O173" i="3"/>
  <c r="N173" i="3"/>
  <c r="M173" i="3"/>
  <c r="O172" i="3"/>
  <c r="N172" i="3"/>
  <c r="M172" i="3"/>
  <c r="O89" i="3"/>
  <c r="N89" i="3"/>
  <c r="M89" i="3"/>
  <c r="O88" i="3"/>
  <c r="N88" i="3"/>
  <c r="M88" i="3"/>
  <c r="P77" i="3"/>
  <c r="P76" i="3"/>
  <c r="P69" i="3"/>
  <c r="P68" i="3"/>
  <c r="N126" i="3"/>
  <c r="N127" i="3" l="1"/>
  <c r="O127" i="3"/>
  <c r="M127" i="3"/>
  <c r="O126" i="3"/>
  <c r="M126" i="3"/>
  <c r="M28" i="3"/>
  <c r="N28" i="3"/>
  <c r="O28" i="3"/>
  <c r="N27" i="3"/>
  <c r="O27" i="3"/>
  <c r="M27" i="3"/>
  <c r="P20" i="3" l="1"/>
  <c r="P19" i="3"/>
  <c r="P18" i="3"/>
  <c r="P17" i="3"/>
  <c r="P113" i="3" l="1"/>
  <c r="P112" i="3"/>
  <c r="P121" i="3"/>
  <c r="P119" i="3"/>
  <c r="P120" i="3"/>
  <c r="P118" i="3"/>
  <c r="P175" i="3" l="1"/>
  <c r="P85" i="3" l="1"/>
  <c r="P84" i="3"/>
  <c r="P83" i="3"/>
  <c r="P82" i="3"/>
  <c r="P81" i="3"/>
  <c r="P80" i="3"/>
  <c r="P79" i="3"/>
  <c r="P78" i="3"/>
  <c r="P75" i="3"/>
  <c r="P74" i="3"/>
  <c r="P88" i="3" l="1"/>
  <c r="P55" i="3" l="1"/>
  <c r="P53" i="3"/>
  <c r="P54" i="3"/>
  <c r="P91" i="3" l="1"/>
  <c r="P90" i="3"/>
  <c r="P70" i="3" l="1"/>
  <c r="P32" i="3"/>
  <c r="P35" i="3"/>
  <c r="P34" i="3"/>
  <c r="P72" i="3"/>
  <c r="P99" i="3"/>
  <c r="P98" i="3"/>
  <c r="P143" i="3"/>
  <c r="P142" i="3"/>
  <c r="P163" i="3"/>
  <c r="P162" i="3"/>
  <c r="P161" i="3"/>
  <c r="P160" i="3"/>
  <c r="P167" i="3"/>
  <c r="P166" i="3"/>
  <c r="P147" i="3"/>
  <c r="P146" i="3"/>
  <c r="P139" i="3"/>
  <c r="P138" i="3"/>
  <c r="P22" i="3"/>
  <c r="P21" i="3"/>
  <c r="P97" i="3"/>
  <c r="P95" i="3"/>
  <c r="P65" i="3"/>
  <c r="P64" i="3"/>
  <c r="P169" i="3"/>
  <c r="P168" i="3"/>
  <c r="P145" i="3"/>
  <c r="P144" i="3"/>
  <c r="P141" i="3"/>
  <c r="P140" i="3"/>
  <c r="P137" i="3"/>
  <c r="P136" i="3"/>
  <c r="P123" i="3"/>
  <c r="P122" i="3"/>
  <c r="P109" i="3"/>
  <c r="P108" i="3"/>
  <c r="P107" i="3"/>
  <c r="P106" i="3"/>
  <c r="P105" i="3"/>
  <c r="P104" i="3"/>
  <c r="P103" i="3"/>
  <c r="P102" i="3"/>
  <c r="P57" i="3"/>
  <c r="P56" i="3"/>
  <c r="P50" i="3"/>
  <c r="P51" i="3"/>
  <c r="P101" i="3"/>
  <c r="P100" i="3"/>
  <c r="P159" i="3"/>
  <c r="P158" i="3"/>
  <c r="P157" i="3"/>
  <c r="P156" i="3"/>
  <c r="P23" i="3"/>
  <c r="P96" i="3"/>
  <c r="P94" i="3"/>
  <c r="P165" i="3"/>
  <c r="P164" i="3"/>
  <c r="P155" i="3"/>
  <c r="P154" i="3"/>
  <c r="P153" i="3"/>
  <c r="P152" i="3"/>
  <c r="P151" i="3"/>
  <c r="P150" i="3"/>
  <c r="P149" i="3"/>
  <c r="P148" i="3"/>
  <c r="P135" i="3"/>
  <c r="P134" i="3"/>
  <c r="P133" i="3"/>
  <c r="P132" i="3"/>
  <c r="P131" i="3"/>
  <c r="P130" i="3"/>
  <c r="P129" i="3"/>
  <c r="P128" i="3"/>
  <c r="P117" i="3"/>
  <c r="P116" i="3"/>
  <c r="P115" i="3"/>
  <c r="P114" i="3"/>
  <c r="P111" i="3"/>
  <c r="P110" i="3"/>
  <c r="P93" i="3"/>
  <c r="P92" i="3"/>
  <c r="P67" i="3"/>
  <c r="P66" i="3"/>
  <c r="P63" i="3"/>
  <c r="P62" i="3"/>
  <c r="P61" i="3"/>
  <c r="P60" i="3"/>
  <c r="P59" i="3"/>
  <c r="P58" i="3"/>
  <c r="P52" i="3"/>
  <c r="P49" i="3"/>
  <c r="P48" i="3"/>
  <c r="P47" i="3"/>
  <c r="P46" i="3"/>
  <c r="P45" i="3"/>
  <c r="P44" i="3"/>
  <c r="P43" i="3"/>
  <c r="P42" i="3"/>
  <c r="P41" i="3"/>
  <c r="P40" i="3"/>
  <c r="P39" i="3"/>
  <c r="P38" i="3"/>
  <c r="P37" i="3"/>
  <c r="P36" i="3"/>
  <c r="P31" i="3"/>
  <c r="P30" i="3"/>
  <c r="P16" i="3"/>
  <c r="P15" i="3"/>
  <c r="P14" i="3"/>
  <c r="P13" i="3"/>
  <c r="P12" i="3"/>
  <c r="P11" i="3"/>
  <c r="P10" i="3"/>
  <c r="P9" i="3"/>
  <c r="P8" i="3"/>
  <c r="P7" i="3"/>
  <c r="P173" i="3" l="1"/>
  <c r="P28" i="3"/>
  <c r="P27" i="3"/>
  <c r="P89" i="3"/>
  <c r="P172" i="3"/>
  <c r="P127" i="3"/>
  <c r="P126" i="3"/>
</calcChain>
</file>

<file path=xl/comments1.xml><?xml version="1.0" encoding="utf-8"?>
<comments xmlns="http://schemas.openxmlformats.org/spreadsheetml/2006/main">
  <authors>
    <author/>
  </authors>
  <commentList>
    <comment ref="A1" authorId="0">
      <text>
        <r>
          <rPr>
            <sz val="11"/>
            <color rgb="FF000000"/>
            <rFont val="Calibri"/>
          </rPr>
          <t>Recuerde que una actividad contribuye a la transformación de insumos en productos. De otra lado, las actividades deben de redactarse en "VERBOS INFINITIVOS"; es decir, en palabras que expresen acciones y terminen en 2AR", "ER" o "IR"
	-Luis Nova Gómez</t>
        </r>
      </text>
    </comment>
  </commentList>
</comments>
</file>

<file path=xl/sharedStrings.xml><?xml version="1.0" encoding="utf-8"?>
<sst xmlns="http://schemas.openxmlformats.org/spreadsheetml/2006/main" count="3074" uniqueCount="1321">
  <si>
    <t>PESO</t>
  </si>
  <si>
    <t>ACTIVIDADES</t>
  </si>
  <si>
    <t>RESPONSABLE</t>
  </si>
  <si>
    <t>P
E</t>
  </si>
  <si>
    <t>P</t>
  </si>
  <si>
    <t>E</t>
  </si>
  <si>
    <t>COMPONENTES</t>
  </si>
  <si>
    <t>SUB TOTAL Actualización mapa de riesgos de corrupción</t>
  </si>
  <si>
    <t>Informe Publicado en PW</t>
  </si>
  <si>
    <t>SUBCOMPONENTES</t>
  </si>
  <si>
    <t>Oficina Asesora de Planeación</t>
  </si>
  <si>
    <t xml:space="preserve">Informe de Auditoría Interna. </t>
  </si>
  <si>
    <t>Mayo</t>
  </si>
  <si>
    <t>Diciembre</t>
  </si>
  <si>
    <t>Enero</t>
  </si>
  <si>
    <t>diciembre</t>
  </si>
  <si>
    <t>Febrero</t>
  </si>
  <si>
    <t>Marzo</t>
  </si>
  <si>
    <t>Fecha de inicio</t>
  </si>
  <si>
    <t>Fecha de terminación</t>
  </si>
  <si>
    <t>Abril</t>
  </si>
  <si>
    <t>Julio</t>
  </si>
  <si>
    <t xml:space="preserve">Octubre </t>
  </si>
  <si>
    <t xml:space="preserve">Mantenimientos realizados </t>
  </si>
  <si>
    <t>Registro SUIT actualizado</t>
  </si>
  <si>
    <t>Todas las áreas misionales del IGAC</t>
  </si>
  <si>
    <t>SECOP actualizado</t>
  </si>
  <si>
    <t xml:space="preserve">Enero </t>
  </si>
  <si>
    <t>Registros de socialización y publicación</t>
  </si>
  <si>
    <t>Agosto</t>
  </si>
  <si>
    <t>Diciembre (mensualmente se publican)</t>
  </si>
  <si>
    <t>PRODUCTO</t>
  </si>
  <si>
    <t>UNIDAD DE MEDIDA</t>
  </si>
  <si>
    <t xml:space="preserve">Política de Administración  Integral  de riesgos del IGAC </t>
  </si>
  <si>
    <t>Documento</t>
  </si>
  <si>
    <t>Mapas de Riesgos de Corrupción del IGAC</t>
  </si>
  <si>
    <t xml:space="preserve"> P</t>
  </si>
  <si>
    <t>Datos publicados</t>
  </si>
  <si>
    <t>Atención de incidencias y requerimientos relacionados con la plataforma Lync</t>
  </si>
  <si>
    <t>N° de Servicios implementados y mantenidos</t>
  </si>
  <si>
    <t xml:space="preserve">Implementar servicios de interoperabilidad con las entidades del gobierno </t>
  </si>
  <si>
    <t>Plan Publicado</t>
  </si>
  <si>
    <t>Seguimientos Publicados</t>
  </si>
  <si>
    <t>Un informe</t>
  </si>
  <si>
    <t>Publicacion de los Procesos</t>
  </si>
  <si>
    <t>Publicaciones de las TRD</t>
  </si>
  <si>
    <t xml:space="preserve"> Mantener actualizado el instrumento Indice de Información Clasificada y reservada  en formato de hoja de cálculo de acuerdo al Decreto 1081 de 2015.</t>
  </si>
  <si>
    <t xml:space="preserve"> Adoptar mediante Acto Administrativo los  siguientes instrumentos de Gestión de la Información: El Registro o  inventario de activos de información y el  Indice de Información Clasificada y Reservada. </t>
  </si>
  <si>
    <t>Publicaciones realizadas</t>
  </si>
  <si>
    <t>Adelantar el 100%  de los procesos disciplinarios en la Sede Central.</t>
  </si>
  <si>
    <t>Publicacion actualizada de los contratos</t>
  </si>
  <si>
    <t>Publicar el Plan Anual de Adquisiciones y sus diferentes modificaciones durante la vigencia.</t>
  </si>
  <si>
    <t>Recopilar y consolidar la información de la matriz del plan anticorrupción y reportar a la oficina de comunicaciones; solicitar los avances cuatrimestrales y enviar a la oficina de Control interno  para su seguimiento.</t>
  </si>
  <si>
    <t>Plan Publicado e informes consolidados</t>
  </si>
  <si>
    <t>Actualizar los costos de reproducción de los productos y servicios del Instituto.</t>
  </si>
  <si>
    <t xml:space="preserve">Participar en ferias y eventos nacionales como en algunas del servicio y atención al ciudadano convocadas por el DNP.
</t>
  </si>
  <si>
    <t xml:space="preserve">Elaborar y publicar mensualmente el presupuesto de Funcionamiento e Inversiones </t>
  </si>
  <si>
    <t>Publicar los Estados Financieros de las dos últimas vigencias, con corte a diciembre del año respectivo.</t>
  </si>
  <si>
    <t>Elaborar y Publicar el seguimiento trimestral de PAA</t>
  </si>
  <si>
    <t>Relacionar el estado de los procesos de contratación y publicarlo</t>
  </si>
  <si>
    <t xml:space="preserve">Publicar y comunicar los resultados de la gestión, actividades y  contenidos estratégicos de alto impacto producidos por el IGAC </t>
  </si>
  <si>
    <t>Noticias y Boletines publicados en el Portal de Noticias de la pagina web, redes sociales, igacnet y pantallas.
 Respuestas a los usuarios de redes (Twitter y Facebook)</t>
  </si>
  <si>
    <t xml:space="preserve"> Informar permanentemente sobre los tramites y servicios, publicaciones y la gestión institucional del IGAC</t>
  </si>
  <si>
    <t xml:space="preserve">Contenidos temáticos publicados </t>
  </si>
  <si>
    <t xml:space="preserve">Acciones de dialogo generadas a través de las redes sociales del IGAC relacionadas con los contenidos publicados y socializados </t>
  </si>
  <si>
    <t>Documento Plan de comunicaciones</t>
  </si>
  <si>
    <t>Publicar mensajes y contenidos sobre canales de atención al ciudadano</t>
  </si>
  <si>
    <t>Realizar actividades de socialización y/o campañas educativas, dirigida a los ciudadanos y funcionarios con el fin de promover los trámites del IGAC.</t>
  </si>
  <si>
    <t>piezas comunicativas o mensajes divulgados</t>
  </si>
  <si>
    <t>Documento publicado</t>
  </si>
  <si>
    <t xml:space="preserve">Socialización de política de datos personales. </t>
  </si>
  <si>
    <t xml:space="preserve"> Publicar en la página web el informe de solicitudes de acceso a la información recibidas a través de la página web institucional</t>
  </si>
  <si>
    <t>Abrll</t>
  </si>
  <si>
    <t>Resolucion de precios publicada</t>
  </si>
  <si>
    <t>Instrumento Indice Actualizado</t>
  </si>
  <si>
    <t>Acto Administrativo adoptado</t>
  </si>
  <si>
    <t xml:space="preserve">2. RACIONALIZACIÓN DE TRÁMITES
    20%
</t>
  </si>
  <si>
    <t xml:space="preserve">1. GESTIÓN DEL RIESGO DE CORRUPCIÓN - MAPA DE RIESGOS CORRUPCION 
   20%
</t>
  </si>
  <si>
    <t xml:space="preserve">1.1  Política de Administración de riesgos de Corrupción.                                       </t>
  </si>
  <si>
    <t>1.2. Construcción del Mapa de Riesgos de Corrupción</t>
  </si>
  <si>
    <t xml:space="preserve">1.3. Consulta y divulgación </t>
  </si>
  <si>
    <t>1.4. Monitoreo y revisión</t>
  </si>
  <si>
    <t>1.5. Seguimiento</t>
  </si>
  <si>
    <t>4. MECANISMOS PARA MEJORAR LA ATENCIÓN AL CIUDADANO 
                 20%</t>
  </si>
  <si>
    <t>4.2 Adecuación de espacios físicos de acuerdo a normatividad vigente  en materia de accesibilidad y señalización</t>
  </si>
  <si>
    <t>5.1  Registrar en el SUIT los requisitos de los trámites y OPA definidos en el Instituto según resolución No. 1495 de 17 de noviembre de 2016</t>
  </si>
  <si>
    <t xml:space="preserve"> 5.2 Garantizar el registro de los contratos que adelante el Instituto en el SECOP</t>
  </si>
  <si>
    <t>5.3 Plan Anual de Adquisiciones publicado</t>
  </si>
  <si>
    <t>5.4 Plan anticorrupción publicado y Información cuatrimestral consolidada y enviada a la Oficina de Control Interno</t>
  </si>
  <si>
    <t>SUBTOTAL MECANISMOS DE ATENCIÓN AL CIUDADANO</t>
  </si>
  <si>
    <t>Estrategia Plan Anticorrupción y de servicio al ciudadano Publicada y seguimientos publicados</t>
  </si>
  <si>
    <t>informe de redes sociales y página web e Igacnet</t>
  </si>
  <si>
    <t>abril</t>
  </si>
  <si>
    <t>5.7 Publicación de contenidos temáticos adicionales a los requeridos por la normatividad vigente</t>
  </si>
  <si>
    <t>5.9 Socializar a través de las herramientas de comunicación del IGAC la política de datos personales</t>
  </si>
  <si>
    <t xml:space="preserve">5.6 Publicación de contenidos temáticos requeridos como información de las escalas salariales de funcionarios y contratistas, </t>
  </si>
  <si>
    <t>Informe de resultado de la encuesta</t>
  </si>
  <si>
    <t>Informe de denuncias de corrupción</t>
  </si>
  <si>
    <t>1.1.1 Revisar y  actualizar la política de Administración Integral  de riesgos, si hay lugar a ello.</t>
  </si>
  <si>
    <t>1.1.2 Socializar  la Política de Administración  Integral  de riesgos del IGAC.</t>
  </si>
  <si>
    <t>1.2.1  Actualizar los mapas de riesgos de corrupción por procesos del IGAC.</t>
  </si>
  <si>
    <t>Medios o Herramientas de comunicación internos implementados para divulgar información a los servidores del IGAC y a la ciudadanía en general.</t>
  </si>
  <si>
    <t>1.5.1  Relación de actos de corrupción reportados o de conocimiento de la entidad</t>
  </si>
  <si>
    <t>Tienda virtual</t>
  </si>
  <si>
    <t>Informes publicados</t>
  </si>
  <si>
    <t>Oficina de Control Interno</t>
  </si>
  <si>
    <t>Ejecución y mentenimiento de la tienda vitual</t>
  </si>
  <si>
    <t xml:space="preserve">Activos de información
Acto administrativo  </t>
  </si>
  <si>
    <t>Identificar y priorizar  los procesos para realizar el evantamiento de activos de información.
Realizar el levantamiento de activos de información de los procesos de la entidad priorizados.
Presentación a comité insitucional de gestión y desempeño
Elaboración y aprobación de acto administrativo</t>
  </si>
  <si>
    <t xml:space="preserve">Oficina Asesora juridica </t>
  </si>
  <si>
    <t>Oficina de Difusión y Mercadeo (Comunicaciones)</t>
  </si>
  <si>
    <t>Toda la entidad enviará a la Oficina de Difusión y Mercadeo (Comunicaciones) las novedades para su publicación en página web</t>
  </si>
  <si>
    <t>Toda la entidad enviará a Difusión y mercadeo (Comunicaciones) los contenidos y/o  las novedades para su publicación en redes sociales,  página web e IGACNET</t>
  </si>
  <si>
    <t>Oficina de Difusión y Mercadeo (Comunicaciones) publica la información correspondiente</t>
  </si>
  <si>
    <t>Toda la entidad enviará a Difusion y mercadeo (comunicaciones) los contenidos y/o  las novedades para su publicación a través de la canales o herramientas de Comunicación (Comunicaciones) publica</t>
  </si>
  <si>
    <t>Oficina Asesora de Planeación. Difusion y mercadeo (comunicaciones) publica</t>
  </si>
  <si>
    <t>Oficina de Difusión y Mercadeo (Comunicaciones) publica</t>
  </si>
  <si>
    <t>Realizar la publicación de la evaluación de los acuerdos de gestión de los Gerentes Públicos. Informe de Gestión de la Oficina de Control Interno y auditorias de gestión y de calidad adelantadas en la vigencia.</t>
  </si>
  <si>
    <t xml:space="preserve">
Gestionar la viabilidad de traducir la información del IGAC (misión, visión, objetivos institucionales, valores institucionales y/o carta de trato digno) a lenguas de comunidades indígenas presentes en el país.</t>
  </si>
  <si>
    <t>N° de equipos
Informe</t>
  </si>
  <si>
    <t>Mantenimiento y seguimiento al funcionamiento de  la plataforma tecnológica del centro de relevo en direcciones territoriales</t>
  </si>
  <si>
    <t>Realizacion de la encuesta, publicacion, tabulacion e informe de la encuesta</t>
  </si>
  <si>
    <t>Mantenimiento y actualización del portal de datos abiertos del IGAC.
Mantener actualizada la información en el portal de datos abiertos del estado colombiano.</t>
  </si>
  <si>
    <t>Incluir condiciones de  accesibilidad  a  los  ciudadanos, de tecnologías amigables con el planeta y señalización, en las sedes priorizadas e incluidas en el Plan de Infraestructura IGAC 2019</t>
  </si>
  <si>
    <t>Porcentaje de ejecución del Plan de Infraestructura 2019</t>
  </si>
  <si>
    <t>Programación/ Avance
TOTAL</t>
  </si>
  <si>
    <t xml:space="preserve">SUBTOTAL    MECANISMOS PARA LA TRANSPARENCIA Y ACCESO A LA INFORMACIÓN </t>
  </si>
  <si>
    <t>SUBTOTAL RENDICIÓN DE CUENTAS</t>
  </si>
  <si>
    <t>SUBTOTAL GESTIÓN DEL RIESGO DE CORRUPCIÓN-MAPA DE RIESGOS DE CORRUPCIÓN</t>
  </si>
  <si>
    <t>3.2      Portal de datos abiertos</t>
  </si>
  <si>
    <t>3.1    Equipo de trabajo y capacitación</t>
  </si>
  <si>
    <t>Conformar el equipo de trabajo que lidere el proceso de planeación e implementacion de los ejercicios de rendicion de cuentas</t>
  </si>
  <si>
    <t>Acciones de capacitación que incluyan gestión y producción de información institucional asociada a los objetivos de Desarrollo sostenible ODS y Derechos Humanos DDHH</t>
  </si>
  <si>
    <t>3.3    Publicación mensual de la ejecución presupuestal de funcionamiento e inversiones.</t>
  </si>
  <si>
    <t>3.4  Estados Financieros Publicados</t>
  </si>
  <si>
    <t>Todas las áreas misionales, CIAF con el  apoyo de  la Oficina Oficina de Difusión y Mercadeo (Comunicaciones)</t>
  </si>
  <si>
    <t>3.6   Seguimiento trimestral del Plan Accion Anual Publicado</t>
  </si>
  <si>
    <t>3.7  Informe Ejecutivo  Institucional</t>
  </si>
  <si>
    <t>3.8   Informe de Gestión Institucional</t>
  </si>
  <si>
    <t>3.9   Relación de Procesos de Contratacion publicados</t>
  </si>
  <si>
    <t>3.10 Publicaciones realizadas a través de la página web</t>
  </si>
  <si>
    <t>3.11  Página Web e Igacnet con noticias actualizadas</t>
  </si>
  <si>
    <t>Tres (3) informes</t>
  </si>
  <si>
    <t>Acta del Comité institucional donde queda conformado el equipo de trabajo</t>
  </si>
  <si>
    <t>febrero</t>
  </si>
  <si>
    <t>4. Promoción efectiva de la participación ciudadana
        10%</t>
  </si>
  <si>
    <t>1. Estructura Administrativa y direccionamiento Estratégico</t>
  </si>
  <si>
    <t>3. Talento Humano
          15%</t>
  </si>
  <si>
    <t>4. Normativo y procedimental</t>
  </si>
  <si>
    <t>5. Relacionamiento con el ciudadano</t>
  </si>
  <si>
    <t>1. Transparencia Activa
  40%</t>
  </si>
  <si>
    <t>3. Elaboración de los instrumentos de gestión de la información               40%</t>
  </si>
  <si>
    <t>4. Criterio diferencial de acceso a la información pública</t>
  </si>
  <si>
    <t>TOTAL MATRIZ DE RENDICION DE CUENTAS VIGENCIA 2019</t>
  </si>
  <si>
    <t>TOTAL SUBCOMPONENTE  MECANISMOS PARA LA TRANSPARENCIA Y ACCESO A LA INFORMACION  VIGENCIA 2019</t>
  </si>
  <si>
    <r>
      <t>1. Información de calidad y en lenguaje comprensible 
                 40</t>
    </r>
    <r>
      <rPr>
        <strike/>
        <sz val="10"/>
        <rFont val="Arial"/>
        <family val="2"/>
      </rPr>
      <t>%</t>
    </r>
  </si>
  <si>
    <r>
      <t>2. Diálogo de doble via con la ciudadanía y sus organizaciones
      35</t>
    </r>
    <r>
      <rPr>
        <strike/>
        <sz val="10"/>
        <rFont val="Arial"/>
        <family val="2"/>
      </rPr>
      <t>%</t>
    </r>
  </si>
  <si>
    <r>
      <rPr>
        <b/>
        <sz val="10"/>
        <rFont val="Arial"/>
        <family val="2"/>
      </rPr>
      <t xml:space="preserve"> </t>
    </r>
    <r>
      <rPr>
        <sz val="10"/>
        <rFont val="Arial"/>
        <family val="2"/>
      </rPr>
      <t>Mantener actualizadas las TRD y publicadas.</t>
    </r>
  </si>
  <si>
    <t>DIMENSIÓN MIPG</t>
  </si>
  <si>
    <t>Control Interno</t>
  </si>
  <si>
    <t>Gestión con valores para resultados</t>
  </si>
  <si>
    <t>Información y comunicación</t>
  </si>
  <si>
    <r>
      <t xml:space="preserve"> Estrategia de Racionalización de Trámites 
(componente que puede ser consultado en la ruta   </t>
    </r>
    <r>
      <rPr>
        <b/>
        <i/>
        <u/>
        <sz val="10"/>
        <rFont val="Arial"/>
        <family val="2"/>
      </rPr>
      <t>https://www.igac.gov.co/es/contenido/plan-anticorrupcion-y-de-atencion-al-ciudadano-</t>
    </r>
    <r>
      <rPr>
        <i/>
        <u/>
        <sz val="10"/>
        <rFont val="Arial"/>
        <family val="2"/>
      </rPr>
      <t>del-igac)</t>
    </r>
  </si>
  <si>
    <t>noviembre</t>
  </si>
  <si>
    <t>3.5     Plan de Accion Anual Publicado</t>
  </si>
  <si>
    <t>Elaborar y publicar anualmente el Plan de Acción Anual</t>
  </si>
  <si>
    <t>Julio, Octubre 2019, Enero 2020</t>
  </si>
  <si>
    <t>Acciones de Dialogo con los Ciudadanos o grupos de interés, en temas misionales</t>
  </si>
  <si>
    <t>Publicacion de resolución de pagos por contratacion y escalas salariales de funcionarios</t>
  </si>
  <si>
    <t>Publicaciones de las escalas salariales y de resolución de pago a contratistas</t>
  </si>
  <si>
    <t>Relación de temáticas  publicadas</t>
  </si>
  <si>
    <t xml:space="preserve"> Identificar información institucional de interés a los ciudadanos o grupos de interés, adicional a la mínima requerida por la normatividad vigente.</t>
  </si>
  <si>
    <t>5.8 Publicación en sitio Web de Transparencia y acceso a la información. de los informes de gestión, evaluación y auditoría</t>
  </si>
  <si>
    <t xml:space="preserve">N° de procesos con índice de información clasificada y reservada </t>
  </si>
  <si>
    <t>Una caracterización</t>
  </si>
  <si>
    <t>Revisión o ajuste de ser necesario de la caracterización de los grupos de valor</t>
  </si>
  <si>
    <t>Instalación de una aplicación  en IOS y Android donde el ciudadano presente una petición, Queja, Reclamo y/o Denuncia.</t>
  </si>
  <si>
    <t>Aplicación Instalada</t>
  </si>
  <si>
    <t>5.10 Plataforma que facilite al ciudadano informacion sobre el estado de su PQRS desde su recepción hasta su respuesta</t>
  </si>
  <si>
    <t>Secretaría General</t>
  </si>
  <si>
    <t>3.12  Informe de resultados consolidado</t>
  </si>
  <si>
    <t>Octubre</t>
  </si>
  <si>
    <t>Matriz de preguntas consolidada</t>
  </si>
  <si>
    <t xml:space="preserve">Recopilar las preguntas sin respuesta de los ciudadanos en el evento principal de rendicion de cuentas que no se logren contestar.
</t>
  </si>
  <si>
    <t>Informe</t>
  </si>
  <si>
    <t>Elaborar el informe de la respuesta a los ciudadanos</t>
  </si>
  <si>
    <t xml:space="preserve">Noviembre </t>
  </si>
  <si>
    <t xml:space="preserve">Octubre  </t>
  </si>
  <si>
    <t>Informe de resultados</t>
  </si>
  <si>
    <t>Realizar la encuesta para la evaluación del Evento principal de rendición de cuentas.</t>
  </si>
  <si>
    <t xml:space="preserve">Realiza el Informe de conclusiones del evento principal de Rendición incluyendo los resultados de las encuestas.
</t>
  </si>
  <si>
    <t xml:space="preserve">Diciembre </t>
  </si>
  <si>
    <t>4.1 La divulgación del servicio de interprete de señas a los funcionarios</t>
  </si>
  <si>
    <t>4.4 Informe de gestion de la viabilidad de traducir la información del IGAC a lenguas nativas presentes en el país.</t>
  </si>
  <si>
    <t xml:space="preserve">4.3  Informe de seguimiento y control de PQRDS </t>
  </si>
  <si>
    <t>Informes</t>
  </si>
  <si>
    <t xml:space="preserve">Elaboración de informes de control y seguimiento de las PQRDS </t>
  </si>
  <si>
    <t xml:space="preserve">5.5  Procedimiento de Tramite de peticiones, quejas, reclamos, Sugerencias y denuncias socializado en DT y sede Central </t>
  </si>
  <si>
    <t xml:space="preserve">Registro de Asistencia 
 </t>
  </si>
  <si>
    <t xml:space="preserve">Socializar procedimiento de Tramite de peticiones, quejas, reclamos, Sugerencias y denuncias socializado en DT y sede Central </t>
  </si>
  <si>
    <t>Septiembre</t>
  </si>
  <si>
    <r>
      <t xml:space="preserve"> Realizar</t>
    </r>
    <r>
      <rPr>
        <b/>
        <sz val="10"/>
        <rFont val="Arial"/>
        <family val="2"/>
      </rPr>
      <t xml:space="preserve"> </t>
    </r>
    <r>
      <rPr>
        <sz val="10"/>
        <rFont val="Arial"/>
        <family val="2"/>
      </rPr>
      <t>Rendición de cuentas permanente a través de la publicación de información y contenidos temáticos relacionados con la gestión del IGAC en las redes sociales, página web institucional e IGACNET. Publicación de  los resultados consolidados de las actividades de participación</t>
    </r>
  </si>
  <si>
    <t>Registros de asistencia a la divulgación</t>
  </si>
  <si>
    <t xml:space="preserve">
Oficina de Informática
</t>
  </si>
  <si>
    <t>Disponer de los canales de comunicación de acuerdo a
las necesidades de los ciudadanos acorde a los
lineamientos del MIPG.</t>
  </si>
  <si>
    <t xml:space="preserve">canales
disponibles </t>
  </si>
  <si>
    <t>Un (1) Evento realizado</t>
  </si>
  <si>
    <t>3.13   Publicaciones en el Portal de Noticias de la pagina web, boletines de prensa, y atender en redes sociales (Twitter y Facebook) las respuestas a los usuarios de estas redes</t>
  </si>
  <si>
    <t>3.14    Publicaciones a través de los canales o herramientas de comunicación, información sobre trámites y servicios y publicaciones del IGAC</t>
  </si>
  <si>
    <t>3.15   Acciones de Diálogo lideradas por las áreas misionales, según plan de acción vigente (Mínimo 2 por cada área misional).</t>
  </si>
  <si>
    <t>3.16  Publicaciones en la página web, Igacnet</t>
  </si>
  <si>
    <t>1  informe</t>
  </si>
  <si>
    <t>Tres (3) Campañas realizadas</t>
  </si>
  <si>
    <t>4.5 Plataforma tecnológica para el funcionamiento del centro de relevo en direcciones territoriales operando</t>
  </si>
  <si>
    <t xml:space="preserve">4.6 Tienda Virtual en funcionamiento como un canal de venta online de  quince (15) publicaciones de  la Entidad. </t>
  </si>
  <si>
    <t xml:space="preserve">4.7 Canal Telefónico: Soporte y mantenimiento de la red de comunicaciones unificadas (Lync) </t>
  </si>
  <si>
    <t xml:space="preserve">4.8 Socializar y divulgar a través de las herramientas de comunicación del IGAC información relacionada con los canales de atención </t>
  </si>
  <si>
    <t>4.9 Publicación en Página Web y correo Institucional</t>
  </si>
  <si>
    <t>4.10  Publicación en Página Web y herramientas de comunicación</t>
  </si>
  <si>
    <t>4.13 Funcionarios y contratistas sensibilizados</t>
  </si>
  <si>
    <t>4.14 Servicios de interoperabilidad con entidades de gobierno</t>
  </si>
  <si>
    <t>INFORMACION Y COMUNICACIÓN</t>
  </si>
  <si>
    <t>5. MECANISMOS PARA LA TRANSPARENCIA Y ACCESO A LA INFORMACION 
      15%</t>
  </si>
  <si>
    <t xml:space="preserve">6. INICIATIVAS ADICIONALES   5% </t>
  </si>
  <si>
    <t>Elaborar informe de los resultados consolidados de las actividades de rendición de cuentas y participación realizados en el año 2020.</t>
  </si>
  <si>
    <t>Oficina Asesora de Planeación consolida y publica</t>
  </si>
  <si>
    <t>Recopilar y consolidar el informe de gestión 2019 para su publicación.</t>
  </si>
  <si>
    <t>Oficina Asesora de Planeación (consolida y publica) / Toda la organización</t>
  </si>
  <si>
    <t>Oficina Asesora de Planeación (consolida y publica)/ Toda la organización</t>
  </si>
  <si>
    <t>Recopilar y consolidar el informe al congreso 2019-2020</t>
  </si>
  <si>
    <t>Divulgar la estrategia del plan anti-corrupción y de servicio al ciudadano  adoptado por el IGAC y los seguimientos para el año 2020 en la sección de Transparencia y acceso a información</t>
  </si>
  <si>
    <t>De acuerdo al procedimento de rendicion de cuentas vigente</t>
  </si>
  <si>
    <t>Realizar el evento principal (audiencia publica) de rendición de cuentas de IGAC y hacer su divulgación</t>
  </si>
  <si>
    <t>2. Fortalecimiento de los canales de atención 65%</t>
  </si>
  <si>
    <t>PLAN ANTICORRUPCIÓN, DE ATENCION AL CIUDADANO Y DE PARTICIPACIÓN I VERSIÓN
"INSTITUTO GEOGRAFICO AGUSTIN CODAZZI"  AÑO 2020</t>
  </si>
  <si>
    <t>4.11 Funcionarios y contratistas sensibilizados</t>
  </si>
  <si>
    <t>4.12 Servidores con incentivos</t>
  </si>
  <si>
    <t>4.15  Informe cuatrimestral  de los procesos disciplinarios</t>
  </si>
  <si>
    <t>4.17 Caracterizacion de los grupos de valor actualizada</t>
  </si>
  <si>
    <t>Tres (3) informes de los procesos disciplinarios</t>
  </si>
  <si>
    <t>Promover la sustanciación del  100% de las indagaciones o Investigaciones disciplinarias que adelantan por competencia las DT</t>
  </si>
  <si>
    <t xml:space="preserve">Tres (3) capacitaciones o sensiblizaciones </t>
  </si>
  <si>
    <t>Socializar y sensibilizar a funcionarios y contratistas del IGAC sobre la normatividad disciplinaria vigente y la ética pública.</t>
  </si>
  <si>
    <t>De los proceso priorizados por la Oficina de Informática y Telecomunicaciones elaborar el instrumento Indice de Información Clasificada y reservada  en formato de hoja de cálculo de acuerdo al Decreto 1081 de 2015.</t>
  </si>
  <si>
    <t>Oficina Asesora de Planeación/Oficina de Control Interno</t>
  </si>
  <si>
    <t>Junio</t>
  </si>
  <si>
    <t>Dos (2)socializaciones</t>
  </si>
  <si>
    <t xml:space="preserve">1.3.1 Realizar consulta de participación a los grupos de interés para la actualización de los mapas de riesgos de corrupción del IGAC.  </t>
  </si>
  <si>
    <t xml:space="preserve">1.3.2 Publicar en la página web e intranet los mapas de riesgos de corrupción por procesos del IGAC.  </t>
  </si>
  <si>
    <t>Mapa de riesgo actualizado</t>
  </si>
  <si>
    <t>Correos enviados y/o registro de asistencia</t>
  </si>
  <si>
    <t>Publicacion realizada</t>
  </si>
  <si>
    <t>Reporte de cumplimiento</t>
  </si>
  <si>
    <t>Informe de monitoreo</t>
  </si>
  <si>
    <t xml:space="preserve">1.4.1. Elaborar y presentar reportes de cumplimiento a los seguimientos frente a los controles y materialización de riesgos </t>
  </si>
  <si>
    <t>1.4.2. Realizar informe resultado del monitoreo a la gestión de los riesgos institucionales</t>
  </si>
  <si>
    <t>Un reporte</t>
  </si>
  <si>
    <t>Tres seguimientos</t>
  </si>
  <si>
    <t>Programación/ Avances  - 2020</t>
  </si>
  <si>
    <t>FECHA PROGRAMADA AÑO 2020</t>
  </si>
  <si>
    <t xml:space="preserve"> 1.5.2 Realizar seguimiento a los riesgos de corrupción identificados para el año 2020 y publicarlos en la pagina web en la seccion de transparencia y acceso a la informacion</t>
  </si>
  <si>
    <t>3.24 Informe consolidado de preguntas y respuesta del evento principal de rendicion de cuentas</t>
  </si>
  <si>
    <t xml:space="preserve">3.25 Evento principal de rendición de cuentas del  IGAC </t>
  </si>
  <si>
    <t xml:space="preserve">3.26 Resultados de la Encuesta del evento principal de rendicion de cuentas </t>
  </si>
  <si>
    <t>3.27 Informe de conclusiones del evento principal de Rendición de cuentas</t>
  </si>
  <si>
    <t>4.16  Informe de los procesos disciplinarios adelantados en las Direcciones Territoriales (DT) de hechos de corrupción</t>
  </si>
  <si>
    <t>TOTAL MECANISMOS PARA MEJORAR LA ATENCIÓN AL CIUDADANO VIGENCIA 2020</t>
  </si>
  <si>
    <t>2. Transparencia Pasiva</t>
  </si>
  <si>
    <t>5.1 Conocimientos y criterios sobre transparencia y acceso a la información pública</t>
  </si>
  <si>
    <t>5. 2Monitoreo del acceso a la información pública</t>
  </si>
  <si>
    <t xml:space="preserve"> La oficina asesora de planeacion elabora y publica la estrategia,  la oficina de control interno realiza los seguimientos envian a Difusion y Mercadeo (Comunicaciones) para su publicación en página web e Igacnet</t>
  </si>
  <si>
    <t>Dotar de equipamento las sedes, realizar mantenimiento de infraestructura, equipos y maquinaria y ejecutar las obras exteriores de las sedes priorizadas, para brindar mejores condiciones de acceso y en el espacio; estas actividades incluyen diagnóstico, estudios, levantamiento de cantidades, trámites precontractuales y de ejecución.</t>
  </si>
  <si>
    <t>Siete (7) espacios fisicos adecuados en Sedes priorizadas  en el territorio nacional, mitigando el impacto del deterioro progresivo de la infraestructura</t>
  </si>
  <si>
    <t xml:space="preserve">Una (1) acción de capacitación </t>
  </si>
  <si>
    <t>informes de las encuestas de percepción por capacitacion</t>
  </si>
  <si>
    <t>Aplicar despues de cada actividad  la encuesta de percepcion de los servidores públicos y/o ciudadanos</t>
  </si>
  <si>
    <t>Dos (2) sensibilizaciones</t>
  </si>
  <si>
    <t>Sensibilizar a funcionarios y contratistas en temáticas relacionadas con el mejoramiento del servicio al ciudadano como por ejemplo: fortalecimiento de competencias para el desarrollo de la labor de servicio, lenguaje claro, normatividad, competencias entre otros.</t>
  </si>
  <si>
    <t>Cinco (5) servidores premiados</t>
  </si>
  <si>
    <t>Incentivar a los servidores que mediante un concurso se destaquen en la prestación del servicio al ciudadano</t>
  </si>
  <si>
    <t xml:space="preserve"> Publicar las noticias y boletines de prensa del IGAC, en el Portal de Noticias del sitio web www.igac.gov.co, en las redes sociales (Facebook y Twitter), Igacnet, pantallas.                                                              Hacer seguimiento permanente a los comentarios que realicen los usuarios en redes sociales, consolidar y enviar al Servicio al ciudadano</t>
  </si>
  <si>
    <t>Plan de participación</t>
  </si>
  <si>
    <t>*Publicación de la politica de Participación ciudadana
*Elaboración del Plan de Participación
-*Cronograma de Participación
-Seguimiento al Cronograma</t>
  </si>
  <si>
    <t>Número de ferias y eventos realizados</t>
  </si>
  <si>
    <t xml:space="preserve">Analizar los resultados obtenidos con base en la consolidación de los reportes  aportados por las áreas misionales y de apoyo
</t>
  </si>
  <si>
    <t>Procedimiento actualizado</t>
  </si>
  <si>
    <t>Ajustar el procedimiento de rendicion de cuentas</t>
  </si>
  <si>
    <t>Divulgar el servicio de interprete de señas a nivel nacional.</t>
  </si>
  <si>
    <t xml:space="preserve">Mayo </t>
  </si>
  <si>
    <t>Actualizar y publicar el Protocolo de Atención al ciudadano (Mayo) y carta de trato digno (septiembre)</t>
  </si>
  <si>
    <t>Oficina de Difusión y Mercadeo (comunicaciones)  publica el informe</t>
  </si>
  <si>
    <t>Una (1) capacitación realizada</t>
  </si>
  <si>
    <t>Acción de capacitación sobre la ley de transparencia y acceso a la informacion</t>
  </si>
  <si>
    <t>Sensibilizaciones del Código de Integridad</t>
  </si>
  <si>
    <t>Sensibilizaciones sobre el Código de Integridad</t>
  </si>
  <si>
    <t>Cuatro (4) sensibilizaciones realizadas</t>
  </si>
  <si>
    <t>Actividades de sensibilización del código de Integridad en la entidad</t>
  </si>
  <si>
    <t>Secretaría General/GIT Talento Humano</t>
  </si>
  <si>
    <t>3.17  Plan de Comunicaciones del año 2020 aprobado</t>
  </si>
  <si>
    <r>
      <t>3.18  Participación en</t>
    </r>
    <r>
      <rPr>
        <sz val="10"/>
        <color rgb="FFFF0000"/>
        <rFont val="Arial"/>
        <family val="2"/>
      </rPr>
      <t xml:space="preserve"> </t>
    </r>
    <r>
      <rPr>
        <sz val="10"/>
        <rFont val="Arial"/>
        <family val="2"/>
      </rPr>
      <t xml:space="preserve"> ferias a nivel Nacional y en algunas  del servicio y atención al ciudadano convocadas por el DNP. </t>
    </r>
  </si>
  <si>
    <t>3.19 Plan de Participación Ciudadana</t>
  </si>
  <si>
    <t xml:space="preserve">3.20  Informe cuatrimestral consolidado de los resultados de la implementacion de la estrategia de rendicion de cuentas permanente y presentarlo al Comité Institucional de Gestión y Desempeño
 </t>
  </si>
  <si>
    <t>3.21  Recopilar recomendaciones y sugerencias de los servidores públicos y ciudadanía a las actividades de capacitación, garantizando la cualificación de futuras actividades.</t>
  </si>
  <si>
    <t>3.22  Consolidado de preguntas del evento principal de rendicion de cuentas</t>
  </si>
  <si>
    <t>3.23 Procedimiento de rendicion de cuentas actualizado</t>
  </si>
  <si>
    <t>5.11 Acto Administrativo para publicar</t>
  </si>
  <si>
    <t>5.12 Activos de información publicados</t>
  </si>
  <si>
    <t>5.13 Índice de información clasificada y reservada</t>
  </si>
  <si>
    <t>5.14 TRD actualizadas y publicadas</t>
  </si>
  <si>
    <t>5.15 Instrumento Indice de informacion actualizado</t>
  </si>
  <si>
    <t>5.16 Actos Administrativos para publicar</t>
  </si>
  <si>
    <t>5.17 Canales de comunicación disponibles</t>
  </si>
  <si>
    <t>5.18 Adecuar espacios físicos a nivel nacional para que sean fácilmente accesibles para personas en condición de discapacidad y convenientes para atención al usuario</t>
  </si>
  <si>
    <t>5.19  Capacitar a los funcionarios de la entidad sobre la Ley de Transparencia y acceso a la información pública.</t>
  </si>
  <si>
    <t>5.20 Publicación en página web</t>
  </si>
  <si>
    <t>5.21 Encuesta de satisfacción del ciudadano sobre Transparencia y acceso a la información en su sitio Web oficial</t>
  </si>
  <si>
    <t>Talento humano</t>
  </si>
  <si>
    <t xml:space="preserve">Secretaría General /Financiera </t>
  </si>
  <si>
    <t>Secretaría General /Gestión Contractual</t>
  </si>
  <si>
    <t>Servicio al Ciudadano y Participación</t>
  </si>
  <si>
    <t>Oficina de Difusión y Mercadeo y Servicio al Ciudadano y Participación</t>
  </si>
  <si>
    <t>Secretaria General/Servicio al Ciudadano y Participación</t>
  </si>
  <si>
    <t>SecretariaGeneral/Talento Humano</t>
  </si>
  <si>
    <t>Todas las áreas dan sus respectivas respuestas/Oficina de Difusión y Mercadeo publica/ Secretaria General/Servicio al Ciudadano y Participación consolida la información</t>
  </si>
  <si>
    <t>Gestión de Servicios Administrativos</t>
  </si>
  <si>
    <t>Servicio al Ciudadano y Participación/ Oficina de Difusión y Mercadeo (Comunicaciones)</t>
  </si>
  <si>
    <t>Servicio al Ciudadano y Participación/Oficina de Difusión y Mercadeo (Comunicaciones) publica</t>
  </si>
  <si>
    <t>Talento Humano / Secretaria General</t>
  </si>
  <si>
    <t>Control Disciplinario - Gestión del  Talento Humano</t>
  </si>
  <si>
    <t xml:space="preserve">Control Disciplinario </t>
  </si>
  <si>
    <t>Servicio al ciudadano y participación. Secretaria General</t>
  </si>
  <si>
    <t>Gestión Contractual</t>
  </si>
  <si>
    <t>Oficina Asesora Juridica 
Gestión Contractual. Difusion y mercadeo (comunicaciones) publica</t>
  </si>
  <si>
    <t xml:space="preserve">Servicio al ciudadano y participación </t>
  </si>
  <si>
    <t xml:space="preserve">Gestión del Talento Humano (funcionarios). Gestión Contractual (contratistas) </t>
  </si>
  <si>
    <t>Secretaria General / Oficina de Difusión y Mercadeo (Comunicaciones)</t>
  </si>
  <si>
    <t>Gestion Documental</t>
  </si>
  <si>
    <t>Gestión de Servicios Administrativos y Oficina de Difusión y Mercadeo (Comunicaciones)</t>
  </si>
  <si>
    <t>Gestión de Servicios  Administrativos/Secretaria General</t>
  </si>
  <si>
    <t>Gestión del Talento Humano y Secretaria General</t>
  </si>
  <si>
    <t xml:space="preserve"> Servicio al Ciudadano y participación</t>
  </si>
  <si>
    <t>Gestión de Tecnologías de la Información</t>
  </si>
  <si>
    <t>Oficina de Difusión y Mercadeo/Gestión de Tecnologías de la Información</t>
  </si>
  <si>
    <t>Gestión de Tecnologías de la Información publica la información que entreguen las áreas misionales</t>
  </si>
  <si>
    <t>Gestión de Tecnologías de la Información/Gestión Documental</t>
  </si>
  <si>
    <t>Gestión Documental y Oficina Gestión de Tecnologías de la Información</t>
  </si>
  <si>
    <t>Secretaría General -  Gestión Documental - Gestión de Tecnologías de la Información-
Oficina Asesora Jurídica</t>
  </si>
  <si>
    <t xml:space="preserve"> RENDICION DE CUENTAS</t>
  </si>
  <si>
    <t>Versión 1.0</t>
  </si>
  <si>
    <t>INSTITUTO GEOGRAFICO AGUSTIN CODAZZI  - OFICINA ASESORA DE PLANEACION</t>
  </si>
  <si>
    <t>PLAN DE ACCION ANUAL 2020</t>
  </si>
  <si>
    <t>Alineacion MIPG</t>
  </si>
  <si>
    <t>Indicador</t>
  </si>
  <si>
    <t>Seguimiento del Producto</t>
  </si>
  <si>
    <t>Actividades</t>
  </si>
  <si>
    <t>Seguimiento de Actividades</t>
  </si>
  <si>
    <t>PROCESO</t>
  </si>
  <si>
    <t>Peso del  Proceso</t>
  </si>
  <si>
    <t>Producto</t>
  </si>
  <si>
    <t>Integración con los planes Institucionales y estratégicos</t>
  </si>
  <si>
    <t>Objetivo Institucional</t>
  </si>
  <si>
    <t>Estrategias IGAC</t>
  </si>
  <si>
    <t>Dimensiones</t>
  </si>
  <si>
    <t>Política de Gestión y Desempeño Institucional</t>
  </si>
  <si>
    <t>Unidad  de medida</t>
  </si>
  <si>
    <t>Meta</t>
  </si>
  <si>
    <t>Nombre Indicador</t>
  </si>
  <si>
    <t>Tipo Indicador</t>
  </si>
  <si>
    <t>Dependencia Responsable</t>
  </si>
  <si>
    <t>Programado</t>
  </si>
  <si>
    <t>Ejecutado</t>
  </si>
  <si>
    <t>Peso  % del Producto</t>
  </si>
  <si>
    <t xml:space="preserve">Avance % según peso </t>
  </si>
  <si>
    <t>Avance % del Proceso</t>
  </si>
  <si>
    <t>Integración con los planes Institucionales y estratégicos
 (Decreto 612 de 2018)</t>
  </si>
  <si>
    <t>Actividad</t>
  </si>
  <si>
    <t>Responsable de la Actividad</t>
  </si>
  <si>
    <t>Peso % de la Actividad</t>
  </si>
  <si>
    <t>Avance  según peso %</t>
  </si>
  <si>
    <t>REGULACION</t>
  </si>
  <si>
    <t>PROPUESTA MAPA DE RIESGOS DE GESTIÓN Y CORRUPCIÓN
VIGENCIA 2020</t>
  </si>
  <si>
    <t>OBJETIVO DEL PROCESO</t>
  </si>
  <si>
    <t xml:space="preserve">ANÁLISIS DEL RIESGO INHERENTE </t>
  </si>
  <si>
    <t xml:space="preserve">    EVALUACIÓN DEL DISEÑO DEL CONTROL</t>
  </si>
  <si>
    <t>MANEJO DEL RIESGO RESIDUAL</t>
  </si>
  <si>
    <t>TIPO DE RIESGO</t>
  </si>
  <si>
    <t>RIESGO</t>
  </si>
  <si>
    <t>CAUSAS</t>
  </si>
  <si>
    <t>CONTEXTO ESTRATÉGICO</t>
  </si>
  <si>
    <t>CARGO DEL RESPONSABLE DE DETERMINAR LA MATERIALIZACIÓN DEL RIESGO</t>
  </si>
  <si>
    <t>USUARIO RESPONSABLE DE HACER EL SEGUIMIENTO A LA MATERIALIZACIÓN DEL RIESGO Y CARGAR EVIDENCIA</t>
  </si>
  <si>
    <t xml:space="preserve">¿EL RIESGO PODRÍA MATERIALIZARSE 
EN LAS DIRECCIONES TERRITORIALES? </t>
  </si>
  <si>
    <t>CALIFICACIÓN DEL RIESGO</t>
  </si>
  <si>
    <t>EVALUACIÓN DEL RIESGO</t>
  </si>
  <si>
    <t>DESCRIPCIÓN DEL CONTROL ACTUAL</t>
  </si>
  <si>
    <t xml:space="preserve">CARGO DEL RESPONSABLE DE EJECUTAR EL CONTROL </t>
  </si>
  <si>
    <t>USUARIO RESPONSABLE DE DILIGENCIAR SEGUIMIENTO Y ADJUNTAR EVIDENCIA</t>
  </si>
  <si>
    <t>¿ESTE CONTROL APLICA EN TERRITORIALES?</t>
  </si>
  <si>
    <t>1. ¿HA SIDO DESIGNADO EL RESPONSABLE DEL CONTROL?</t>
  </si>
  <si>
    <t>2. ¿CÓMO ES LA  AUTORIDAD DEL RESPONSABLE?</t>
  </si>
  <si>
    <t>3. ¿ES OPORTUNA LA PERIODICIDAD CON LA QUE SE EJECUTA EL CONTROL?</t>
  </si>
  <si>
    <t>4. ¿CUÁL ES EL PROPÓSITO DEL CONTROL?</t>
  </si>
  <si>
    <t>5. ¿CÓMO SE REALIZA  LA ACTIVIDAD DE CONTROL?</t>
  </si>
  <si>
    <t>6. ¿QUÉ PASA CON LAS  
DESVIACIONES?</t>
  </si>
  <si>
    <t>7. ¿CÓMO ESTÁ LA EVIDENCIA DE LA  EJECUCIÓN DEL
CONTROL?</t>
  </si>
  <si>
    <t xml:space="preserve">TOTAL </t>
  </si>
  <si>
    <t>¿CÓMO SE EJECUTA EL CONTROL?</t>
  </si>
  <si>
    <t>¿EL CONTROL ESTÁ DIRIGIDO A DISMINUIR LA PROBABILIDAD, EL IMPACTO O AMBAS?</t>
  </si>
  <si>
    <t>CONTROL PROPUESTO</t>
  </si>
  <si>
    <t>EXTERNOS</t>
  </si>
  <si>
    <t>INTERNOS</t>
  </si>
  <si>
    <t>DEL PROCESO</t>
  </si>
  <si>
    <t>DESCRIPCIÓN DEL IMPACTO</t>
  </si>
  <si>
    <t>TIPO</t>
  </si>
  <si>
    <t>NIVEL</t>
  </si>
  <si>
    <t>PROBABILIDAD</t>
  </si>
  <si>
    <t>IMPACTO</t>
  </si>
  <si>
    <t xml:space="preserve">ZONA DE RIESGO </t>
  </si>
  <si>
    <t>OPCIONES DE MANEJO DEL RIESGO</t>
  </si>
  <si>
    <t>ASIGNADO</t>
  </si>
  <si>
    <t>NO ASIGNADO</t>
  </si>
  <si>
    <t>ADECUADA</t>
  </si>
  <si>
    <t>INADECUADA</t>
  </si>
  <si>
    <t>OPORTUNA</t>
  </si>
  <si>
    <t>INOPORTUNA</t>
  </si>
  <si>
    <t>PREVENIR</t>
  </si>
  <si>
    <t>DETECTAR</t>
  </si>
  <si>
    <t>CONFIABLE</t>
  </si>
  <si>
    <t>NO CONFIABLE</t>
  </si>
  <si>
    <t>SE INVESTIGAN Y RESUELVEN OPORTUNAMENTE</t>
  </si>
  <si>
    <t>NO SE INVESTIGAN  NI RESUELVEN OPORTUNAMENTE</t>
  </si>
  <si>
    <t>COMPLETA</t>
  </si>
  <si>
    <t>INCOMPLETA</t>
  </si>
  <si>
    <t>NO EXISTE</t>
  </si>
  <si>
    <t>TOTAL NIVEL EXPOSICIÓN</t>
  </si>
  <si>
    <t>GESTIÓN FINANCIERA</t>
  </si>
  <si>
    <t>GESTIÓN</t>
  </si>
  <si>
    <t xml:space="preserve">Registros presupuestales, contables y de tesorería generados inoportunamente </t>
  </si>
  <si>
    <t>Dificultades en la identificacion de partidas para asignación del documento de recaudo por clasificar</t>
  </si>
  <si>
    <t>Comunicación e Información</t>
  </si>
  <si>
    <t xml:space="preserve">Se producen investigaciones fiscales. </t>
  </si>
  <si>
    <t>LEGAL</t>
  </si>
  <si>
    <t>Coordinador GIT Gestión Financiera
Coordinador GIT Presupuesto
Coordinador GIT Contabilidad
Coordinador GIT Tesorería</t>
  </si>
  <si>
    <t>Fernando Benavides Villota / FUNCIONARIO</t>
  </si>
  <si>
    <t>SI</t>
  </si>
  <si>
    <t>POSIBLE (3)</t>
  </si>
  <si>
    <t>Reducir el riesgo</t>
  </si>
  <si>
    <t>Permanentemente, el funcionario responsable del GIT tesorería y los pagadores territoriales cotejan el listado de movimiento de bancos (órdenes de consignación y notas crédito) con los informes de ventas generados por el centro de información y con la información de cartera del GIT contabilidad para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Evidencia: Listado de movimiento de bancos, informes de ventas, informe de cartera por edades y comunicaciones electrónicas.</t>
  </si>
  <si>
    <t>Coordinador GIT Tesorería</t>
  </si>
  <si>
    <t>Fuerte</t>
  </si>
  <si>
    <t>Desconocimiento de  las dependencias ordenadoras de los procedimientos del GIT Gestión Financiera</t>
  </si>
  <si>
    <t>Permanentemente, el coordinador del GIT presupuesto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Evidencia: Visto bueno a memorandos y solicitudes de CDP.</t>
  </si>
  <si>
    <t>Coordinador GIT Presupuesto</t>
  </si>
  <si>
    <t>PROBABILIDAD E IMPACTO</t>
  </si>
  <si>
    <t>Demora en la entrega de las soportes para realizar el registro de la información en el proceso financiero</t>
  </si>
  <si>
    <t>Registros presupuestales, contables y de tesorería que no coincidan con la realidad</t>
  </si>
  <si>
    <t xml:space="preserve">Falta de revisión por parte de los GIT de Gestión Financiera a los documentos soportes del proceso </t>
  </si>
  <si>
    <t>Personal</t>
  </si>
  <si>
    <t>Se producen investigaciones disciplinarias.</t>
  </si>
  <si>
    <t>Permanentemente, los responsables de la recepción y revisión de las cuentas verifican en un archivo electrónico los datos consignados en el acta de supervisón y los soportes que hacen exigible el pago de las obligaciones. De presentarse alguna inconsistencia, se devuelve la cuenta para su corrección.
Evidencia: Archivo electrónico con lista de chequeo.</t>
  </si>
  <si>
    <t>Coordinador GIT Contabilidad</t>
  </si>
  <si>
    <t>NO</t>
  </si>
  <si>
    <t>Utilización inadecuada de conceptos parametrizados por la entidad para el registro de hechos económicos en el SIIF Nación</t>
  </si>
  <si>
    <t>Permanentemente, los coordinadores de los GIT Gestión Financiera verifican el adecuado registro de la información financiera cotejando que la información contable coincida con los documentos soporte y la ultima normatividad. En caso contrario, se  emiten lineamientos con el fin de sensibilizar a los responsables de registrar la información de los procedimientos del GIT del proceso.
Evidencia: Cuadro de ingresos actualizado.</t>
  </si>
  <si>
    <t xml:space="preserve">
Coordinador GIT Contabilidad
</t>
  </si>
  <si>
    <t>Incumplimiento en el pago de obligaciones por falta de recursos financieros</t>
  </si>
  <si>
    <t xml:space="preserve">Insuficiencia de recursos para cumplir con las obligaciones </t>
  </si>
  <si>
    <t>Financieros</t>
  </si>
  <si>
    <t>Coordinador GIT Gestión Financiera
Coordinador GIT Presupuesto
Coordinador GIT Tesorería</t>
  </si>
  <si>
    <t>Permanentemente, el coordinador del GIT Gestión Financiera verifica que existan recursos propios suficientes para cumplir con los compromisos adquiridos por el IGAC. En caso de no recaudar los recursos suficientes, se emiten lineamientos con el fin de administrar eficientemente el nivel de gastos de acuerdo al flujo de caja recibido.
Evidencia: Visto bueno a memorandos y solicitudes de CDP.</t>
  </si>
  <si>
    <t>Coordinador GIT Financiera</t>
  </si>
  <si>
    <t>CORRUPCIÓN</t>
  </si>
  <si>
    <t>Manejo indebido de recursos financieros para beneficio propio o de terceros</t>
  </si>
  <si>
    <t>Manipulación de la información financiera.</t>
  </si>
  <si>
    <t xml:space="preserve">Coordinador GIT Contabilidad
Coordinador GIT Tesorería
Contadores territoriales
Pagadores territoriales
</t>
  </si>
  <si>
    <t>Luz Marina Gomez Linarez / COORDINADORA GRUPO INTERNO DE TRABAJO</t>
  </si>
  <si>
    <t>IMPROBABLE (2)</t>
  </si>
  <si>
    <t>Mensualmente, los responsables en los GIT de Contabilidad y Tesorería de la Sede Central y los pagadores y contadores de las Direcciones Territoriales verifican que se realizó oportunamente la gestión de los recursos, comparando la información de los extractos bancarios contra el reporte del libro de bancos del SIIF Nación II. En caso que los saldos no coincidan, se deja registrado en las Conciliaciones Bancarias para su depuración una vez sean identificados.
Evidencia de ejecución del control: Registros de depuración de saldos y Conciliaciones bancarias realizadas.</t>
  </si>
  <si>
    <t xml:space="preserve">
Coordinador GIT Contabilidad
Contadores territoriales</t>
  </si>
  <si>
    <t>No aplicación de las medidas de seguridad en Sede central y Direcciones Territoriales, en el traslado de dinero en las jornadas de expedición de Certificados Catastrales y ferias en las que participe el IGAC.</t>
  </si>
  <si>
    <t>Capacidad de proceso</t>
  </si>
  <si>
    <t>Manipulación de chequeras.</t>
  </si>
  <si>
    <t>Elizabeth Cano Ruiz / COORDINADORA GRUPO INTERNO DE TRABAJO</t>
  </si>
  <si>
    <t>MAYOR (4)</t>
  </si>
  <si>
    <t>Cada vez que se expida un cheque, los responsables en los GIT de Financiera y Tesorería de la Sede Central y los pagadores y Secretarios de las Direcciones Territoriales</t>
  </si>
  <si>
    <t xml:space="preserve">
Coordinador GIT Tesorería
y Pagadores en las Direcciones territoriales</t>
  </si>
  <si>
    <t>Utilización inadecuada de la caja menor.</t>
  </si>
  <si>
    <t xml:space="preserve">Coordinador GIT Contabilidad
Coordinador GIT Tesorería
</t>
  </si>
  <si>
    <t>Cada vez que se solicite reembolso y al cierre de la caja menor, el funcionario responsable de hacer la legalización de la caja menor en el GIT de contabilidad coteja los documentos soporte de la misma con lo registrado en el SIIF Nación II, verificando fecha, factura, valor, tercero. Si no coinciden, solicita al respondable de la caj menor que allegue los soportes adecuados.
Evidencia de ejecución del control: Documento de lagalización de caja menor.</t>
  </si>
  <si>
    <t>Realizar RP, Obligaciones y Pagos sin la autorización del ordenador del gasto.</t>
  </si>
  <si>
    <t xml:space="preserve">Coordinador GIT Contabilidad
Coordinador GIT Tesorería
Coordinador GIT Presupuesto
</t>
  </si>
  <si>
    <t>Yamile Velandia / COORDINADORA GRUPO INTERNO DE TRABAJO</t>
  </si>
  <si>
    <t>Permanentemente, los responsables en los GIT de Presupuesto, Contabilidad y Tesorería de la Sede Central y los pagadores y contadores de las Direcciones Territoriales verifican que los documentos soporte que autorizan los gastos vengan firmados por el ordenador del gasto. En caso contrario, devuelven el documento para que sea allegado con la firma respectiva. 
Evidencia de ejecución del control: Documentos soporte con firma.</t>
  </si>
  <si>
    <t>Coordinador GIT Gestión Financiera
Coordinador GIT Presupuesto
Coordinador GIT Contabilidad
Coordinador GIT Tesorería
Pahgadores y Contadores en Direcciones territoriales</t>
  </si>
  <si>
    <t>GESTIÓN DEL CONOCIMIENTO, INVESTIGACIÓN E INNOVACIÓN</t>
  </si>
  <si>
    <t>Inoportunidad en la prestación de servicios o en la entrega de productos</t>
  </si>
  <si>
    <t>Baja capacidad institucional, por la alta rotación de personal, se pierde continuidad y conocimientos de funcionarios y contratistas.</t>
  </si>
  <si>
    <t>Se afecta a todos los funcionarios y contratistas de la entidad.</t>
  </si>
  <si>
    <t>CREDIBILIDAD E IMAGEN</t>
  </si>
  <si>
    <t xml:space="preserve">FACILITADOR DEL PROCESO </t>
  </si>
  <si>
    <t>Claudina Peñuela / FUNCIONARIO</t>
  </si>
  <si>
    <t>Evitar el riesgo</t>
  </si>
  <si>
    <t xml:space="preserve">El responsabledel proceso de gestion del conocimiento, investigación e  innovación,  verificará  mensualmente el cumplimiento de las actividades propuestas mediante el plan de Accion anual, en caso de encontrar algun retraso o pocsible retraso deberá implementar una acción corresctiva, preventiva o de mejora para dar cum,plimiento el plan de acción. 
Evidencia: Reportes mensuales de seguimiento al plan de accion anual. </t>
  </si>
  <si>
    <t xml:space="preserve">Jefe Oficina CIAF </t>
  </si>
  <si>
    <t>N/A</t>
  </si>
  <si>
    <t xml:space="preserve">El responsable del proceso de gestion del conocimiento, investigación e  innovación Socializacion  debera medir el impacto de forma semestral con los Grupos internos de Trabajo del proceso  de gestion conocimiento, investigacion e innovacion de las socializaciones del Plan de Acción Anula - PAA - Metas propuestas 
Evidencia :  Registro de Asistencia </t>
  </si>
  <si>
    <t>Deficiencia en la comunicación y coordinación dentro de los procesos del IGAC para la entrega de productos internos a tiempo..</t>
  </si>
  <si>
    <t xml:space="preserve">El responsable del proceso de gestion del conocimiento, investigación e  innovación debera medir el impacto de forma  semestral con los Grupos internos de Trabajo de gestion conocimiento, investigacion e innovacion, sobre la aplicacion del Sistema de Gestión Documental 
Evidencia :  Registro de Asistencia </t>
  </si>
  <si>
    <t>Inadecuado manejo en la asignación de trámites de correspondencia de servicios solicitados por terceros</t>
  </si>
  <si>
    <t>El responsable del seguimiento a la gestion documental  del proceso de gestion del conocimiento, investigación e  innovaciónverificará mensualmente el almacenamiento, custodia y respuesta a requerimientos conforme a las TRD  o categoria documental de las actividades relacionadas a la gestion, mediante un informe mensual de seguimiento, en caso de encontrar algun retrazo en respuestas o mal almacenamiento se deberá realizar una acción corresctiva, preventiva o de mejora.
Evidencia: Reporte de Pendientes del aplicativo Cordis y seguimiento del mismp</t>
  </si>
  <si>
    <t xml:space="preserve">Apoyo del  SGI </t>
  </si>
  <si>
    <t>Inadecuada gestión de la infraestructura física(mantenimiento de instalaciones- laboratorio-aulas- baños-pisos- ect.)</t>
  </si>
  <si>
    <t>El responsable del SGI del  proceso de gestion del conocimiento, investigación e  innovación debe realizar el Seguimiento Mensual al cumplimiento en los tiempos de respuesta y atencion a PQRD del proceso de  gestion conocimiento, investigacion e innovacion, en caso que se evidencie demoras, deberápresentar la alerta al jefe de oficina o coordinador responsable. 
Evidencia:  Correo electronico o  formtato de excel de seguimiento</t>
  </si>
  <si>
    <t xml:space="preserve">Insuficiente asignación de recursos para la infraestructura tecnológica </t>
  </si>
  <si>
    <t>Orden Público en desplazamientos de personal del proceso.</t>
  </si>
  <si>
    <t>Socio Cultural</t>
  </si>
  <si>
    <t>Se presentarían intermitencias o dificultades en la operación del proceso</t>
  </si>
  <si>
    <t>OPERATIVO</t>
  </si>
  <si>
    <t xml:space="preserve">El responsable del proceso  de gestion del conocimiento, investigación e  innovación verificará cada vez que se requiera  el estado de la infraestructura fisica  que se encuentre en un estado optimo para el desarrollo de las actividades mediante observacion directa, si se presenta alguna necesidad de mantenimiento deberá solicitarla mediante el formato al proceso de servicios administrativos y realizar seguimiento hasta cumplir u obtener respuesta favorable , si no se atiente deberá realizar la solicitud nuevamente. 
Evidencia: Solicitudes de mantenimiento y seguimiento </t>
  </si>
  <si>
    <t>Moderada</t>
  </si>
  <si>
    <t xml:space="preserve">El responsable del SGI del  proceso de gestion del conocimiento, investigación e  innovación debe realizar con los Grupos internos de Trabajo  la actualizacion de las Tablas de Retención Documental  del proceso de  gestion conocimiento, investigacion e innovacion, si gestión documental no da linea de actualizacion, se prcedera generar la propuesta de las TRD.
Evidencia: Registros de Asistencia o solicitud de actualización u oficialización  de TRD </t>
  </si>
  <si>
    <t>Acceso limitado a licencias de Software, licencia de uso y calibración de equipos.</t>
  </si>
  <si>
    <t>Demoras en los procesos contractuales</t>
  </si>
  <si>
    <t>Se presentaría paro o no operación del proceso.</t>
  </si>
  <si>
    <t>El responsable del SGI del  proceso de gestion del conocimiento, investigación e  innovación debe realizar el cronograma de actualización documental de procedimientos, manuales e instructivos. 
Evidencia:Documento Excel</t>
  </si>
  <si>
    <t>Inadecuada gestion en la planeacion del proyecto.</t>
  </si>
  <si>
    <t xml:space="preserve">Posibilidad de entregar un  producto o prestar un  servicio que no cumpla con las especificaciones tecnicas establecidas </t>
  </si>
  <si>
    <t xml:space="preserve">Baja capacidad institucional, por la alta rotación de personal, se pierde continuidad y conocimientos de funcionarios y contratistas. </t>
  </si>
  <si>
    <t xml:space="preserve">El responsable de cada proyecto del proceso de gestion del conocimiento, investigación e  innovación,  verificara cada vez que se requiera en los puntos de control el cumplimiento de las especificaciones del producto o servicio mediante listas de chequeo, formato de evaluacion de cursos  o reuniones de seguimiento , en caso de encontrar un producto o servicio que tenga algun inconveniente se debe enviar al re-proceso.  
Evidencia: Evaluacion de los cursos  - lista de cheuqeo de requerimiento -  reuniones de seguimiento al desarrollo de los convenios . - listas de chequeo </t>
  </si>
  <si>
    <t>Coordinador GIT's</t>
  </si>
  <si>
    <t xml:space="preserve">El responsable del SGI del  proceso de gestion del conocimiento, investigación e  innovación debe realizar el seguimiento a el cumplimiento de las especificaciones trecnicas de los productos o servicios, si se presenta algun producto con observacion o no conforme se deberá reportar a la oficina de planeacion y crear una acción. 
Evidencia: correo electronico informando o creando una acción. 
</t>
  </si>
  <si>
    <t>Insuficiente asignación de recursos frente a los compromisos del proceso.</t>
  </si>
  <si>
    <t>El responsable de cada proyecto del proceso de gestion del conocimiento, investigación e  innovación,  verificará mensualmente el cumplimiento de los cronogramas de ejecucion del proceso y requisitos establecidos en los contratos, convenios o plan de accion anual mediante comites de coordinación para cumplir con los requisitos establecidos, si se detecta algun posible incumplimiento se debe pasar al comite de mejoramiento y aplicar una Accion correctiva, preventiva o de mejora.
Evidencia :  Registros de asistencia</t>
  </si>
  <si>
    <t>n/A</t>
  </si>
  <si>
    <t>El responsable del PAA del  proceso de gestion del conocimiento, investigación e  innovación debe realizar  el seguimiento al cumplimiento mensual de los proyectos y metas establecidos como compromiso de la oficina, si en caso que se presente algun retrazo, se deberá crear una accion de mejora.
Evidencia: Plan de accion anual</t>
  </si>
  <si>
    <t>Insuficiente personal especializado para responder a las demandas del proceso (Docentes de planta, investigadores y proyectos)</t>
  </si>
  <si>
    <t xml:space="preserve">Posibilidad de recibir o solicitar cualquier dádiva o beneficio a nombre propio o de terceros con el fin de obtener informacion privada de la entidad,  celebrar un contrato, un  proyecto de investigacion o un titulo de postgrado.
</t>
  </si>
  <si>
    <t>Falta de apropiación de valores institucionales.</t>
  </si>
  <si>
    <t>RARO (1)</t>
  </si>
  <si>
    <t xml:space="preserve">El responsable de cada grupo interno de trabajo del proceso de gestion del conocimiento, investigación e  innovación cuatrimestralmente debe verificar  los niveles de manejo de información según los perfiles y actividades contractuales de las personas que participan en los proyectos definidos  desde el proceso para el manejo de la información tales como: niveles de acceso, perfiles definidos por usuarios, bloqueo de unidades para la extracción de información (USB, unidad de CD) mediante una observacion directa,  en caso de encontrar algun parametro establecido fuera de lo requerido inicialmente , se realizará la trazabilidad de lo sucedido, y solicitará mediante la mesa de ayuda el ajuste al perfil con el fin de poder controlar el uso de la información y evitar la sustracción o perdida de la información geográfica generada.  
Evidencia: Solicitudes en la Mesa de ayuda y listado de los perfiles con los permisos </t>
  </si>
  <si>
    <t xml:space="preserve">El coordinador de los GIT del  proceso de gestion del conocimiento, investigación e  innovación de be asignar cada vez que sea necesario los perfiles de acceso de información conforme a las actividades contractuales de cada participante de los proyectos, si en el seguimiento evidencia el incumplimiento de alguno, deberá informar mediante la mesa de ayuda a la oficina de Informatica. 
Evidencia: pantallazo de la mesa de ayuda </t>
  </si>
  <si>
    <t xml:space="preserve"> Obtención de beneficios o prebendas a
favor de particulares.</t>
  </si>
  <si>
    <t>Tráfico de influencias, soborno o cohecho</t>
  </si>
  <si>
    <t xml:space="preserve">El responsable del proceso de gestion del conocimiento, investigación e  innovación debera medir el impacto cada zez que se requiera de la aplicabilidad de los valores institucionales de todos los funcionarios y contratistas del proceso  de gestion conocimiento, investigacion e innovacion, si se encuentra con personas que ntiene aptropiado los valores deberá realizar una socializacion y seguimeinto al mismo. 
Evidencia: Registro de asistencia </t>
  </si>
  <si>
    <t>Deficiencias en la comunicación y desconocimiento de los
usuarios sobre los trámites de la entidad.</t>
  </si>
  <si>
    <t xml:space="preserve">Se afecta a los usuarios de la Sede Central y de las Direcciones Territoriales. </t>
  </si>
  <si>
    <t xml:space="preserve">Falta de control sobre los procedimientos administrativos
</t>
  </si>
  <si>
    <t xml:space="preserve">Se tendrían que realizar ajustes en los procedimientos del proceso. </t>
  </si>
  <si>
    <t>Inadecuado control en la atención de expedientes</t>
  </si>
  <si>
    <t>Activos de seguridad digital</t>
  </si>
  <si>
    <t xml:space="preserve">Se afecta a todo el proceso. </t>
  </si>
  <si>
    <t xml:space="preserve">CONFIDENCIALIDAD DE LA INFORMACIÓN </t>
  </si>
  <si>
    <t xml:space="preserve">El responsable de cada grupo interno de trabajo  del proceso de gestion del conocimiento, investigación e  innovación, debe verificar cuatrimestralmente   la custodia de la información y aplicación de las tablas de retención documental vigente y un único lugar para el almacenamiento de las carpetas mediante un archivo organizado de acuerdo al sistema de gestión de calidad, para así evitar la pérdida de información, En caso de que la informacion este almacenada fuera de los parametros de gestion documental debe evaluarse la trazabilidad e implementar una accion correctiva, preventiva o de mejora.
Evidencia de ejecución del control: Acta de reunión de validacion documetal </t>
  </si>
  <si>
    <t>Sistemas de información vulnerables de manipulación o
adulteración</t>
  </si>
  <si>
    <t xml:space="preserve">El responsable del proceso de gestion del conocimiento, investigación e  innovación debera medir el impacto cada vez que se requiera de la aplicabilidad de los lineamientos sobre la seguridad de la información de todos los funcionarios y contratistas del proceso  de gestion conocimiento, investigacion e innovacion, si se encuentra con personas que ntiene aptropiado los valores deberá realizar una socializacion y seguimeinto al mismo. 
Evidencia: Registro de asistencia 
</t>
  </si>
  <si>
    <t>Falta de información integrada, completa y oportuna.</t>
  </si>
  <si>
    <t>El responsable del almacenamiento de la información  del proceso de gestion del conocimiento, investigación e  innovación debe verificar y mantener mensualmente la información en los respectivos backup, con el propósito de realizar las copias de respaldo de la información del servidor de la Oficina CIAF Tortoise, en caso de presentarse fallas en los equipos de cómputo, deberá garantizar la disponibilidad de espacio en un equipo local para el adecuado almacenamiento y seguridad de la información  y solicitar mediante mesa de ayuda a tecnologias de información la garantia del espacio en el servidor. 
Evidencia de ejecución del control:  Pantallazo de los respectivos Backup o solicitudes de mesa de ayuda</t>
  </si>
  <si>
    <t xml:space="preserve">Funcionario responsable del los servidores </t>
  </si>
  <si>
    <t>Procesos con bajo nivel de automatización</t>
  </si>
  <si>
    <t>Los los supervisores o líderes de proyectos debe  Controlar cada vez que se requiera   la entrega de backup por parte de los contratistas y los proyectos, si no se encuentra dicha informacion el supervisor deberá solicitarla mediante correo electronico .
Evidencia:  Listado de verificación de entrega de los backup o imágenes aleatorias de las carpetas donde se encuentran almacenados los backups</t>
  </si>
  <si>
    <t>Falta de integración de los sistemas de información institucional</t>
  </si>
  <si>
    <t xml:space="preserve">Se tendrían que realizar ajustes en la interacción de procesos. </t>
  </si>
  <si>
    <t>CONTROL DISCIPLINARIO</t>
  </si>
  <si>
    <t xml:space="preserve">Realizar actividades dirigidas a prevenir la comisión de posibles faltas disciplinarias y adelantar los procesos disciplinarios ordinarios o verbales al interior del Instituto Geográfico Agustín Codazzi, acorde con lo establecido en la normatividad vigente. </t>
  </si>
  <si>
    <t>Incumplimiento de los términos legales en los procesos disciplinarios</t>
  </si>
  <si>
    <t xml:space="preserve">
Alta rotación y/o personal insuficiente en el GIT
Control Disciplinario.</t>
  </si>
  <si>
    <t xml:space="preserve">Posible declaratoria de nulidades en los procesos disciplinarios. </t>
  </si>
  <si>
    <t>Profesional Especializada</t>
  </si>
  <si>
    <t>Edna Carolina Gomez Pinedo / FUNCIONARIO</t>
  </si>
  <si>
    <t>CASI SEGURO (5)</t>
  </si>
  <si>
    <t>Desde sede central se hace seguimiento, por lo menos de forma trimestral, a los procesos disciplinarios, por parte del (de  los) profesional(es) designado(s) para esta actividad, con el próposito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que actualice e iguale la información. 
Evidencia de ejecucion del control:
Registro de asistencia</t>
  </si>
  <si>
    <t>Coordinadora GIT Control Disciplinario</t>
  </si>
  <si>
    <t>De manera cuatrimestral, la coordinadora del GIT Control Disciplinario y/o el abogado del GIT que sea desginado para llevar a cabo esta actividad de control, realiza una socialización y sensibilización sobre la normatividad que regula los términos del proceso disciplinario, dirigida a los abogados del GIT.</t>
  </si>
  <si>
    <t>Desconocimiento de la normatividad vigente que regula la materia por parte de los abogados del GIT
Control Disciplinario.</t>
  </si>
  <si>
    <t>Posible ocurrencia de la caducidad y/o de la prescripción de la acción disciplinaria, y/o de la prescripción de la sanción disciplinaria.</t>
  </si>
  <si>
    <t>Contratista</t>
  </si>
  <si>
    <t>Marialejandra Suarez pinedo / CONTRATISTA</t>
  </si>
  <si>
    <t>Posible inicio de procesos disciplinarios en contra de los responsables de la actuación disciplinaria cuyos términos procesales fueron incumplidos.</t>
  </si>
  <si>
    <t>SEGURIDAD DE LA INFORMACIÓN</t>
  </si>
  <si>
    <t>Pérdida o robo de información</t>
  </si>
  <si>
    <t>Dejar los expedientes disciplinarios en lugares expuestos a personas ajenas al GIT Control Disciplinario en momentos en que los mismos no están siendo custodiados.</t>
  </si>
  <si>
    <t>Reconstrucción de los expedientes disciplinarios extraviados o robados.</t>
  </si>
  <si>
    <t>Cada vez que un abogado sustanciador requiere en calidad de préstamo un expediente disciplinario original, la persona encargada del manejo del Archivo de Gestión del GIT Control Disciplinario diligencia y firma la bitácora de préstamo de expedientes, la cual es también firmada por el abogado sustanciador. En el evento de que la persona designada para la realización de este control no se encuentre presente cuando un expediente es solicitado en préstamo, esa labor la realiza cualquiera de las personas que prestan servicios asistenciales al GIT.
Evidencia de ejecucion del control:
Bitácora de préstamo de expedientes</t>
  </si>
  <si>
    <t>Cada vez que una persona requiere revisar un expediente disciplinario, el servidor público o contratista designado por la Coordinación del GIT Control Disciplinario verifica que se trate de un sujeto procesal, en el evento de que el proceso esté aún sometido a reserva, y posteriormente diligencia y firma el formato de revisión de expedientes, el cual es también firmado por el solicitante. En el caso de que la persona designada para la realización de este control no se encuentre presente, la labor es realizada por cualquiera de las personas que prestan servicios asistenciales al GIT.
Evidencia de ejecucion del control:
Formato de revisión de expedientes</t>
  </si>
  <si>
    <t>Permitir que personas distintas a los sujetos procesales accedan al contenido de los expedientes que se encuentren sometidos a reserva.</t>
  </si>
  <si>
    <t>Posible inicio de procesos penales.</t>
  </si>
  <si>
    <t>Posible inicio de procesos disciplinarios en contra de los responsables de la custodia de los expedientes.</t>
  </si>
  <si>
    <t>Indisponibilidad de la información correspondiente a las actuaciones disciplinarias adelantadas por el GIT Control Disciplinario</t>
  </si>
  <si>
    <t>No actualizar de manera periódica el aplicativo PRODISCI.</t>
  </si>
  <si>
    <t>Suministro de información no correspondiente a la realidad procesal a las autoridades, sujetos procesales y quejosos que la soliciten.</t>
  </si>
  <si>
    <t>PROBABLE (4)</t>
  </si>
  <si>
    <t xml:space="preserve">De manera mensual, la secretaria del GIT Control Disciplinario encargada del manejo del aplicativo PRODISCI actualiza la información de los procesos disciplinarios de acuerdo a los datos que al respecto le son suministrados por los abogados sustanciadores. En el evento de que los abogados sustanciadores suministren datos que no sean coincidentes con los consignados en el PRODISCI, la secretaria requiere que se verifique contra el expediente original la información.
Evidencia de ejecucion del control:
Registro de asistencia
</t>
  </si>
  <si>
    <t>Secretaria Ejecutiva</t>
  </si>
  <si>
    <t xml:space="preserve">Incapacidad del aplicativo PRODISCI para almacenar  la cantidad de información correspondiente a todos los procesos disciplinarios adelantados por el GIT Control Disciplinario. </t>
  </si>
  <si>
    <t>Tecnología</t>
  </si>
  <si>
    <t>Posible vulneración al debido proceso de los sujetos procesales por el no suministro de información actualizada sobre las actuaciones que cursan en su contra.</t>
  </si>
  <si>
    <t>No actualizar los expedientes disciplinarios (original y copia) conforme a los movimientos procesales que se lleven a cabo.</t>
  </si>
  <si>
    <t>Divulgación de la información reservada</t>
  </si>
  <si>
    <t>Posible inicio de procesos disciplinarios en contra de los responsables de la salvaguarda de la información de las actuaciones disciplinarias.</t>
  </si>
  <si>
    <t>Cada vez que una persona requiere revisar un expediente disciplinario, el servidor público o contratista designado por la Coordinación del GIT Control Disciplinario verifica que se trate de un sujeto procesal, en el evento de que el proceso esté aún sometido a reserva, y posteriormente diligencia y firma el formato de revisión de expedientes, el cual es también firmado por el solicitante. En el caso de que la persona designada para la realización de este control no se encuentre presente, la labor es realizada por cualquiera de las personas que prestan servicios asistenciales al GIT.
Evidencia de ejecucion del control:
Formato de revisión de expedientes</t>
  </si>
  <si>
    <t>Realización de conductas indebidas, por acción u omisión, en provecho propio o de un tercero, en desarrollo de los procesos disciplinarios</t>
  </si>
  <si>
    <t xml:space="preserve">Deficiente o inadecuado control y seguimiento de las actuaciones llevadas a cabo en curso de los procesos disciplinarios.
</t>
  </si>
  <si>
    <t>Pérdida de credibilidad de la ciudadanía hacia la dependencia y, en general, hacia la Entidad.</t>
  </si>
  <si>
    <t>Desde sede central se hace seguimiento, por lo menos de forma trimestral, a los procesos disciplinarios, por parte del (de  los) profesional(es) designado(s) para esta actividad, con el próposito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que actualice e iguale la información. 
Evidencia de ejecucion del control:
Registro de asistencia</t>
  </si>
  <si>
    <t xml:space="preserve">Posible inicio de procesos disciplinarios, penales y/o fiscales en contra de los responsables de la actuación disciplinaria. </t>
  </si>
  <si>
    <t>GESTIÓN DOCUMENTAL</t>
  </si>
  <si>
    <t xml:space="preserve">
Demoras en la  entrega de las comunicaciones requerida por la gestión de la Entidad</t>
  </si>
  <si>
    <t xml:space="preserve">
Falta  control en el seguimiento a los tiempos de entrega de las comunicaciones</t>
  </si>
  <si>
    <t>Incumplimientos  en entrega de las  comunicaciones  solicitada a la entidad,  incluyendo posibles  investigaciones y sanciones etc.
Demoras en los procesos internos de la entidad que requiera consulta o gestión de las comunicaciones oficiales.</t>
  </si>
  <si>
    <t xml:space="preserve">Coordinador del GIT Gestión Documental </t>
  </si>
  <si>
    <t>Natalia plata Peñafort / FUNCIONARIO</t>
  </si>
  <si>
    <t>Mensualmente  el coordinador del GIT Documental deberá  solicitar al facilitador de calidad el resultado de los indicadores definidos para el control de entrega de las comunicaciones; en caso de encontrar una situación de riesgo o inconsistencia en el resultado del indicador deberá solicitar  los ajustes planteados para la gestión oportuna de la información. .
Evidencia:  Registro de asistencia y Compromiso de reuniones de  revisión de los indicadores. Resultado de los indicadores.</t>
  </si>
  <si>
    <t>Coordinador GIT de Gestión Documental en la sede central.</t>
  </si>
  <si>
    <t>Mensualmente  el coordinador del GIT Documental deberá  solicitar al facilitador de calidad el resultado de los indicadores definidos para el control de entrega de información; en caso de encontrar una situación de riesgo o inconsistencia en el resultado del indicador deberá solicitar  los ajustes planteados para la gestión oportuna de la información. .
Evidencia:  Registro de asistencia y Compromiso de reuniones de  revisión de los indicadores. Resultado de los indicadores.</t>
  </si>
  <si>
    <t xml:space="preserve">Debilidades en los procedimiento establecidos </t>
  </si>
  <si>
    <t>Semestralmente  el coordinador del GIT Documental deberá  solicitar al facilitador de calidad y  una revisión del proceso  de GESTIÓN DOCUMENTAL vigente ; en caso de encontrar una situación de riesgo o inconsistencia en el proceso deberá solicitar  la actualización  del mismo a la oficina asesora de planeación .
Evidencia:  Registro de asistencia y Compromiso de reuniones de  revisión del  proceso;  en caso de requerir se debe solicitar actualización del proceso o procedimiento.</t>
  </si>
  <si>
    <t xml:space="preserve">No tener definidos los tiempos de atención y  respuesta </t>
  </si>
  <si>
    <t xml:space="preserve">Pérdida, sustracción, eliminación o manipulación indebida de información de correspondencia y archivo, en beneficio propio o de terceros </t>
  </si>
  <si>
    <t>Concentración de autoridad, exceso de poder o extralimitación de funciones.</t>
  </si>
  <si>
    <t>Investigaciones y sanciones disciplinarias</t>
  </si>
  <si>
    <t>EXTREMA</t>
  </si>
  <si>
    <t>Semestralmente  el coordinador del GIT Documental deberá  solicitar realizar   una revisión de los manuales de funciones  de los funcionarios y/p contratistas  ; en caso de encontrar una situación de riesgo o inconsistencia en el proceso deberá solicitar  la actualización  del mismo GIT Talento Humando .
Evidencia:  Registro de asistencia y  resultado de las revisiones de los manuales de funciones.</t>
  </si>
  <si>
    <t xml:space="preserve">Incumplimiento del manual de funciones y procedimientos.
</t>
  </si>
  <si>
    <r>
      <t xml:space="preserve">
</t>
    </r>
    <r>
      <rPr>
        <sz val="10"/>
        <color theme="1"/>
        <rFont val="Calibri"/>
        <family val="2"/>
        <scheme val="minor"/>
      </rPr>
      <t xml:space="preserve">Debilidades en los procedimiento establecidos </t>
    </r>
  </si>
  <si>
    <t>Entrega de información errada errores y/o perdidas en los documentos de la entidad.</t>
  </si>
  <si>
    <r>
      <t xml:space="preserve">
</t>
    </r>
    <r>
      <rPr>
        <sz val="10"/>
        <color theme="1"/>
        <rFont val="Calibri"/>
        <family val="2"/>
        <scheme val="minor"/>
      </rPr>
      <t xml:space="preserve">No se tienen definidos los niveles de confidencialidad, integridad y disponibilidad en el manejo de la información </t>
    </r>
  </si>
  <si>
    <t>GESTIÓN CATASTRAL</t>
  </si>
  <si>
    <t>Ejecutar la prestación del servicio público catastral por excepción, así como los procedimientos del enfoque catastral multipropósito que sean adoptados, de los bienes inmuebles pertenecientes al Estado y a los particulares en el territorio nacional, garantizando información confiable, con calidad y de ámbito nacional para nuestros clientes y usuarios, cumpliendo con los estándares de producción de información geográfica.</t>
  </si>
  <si>
    <t xml:space="preserve">Incumplimiento de los estándares de producción (calidad) en la prestación del servicio público Catastral por excepción </t>
  </si>
  <si>
    <t>Desconocimiento de los estandares de calidad de los productos y servicios catastrales</t>
  </si>
  <si>
    <t>Perdida de imagen</t>
  </si>
  <si>
    <t>Coordinador GIT  en la sede central Profesional con funciones de Abogado en las Direcciones Territoriales.</t>
  </si>
  <si>
    <t>En las Direcciones Territoriales se revisa el cumplimiento de los estándares de calidad cada vez que se genere un producto o servicio catastral, comparando los requisitos de conformidad vs el producto a entregar, en caso de no cumplir los requisitos, se diligencia el formato de producto no conforme y se realiza su respectivo tratamiento.
Evidencia: Reporte de PNC con sus soportes</t>
  </si>
  <si>
    <t>Inadecuada revisión de los requisitos de conformidad frente a los productos a liberar</t>
  </si>
  <si>
    <t>Sanciones Impartidas por los organismos de control</t>
  </si>
  <si>
    <t>Político</t>
  </si>
  <si>
    <t>Inoportunidad en los tiempos establecidos para la entrega de trámites catastrales</t>
  </si>
  <si>
    <t>Demora en la respuesta de las solicitudes por parte de las Direcciones Territoriales y/o Unidades Operativas de Catastro</t>
  </si>
  <si>
    <t>Demandas para el IGAC</t>
  </si>
  <si>
    <t>GIT Gestión Catastral de la Subdirección de Catastro desde Sede Central Responsables de Conservación desde las Direcciones Territoriales y Responsables de Unidad Operativa de Catastro</t>
  </si>
  <si>
    <t>ALTA</t>
  </si>
  <si>
    <t>La Subdirección de Catastro realiza seguimiento mensual a la meta programada de ejecución de trámites catastrales, a través de los reportes entregados por los GIT´s de la Subdirección, comparando la meta establecida con la ejecución mensual. 
En caso de no cumplir con la meta programada, la Subdirección de Catastro dará una primera alerta del incumpliento  al GIT y si se continua se deberá realizar una acción preventiva.
Evidencias: Reporte y analisis comparativo; acción si se presenta el incumplimiento de la meta</t>
  </si>
  <si>
    <t>Inadecuados lineamientos de priorización en la entrega de trámites catastrales, por parte de las Direcciones Territoriales</t>
  </si>
  <si>
    <t>Falta de compromiso por parte de algunos servidores públicos</t>
  </si>
  <si>
    <t xml:space="preserve">Desactualización de la información Catastral en las Entidades Territoriales que son competencia del IGAC </t>
  </si>
  <si>
    <t xml:space="preserve">
Diferencias entre las bases (gráfica y alfanumérica)
</t>
  </si>
  <si>
    <t xml:space="preserve">Sanciones Impartidas por los organismos de control
</t>
  </si>
  <si>
    <t>GIT Gestión Catastral de la Subdirección de Catastro desde Sede Central Responsables de Conservación y actualización  desde las Direcciones Territoriales y Responsables de Unidad Operativa de Catastro</t>
  </si>
  <si>
    <t>Desde las Direcciones Territoriales cada vez que se realizan los trámites del proceso de conservación y las actualizaciones catastrales, se verifica que la información resultante este actualizada a través del cargue de la información a las bases de datos catastrales y base gráfica.
En caso de encontrar inconsistencias, las Direcciones Territoriales deben actualizar las bases catastrales y desde el GIT de Administración de la Información Catastral realizara la depuración e informará a través de correos a las DT. 
Evidencia en las DT: Reporte de depuración de Bases de Datos catastrales.</t>
  </si>
  <si>
    <t>Inconsistencias en la transcripción de los datos; Nombre propietario, cc, matricula inmobiliaria, y demás datos propios del predio y/o propietario</t>
  </si>
  <si>
    <t>Demanda por parte de persona natural o jurídica</t>
  </si>
  <si>
    <t>Información de las bases de datos catastrales desactualizadas.</t>
  </si>
  <si>
    <t>Solicitar o recibir dinero o dádivas por la realización u omisión de actos en la prestación de servicios, venta de productos o trámites catastrales, con el propósito de beneficiar a un particular.</t>
  </si>
  <si>
    <t>Inadecuados lineamientos de priorización en la depuración de los saldos de mutaciones, por parte de las Direcciones Territoriales</t>
  </si>
  <si>
    <t>Demandas para la entidad</t>
  </si>
  <si>
    <t>Extrema</t>
  </si>
  <si>
    <t>La Subdirección de Catastro realiza seguimiento mensual de los avances en los trámites de saldos de mutación y verifica a través de las estadisticas catastrales entregadas por el GIT de Gestión Catastral la disminución o aumento de los saldos.
En caso de aumento,  el GIT Gestión Catastral en sus informes de seguimiento y visita a las Direcciones Territoriales manifiesta recomendaciones para la reducción de los saldos de las mutaciones. 
Evidencias: Estadisticas de tramites catastrales  e informes del avance de los trámites catastrales incluidas las recomendaciones a seguir.</t>
  </si>
  <si>
    <t xml:space="preserve">Coordinador GIT Gestión Catastral de la Subdirección de Catastro </t>
  </si>
  <si>
    <t>No</t>
  </si>
  <si>
    <t>La Subdirección de Catastro realiza seguimiento mensual a los saldos de mtuación, a travez de las estadisticas catastrales entregadas por el GIT de Gestión Catastral, con el fin de realizar un análisis comparativo entre los saldos identificados con corte a 31 de diciembre de 2019 Vs los saldos tramitados mensualmente durante la vigencia actual. 
En caso que la disminucion de saldos de mutación no se la prevista, los gestores catastrales haran las alertas y emprenderan acciones necesarias para realizar su debida evacuación.
Evidencias: Estadisticas de tramites catastrales.</t>
  </si>
  <si>
    <t>Mayor volumen de trámites catastrales a demanda frente al presupuesto asignado</t>
  </si>
  <si>
    <t>Falta de comunicación permanente a los Funcionarios y contratistas de las Direcciones Territoriales sobre las sanciones a que haya lugar por recibir dadivas con el propósito de modificar, agilizar o priorizar trámites catastrales. (Complicidad, es decir callar y no denunciar también es delito).</t>
  </si>
  <si>
    <t>Sanción disciplinaria</t>
  </si>
  <si>
    <t>Cada vez que se reciba una PQRSD en las Direcciones Territoriales o Sede Central relacionada con cobros por gestiones o trámites catastrales, dichas dependencias deben reportar el caso a través de una comunicación escrita a la Subdirección de Catastro, para que la misma reporte lo succedido al GIT Control Disciplinario para que realice lo de su competencia.
En caso de que las Direcciones Territoriales no reporten ninguna novedad, la Subdirección realizará seguimiento y analisis quincenal del levantamiento del reporte o acta de las comunicaciones encontradas en el buzón de cada territorial y de las QRD de cada territorial a través del GIT Servicio al Ciudadano y Participación.
Evidencias: Comunicación escrita, reporte y/o actas buzón, Informe  seguimiento y análisis QRD</t>
  </si>
  <si>
    <t>Desconocimiento de la ciudadanía  sobre la gratuidad del servicio para realizar los trámites catastrales en sede central y Direcciones Territoriales.</t>
  </si>
  <si>
    <t>Mala imagen del IGAC</t>
  </si>
  <si>
    <t>La Subdirección de Catastro a través del Grupo de apoyo, cuatrimestralmente realizará evaluación a diferentes servidores públicos de las Direccones Territoriales, sobre el impacto de la capacitación que se adelantaran en la Subdirección sobre las implicaciones disciplinarias y legales para funcionarios públicos que pidan o reciban dádivas por trámites catastrales que son gratuitos, con el proposito de evaluar la interiorización y mejoras frente al tema.
En caso de no recibir suficientes encuestas diligenciadas, se insiste en el diligenciamiento de las mismas, a traves de correos electronicos.
Evidencia: Encuestas e Informe de Encuestas, correo Institucional</t>
  </si>
  <si>
    <t>SERVICIO AL CIUDADANO Y PARTICIPACIÓN</t>
  </si>
  <si>
    <t>Definir, orientar y promover lineamientos para la participación ciudadana, atendiendo oportunamente las peticiones, quejas,  reclamos,  denuncias, y sugerencias a través de los canales dispuestos para tal fin , garantizando la defensa del ejercicio de sus derechos.</t>
  </si>
  <si>
    <t>Inoportuna atención a las peticiones, quejas,  reclamos,  denuncias, y sugerencias solicitados por los ciudadanos y grupos de interes en los diferentes canales de atención.</t>
  </si>
  <si>
    <t>Falta de conocimiento del personal de la normatividad vigente en derechos de petición</t>
  </si>
  <si>
    <t xml:space="preserve">Acciones de tutelas </t>
  </si>
  <si>
    <t>Shadia Gene Beltran / CONTRATISTA</t>
  </si>
  <si>
    <t>si</t>
  </si>
  <si>
    <t xml:space="preserve">El servidor público encargado en el GIT Servicio al ciudadano realiza un test para evaluar los conocimientos  en cada visita a las Direcciones Territoriales y Sede Central para monitorear el conocimiento y la aplicación  del procedimiento de Trámite de peticiones, quejas, reclamos, sugerencias y denuncias. En caso de que algun funcionario o contratista no alcance el puntaje necesario para aprobar el test, este será requerido e informado para presentar nuevamente el test hasta su aprobación. 
 de no poder realizar comisiones se realizarán videoconferenicias con las Direcciones Terrotoriales
Evidencia de ejecución del control:                                                                                                             
Test para evaluar los conocimientos adquiridos y/o requerimiento para presentar nuevamnete el test. 
 </t>
  </si>
  <si>
    <t>No contar con recursos tecnológicos  para hacer seguimiento y  agilizar  las peticiones presentadas por los ciudadanos</t>
  </si>
  <si>
    <t>Imposibilidad del seguimiento en tiempo real</t>
  </si>
  <si>
    <r>
      <rPr>
        <sz val="10"/>
        <rFont val="Calibri"/>
        <family val="2"/>
        <scheme val="minor"/>
      </rPr>
      <t>El servidor público designado por el GIT Servicio al ciudadano identifica cada 6 (seis) meses los requerimientos  y/o necesidades en el aplicativo de Gestión Documental para el desarrollo de funcionalidades que permitan verificar la información a  reportar a las diferentes áreas. En caso de que no se puedan realizar el desarrollo en el aplicativo se solicita a la dependencia correspondiente la justificación del incumplimiento de la solicitud.</t>
    </r>
    <r>
      <rPr>
        <sz val="10"/>
        <color theme="1"/>
        <rFont val="Calibri"/>
        <family val="2"/>
        <scheme val="minor"/>
      </rPr>
      <t xml:space="preserve">
Evidencia de ejecución del control:                                                                                                             
correos electronicos y/o memorando interno  con los requerimientos y/o registros de asistencia y/o memorando interno  con la justificación del incumplimiento</t>
    </r>
  </si>
  <si>
    <t>Deficiencia en la atención prestada a los ciudadanos o grupos de interes</t>
  </si>
  <si>
    <t>Reprocesos y demora en las en la atención</t>
  </si>
  <si>
    <t xml:space="preserve">Trimestralmente el servidor publico designado del GIT Servicio al ciudadano realiza seguimiento a las directrices impartidas por la coordinación con el objevo de verificar que en la Sede central y Direcciones Territoriales den cumplimiento a los lineamientos impartidos. En caso de encontrar que no haya cumplimiento se requiere al funcionario solicitando una justificación de sus actuaciones.
Evidencia de ejecución del control:
Registro escrito del seguimiento y/o correo electronico y/o memorando interno con observaciones en caso que aplique </t>
  </si>
  <si>
    <t xml:space="preserve">Recibir dádivas para manipular el derecho de turno de las peticiones realizadas por los ciudadanos y/o grupos de interes  para beneficio propio o de terceros
 </t>
  </si>
  <si>
    <t xml:space="preserve">Falta de apropiación de los valores institucionales. </t>
  </si>
  <si>
    <t xml:space="preserve">Mala imagen institucional </t>
  </si>
  <si>
    <t xml:space="preserve">Falta de controles en el proceso </t>
  </si>
  <si>
    <t>Débil</t>
  </si>
  <si>
    <t xml:space="preserve">Trimestralmente el servidor publico designado del GIT Servicio al ciudadano realiza seguimiento al cumplimiento del procedimiento y a los protocolos de atención para verificar que esten cumpliendo con lo establecido y no se de prelación a ningun turno . En caso de encontrar que no haya cumplimiento o identificar un incumplimiento al derecho de turno se requiere al funcionario solicitando una justificación de sus actuaciones.
Evidencia de ejecución del control:
registros de asistencia  y/o correo electronico y/o memorando interno con observaciones en caso que aplique </t>
  </si>
  <si>
    <t xml:space="preserve">SEGUIMIENTO Y EVALUACIÓN INSTITUCIONAL </t>
  </si>
  <si>
    <t>Realizar seguimiento, evaluación y verificación oportuna y permanente a la gestión del IGAC, dentro del marco de la normatividad vigente, con el fin de detectar desviaciones que generen o puedan generar deficiencias, proponer recomendaciones y acciones de mejora que permitan el logro de los objetivos institucionales.</t>
  </si>
  <si>
    <t xml:space="preserve">Incumplimiento del Programa Anual de Auditorias Internas de Gestión </t>
  </si>
  <si>
    <t>Falta de tiempo y disponibilidad del auditado.</t>
  </si>
  <si>
    <t>Susceptibilidad de los procesos no auditados de incurrir en situaciones que generen sanciones fiscales, disciplinarias e inclusive penales.</t>
  </si>
  <si>
    <t>Profesional Universitario</t>
  </si>
  <si>
    <t>Esperanza Garzón Bermúdez / FUNCIONARIO</t>
  </si>
  <si>
    <t>Mensualmente el designado por el Jefe de la Oficina de Control Interno realiza seguimiento al Programa Anual de Auditorias Internas de Gestión a través del monitoreo del Plan de Acción Anual PAA vigente. En caso de detectar un posible incumplimiento del Programa, se realiza un ajuste al cronograma de las actividades.
Evidencia de ejecución del control: Archivo Excel del Seguimiento al PAA Vigente.</t>
  </si>
  <si>
    <t>Falta de funcionarios de planta y una alta rotación de personal contratista en la OCI.</t>
  </si>
  <si>
    <t>Posibles sanciones disciplinarias al funcionario responsable de la ejecución del Programa Anual de Auditorias</t>
  </si>
  <si>
    <t>Decisiones administrativas de supresión de auditorias del SGI.</t>
  </si>
  <si>
    <t>Recortes en el presupuesto de la OCI</t>
  </si>
  <si>
    <t>Falta de seguimiento permanente a la ejecución del programa anual de auditoria</t>
  </si>
  <si>
    <t>Incumplimiento de alguna de las normas legales, técnicas y de la entidad durante el ejercicio de auditoria</t>
  </si>
  <si>
    <t>No contar con la información suficiente y oportuna para la realización de la Auditoria.</t>
  </si>
  <si>
    <t xml:space="preserve">Informes deficientes que pueden conllevar a una errada toma de decisiones e insuficiente conocimiento sobre el estado del Sistema de Control Interno. </t>
  </si>
  <si>
    <t>Cuando se ejecuten y elaboren los informes de las auditorias internas de gestión, el jefe de la OCI realiza revisión de los informes preliminares y finales frente a los criterios establecidos. En caso de detectar un posible incumplimiento de alguno de los criterios se procede a determinar la causa del no cumplimiento y proceder a subsanar la omision o el error.
Evidencia de ejecución del control: Informes de auditoria revisados y aprobados.</t>
  </si>
  <si>
    <t>Pérdida de la información recopilada y de trabajo de la Oficina de Control Interno.</t>
  </si>
  <si>
    <t>Susceptibilidad de los procesos auditados de incurrir en situaciones que generen sanciones fiscales, disciplinarias e inclusive penales.</t>
  </si>
  <si>
    <t>Falta de capacitación y destreza del auditor.</t>
  </si>
  <si>
    <t>Desconocimiento de las normas vigentes del proceso auditado.</t>
  </si>
  <si>
    <t>Desarrollo de ejercicios auditores con resultados subjetivos e imparciales</t>
  </si>
  <si>
    <t>Debilidad en las competencias de los auditores e insuficiente capacitación.</t>
  </si>
  <si>
    <t>CATASTRÓFICO (5)</t>
  </si>
  <si>
    <t>Realización de evaluaciones cuatrimestral a los auditores por parte del Jefe de la OCI mediante un formato de evaluación con el fin de detectar el nivel de actualizacion y la fortaleza de las competencias de los auditores. En caso de detectar una posible parcialidad o subjetividad en el informe, se procede a corregir y subsanar las deficiencias.
Evidencia de ejecución del control: Informes de auditoria revisados y aprobados y Formatos de evaluación</t>
  </si>
  <si>
    <t>Falta de apropiación e interiorización del Estatuto de Auditoría Interna y Código de ética del auditor.</t>
  </si>
  <si>
    <t>Omisión deliberada en la revisión y verificación de situaciones irregulares conocidas dentro del actuar de la gestión, para favorecimiento propio o de terceros.</t>
  </si>
  <si>
    <t xml:space="preserve"> 
Falta de apropiación e interiorización del Estatuto de Auditoría Interna y Código de ética del auditor.
</t>
  </si>
  <si>
    <t xml:space="preserve">Detrimento patrimonial de la entidad
</t>
  </si>
  <si>
    <t>Cuando se ejecuten y elaboren los informes de las auditorias internas de gestión, el jefe de la OCI realiza revisión de los informes preliminares y finales, con el fin de detectar situaciones de omisiones deliberadas por parte de los auditores. En caso de detectar una posible 
omision deliberada se procede a subsanar el efecto de la misma y solicitar la investigacion disciplinaria correspondiente. 
Evidencia: Informes de auditoria revisados y objetados.</t>
  </si>
  <si>
    <t>Intereses particulares</t>
  </si>
  <si>
    <t>Incurrir en situaciones que generen sanciones fiscales, disciplinarias e inclusive penales.</t>
  </si>
  <si>
    <t>Pérdida de Credibilidad Institucional y del proceso.</t>
  </si>
  <si>
    <t>Ocultar situaciones irregulares encontradas en el proceso auditor, para favorecimiento propio o de terceros.</t>
  </si>
  <si>
    <t>Falta de apropiación e interiozación del Estatuto de Auditoría Interna y Código de ética del auditor.</t>
  </si>
  <si>
    <t xml:space="preserve">Detrimento patrimonial de la entidad </t>
  </si>
  <si>
    <t>Cuando se ejecuten y elaboren los informes de las auditorias internas de gestión, el jefe de la OCI realiza revisión de los informes preliminares y finales, con el fin de detectar situaciones de ocultamiento por parte de los auditores. En caso de detectar esta conducta se procede a subsanar el efecto de la misma y solicitar la investigacion disciplinaria correspondiente. 
Evidencia: Informes de auditoria revisados y objetados.</t>
  </si>
  <si>
    <t>GESTIÓN CONTRACTUAL</t>
  </si>
  <si>
    <t>INOPORTUNIDAD EN LA ADQUISICION DE BIENES, OBRAS Y SERVICIOS</t>
  </si>
  <si>
    <t>Deficiencia en la planeación de las áreas para la programación de solicitudes de bienes y/o servicios</t>
  </si>
  <si>
    <t>Trabajos atrasados por la falta del personal, los bienes o las obras necesarias para el normal funcionamiento de la entidad</t>
  </si>
  <si>
    <t>Coordinador del GIT Contractual</t>
  </si>
  <si>
    <t>Denis Adriana Torres Lozada</t>
  </si>
  <si>
    <t xml:space="preserve">El ordenador del gasto de manera permanente verificara que se esté ejecutando la programación del plan anual de adquisiciones, una vez se le comunique la aprobación del mismo con la consulta dentro de la plataforma pública. En caso de presentar inconsistencias dentro de la programación deberá solicitar al GIT de Gestión Contractual las respectivas correcciones. Evidencia. Formato plan anual de adquisiciones.
</t>
  </si>
  <si>
    <t>En la Sede Central  el faciltador de calidad del proceso de adquisiciones y en las Direcciones Territoriales el profesional con funciones de abogados</t>
  </si>
  <si>
    <t>Maria Victoria Molina Melo / CONTRATISTA</t>
  </si>
  <si>
    <t>Demoras por parte de los contratistas en allegar la totalidad de los requisitos legales.</t>
  </si>
  <si>
    <t xml:space="preserve">El ordenador del gasto deberá exigir al proveedor la documentación necesaria para adelantar el proceso de contratación e indicarle los tiempos de entrega y posteriormente, radicar la solicitud en el GIT de Gestión Contractual, en donde se verificará el cumplimiento de los requisitos y en caso de presentar inconsistencias se devolverá mediante lista de chequeo para las respectivas correcciones. Evidencia. Lista de Chequeo
.                                                                                                  </t>
  </si>
  <si>
    <t>INCUMPLIMIENTO DE LA NORMATIVIDAD LEGAL DURANTE UNA O VARIAS ETAPAS DEL PROCESO CONTRACTUAL</t>
  </si>
  <si>
    <t>Carencia o débil revisión del cumplimiento de requerimientos en una o varias etapas del proceso contractual</t>
  </si>
  <si>
    <t>Demandas de personas afectadas por el incumplimiento de la normatividad</t>
  </si>
  <si>
    <t xml:space="preserve">El GIT de Gestión contractual cada vez que reciba una solicitud de adquisición verificara, el cumplimiento mínimo de requisitos para adelantar el proceso de contratación, teniendo en cuenta la lista de chequeo verificara mediante check list  , en el evento de faltar información se devolverá al área para las respectivas correcciones. Evidencia. Lista de Chequeo
</t>
  </si>
  <si>
    <t>Necesidad de ejecutar etapas del proceso contractual de manera oportuna</t>
  </si>
  <si>
    <t>Pérdida de imagen institucional</t>
  </si>
  <si>
    <t>El GIT de Gestión contractual establecerá los tiempos necesarios dentro de cada etapa del proceso de contratación los cuales deberá comunicar por correo electrónico al ordenador del gasto y a las áreas evaluadoras cada vez que se publique un proceso de selección quienes deberán dar cumplimiento del mismo.  Evidencia oreo electrónico informando la publicación y el cronograma del proceso. En caso de modificarse el cronograma se deberá comunicar al ordenador de manera inmediata.</t>
  </si>
  <si>
    <t>ADQUISICIÓN DE BIENES, OBRAS Y SERVICIOS QUE INCUMPLEN LAS ESPECIFICACIONES REQUERIDAS O QUE SU FUNCIONALIDAD ES DEFICIENTE</t>
  </si>
  <si>
    <t>Informes de actividaades, inconsistencias en el cumplimiento de las especificaciones y/o requerimientos a obligaciones o productos a entregar pendientes.</t>
  </si>
  <si>
    <t>Adquisiciones de bienes, obras y servicios erroneos</t>
  </si>
  <si>
    <t>Cada vez que el contratista allegue informe de actividades y cuenta de cobro, el supervisor verificara que se hayan cumplido las actividades asignadas en el contrato, los productos adquiridos o las obras contratadas En caso de encontrar incumplimiento solicita al contratista por medio escrito o de correo electrónico y/o formato de registro las aclaraciones pertinentes. Evidencia correos.</t>
  </si>
  <si>
    <t>Solicitar polizas que comtemplen el aseguramiento de la calidad de los bienes obra y/o cumplimiento del servicio y/o estabilidad de la obra</t>
  </si>
  <si>
    <t>Atrasos considerados en la contratación</t>
  </si>
  <si>
    <t>El ordenador del gasto en cada solicitud de adquisición establecerá las garantías dentro de las condiciones de contratación de acuerdo a la naturaleza y o complejidad de la misma con el fin de amparar el cumplimiento de las obligaciones, en el evento de que la póliza no se constituya correctamente el Git de gestión contractual solicitará las correcciones a que haya lugar. Evidencia aprobación de póliza</t>
  </si>
  <si>
    <t xml:space="preserve">Estudios previos o de factibilidad superficiales manipulados o direccionados en la Etapa Precontractual. </t>
  </si>
  <si>
    <t>Carencia y debil informacion al realizar el estudio del mercado o analisis del sector.</t>
  </si>
  <si>
    <t>Las areas ordenadoras del gasto al planear su contratación, allegan al GIT de Gestión el analsis del sector y/o estudio de mercado para asi poder realizar el proceso requerido el cual sera publicado en la platafroma del SECOP. sin estos documentos no se podrá determinar claramente  los requisitos habilitantes y factores de evaluación presentados en su momento por los proponentes interesados en el o los futuros procesos de contratacion.  Evidencia: Estudio de Mercado y/o analisis del sector.</t>
  </si>
  <si>
    <t>Incumplimiento a la ley de transparencia y accedo a la información</t>
  </si>
  <si>
    <t xml:space="preserve">Cuando se realice un proceso de contratación, y de acuerdo a la normatividad de Colombia Compra Eficiente, los profesionales del GIT de Contratación  publican los estudios previos y  pliegos de condiciones en la plataforma del SECOP, creando el proceso en la plataforma de acuerdo a la necesidad del area ordenadora del gasto. en caso de no publicar el poceso se estaria incumpliendo con la Circular Externa No. 001 /2019 de Colombia Compra Eficiente. </t>
  </si>
  <si>
    <t>Favorecer a un proponente al momento de realizar la evaluación, para la adjudicación de un proceso contractua</t>
  </si>
  <si>
    <t>Designar un comote que desconozca la pare tecnica o especificaciones tecnicas.</t>
  </si>
  <si>
    <t>Cada vez que se adelante un proceso de selección (cuando aplique), el ordenador del gasto mediante memorando  designará un comite cuya funcion será evaluar los aspectos técnicos del proceso el cual presentará mediante informe tecnico de evaluación. De llegarse a encontrar o evidenciar alguna anomalia, falta o falla en la evaluacion publicada, cualquier parte interesada en el proceso, podra realizarse la observacion y/o devolución requerida. Evidencia: Memorando remisión de ofertas.</t>
  </si>
  <si>
    <t>En todo proceso de contratacion (si aplica), en la Sede Central el GIT de Gestión Contractual y en las Direcciones Territroriales el profesional con funciones de abogado creara  el proceso de contratación, realizando la publicación de  los  respectivos avisos de convocatoria y publicaciones que demanda la Ley, cumpliendo así con el principio de  publicidad y otorgando transparencia en el proceso. En los casos en que dichas publicaciones no se hagan en los terminos y condiciones que requiere la Ley, se deberán otorgar las garantias necesarias  a los proponentes y terceros interesados. Evidencia  URL (Avisos de convocatorio o publicación en Secop II  y IGAC).</t>
  </si>
  <si>
    <t>Perdida de elementos de la bodega del almacén por sustracción o hurto.</t>
  </si>
  <si>
    <t>Inventarios desactualizados y informacion incorrecta</t>
  </si>
  <si>
    <t>evantamiento físico de inventarios
Periodicidad: Trimestral
Desviación:  Incumpliendo del procedimiento..
Evidencia: Informes de conciliación trimestral</t>
  </si>
  <si>
    <t>En la Sede Central el almacenista del Almacen General  y en las Direcciones Territoriales el almacenista - contador</t>
  </si>
  <si>
    <t>Angela Maria Diaz Bermudez / FUNCIONARIO</t>
  </si>
  <si>
    <t>Mantener actualizados los inventarios con el software de gestión de inventarios. 
Periodicidad: Cuatrimestral.
Desviación:  Información inexacta de los elementos devolutivos y de consumo que desemboca en incorrectas necesidades de adquisición de bienes.</t>
  </si>
  <si>
    <t>GESTIÓN INFORMÁTICA DE SOPORTE</t>
  </si>
  <si>
    <t>Atender de forma oportuna y eficaz las solicitudes de soporte técnico relacionados con la plataforma tecnológica de la Entidad.</t>
  </si>
  <si>
    <t>Atención de solicitudes tardía o no realizada</t>
  </si>
  <si>
    <t>Casos no registrados en la mesa de servicios del Instituto</t>
  </si>
  <si>
    <t>Imagen negativa de la OIT</t>
  </si>
  <si>
    <t>Coordinador GIT Infraestructura tecnológica</t>
  </si>
  <si>
    <t>Mensualmente el líder de mesa de servicios verifica el estado de las solicitudes de atención, así como los seguimientos asociados a aquellas en estado no resuelto, con el objetivo de identificar los motivos por los cuales no se ha dado solución. En caso de encontrar solicitudes no resuletas en los plazos de los acuerdos de nivel de servicio, se realiza un informe para la jefatura de la OIT,para la generación un plan de atención de solicitudes.
Evidencia: Reporte de la herramienta de gestión de soporte tecnico</t>
  </si>
  <si>
    <t>Líder de mesa de ayuda (Contratista designado)</t>
  </si>
  <si>
    <t>Sí</t>
  </si>
  <si>
    <t>El líder de mesa de servicios realiza y ejecuta anualmernte un cronograma de capacitación no formal para usuarios del IGAC, así como para personal de apoyo en la solución de eventos, para el manejo de solicitudes en los diferentes niveles de atención, según el procedimiento establecido. 
Evidencia: Cronograma y registros xde asistencia.</t>
  </si>
  <si>
    <t>Niveles bajos o ausencia de seguimientos a las solicitudes de atención</t>
  </si>
  <si>
    <t>Usuarios insatisfechos</t>
  </si>
  <si>
    <t>Errores en la tipificación de las solicitudes en cuanto a urgencia y prioridad</t>
  </si>
  <si>
    <t>Registro de solicitudes con alta complejidad que requieren esfuerzo de desarrollo o implementaciones de infraestructura no disponible</t>
  </si>
  <si>
    <t>Errores masivos por falta de ejecución de mantenimientos preventivos.</t>
  </si>
  <si>
    <t>Falta de recursos para la adquisición  de insumos para la realización de mantenimientos</t>
  </si>
  <si>
    <t>Inoperatividad de la plataforma tecnológica para el cumplimiento de los objetivos institucionales</t>
  </si>
  <si>
    <t>Trimestralmente, el Coordinador del GIT de infraestructura tecnológica realiza seguimiento al cronograma de mantenimientos preventivos programados en la vigencia, en caso de identificar retrasos se informa a la jefatura de la OIT, a fin de que se realicen las gestiones pertinentes para acelerar el proceso.
Evidencia: Cronograma de mantenimiento con seguimiento</t>
  </si>
  <si>
    <t>Coordinado del GIT de IT</t>
  </si>
  <si>
    <t>El coordinador del GIT de Infraestructura Tecnológica, de manera permanente identifica en la herramienta de seguimiento a la infraestructura (monitoreo) la ocurrencia de un evento que pueda reprersentar peligo para la infraestructura, a fin de programar mantenimiento prioritario. En caso de evidenciar riesgo, se informa a la jefatura de la OIT para priorizar mantenimiento.
Evidencia: Reporte de herramienta de monitoreo</t>
  </si>
  <si>
    <t>Talento humano insuficientes para la ejecución de mantenimientos</t>
  </si>
  <si>
    <t>Mala o ausente programación de mantenimientos</t>
  </si>
  <si>
    <t>Ausencia o inasistencia del personal crítico de la OIT cuyo conocimiento es requerido para el desarrollo de la jornada normal de trabajo de las actividades del proceso.</t>
  </si>
  <si>
    <t>Talento humano carente de compromiso</t>
  </si>
  <si>
    <t>Eventos sin atender</t>
  </si>
  <si>
    <t>Coordinadores GIT Infraestructura tecnologica y gestión de software</t>
  </si>
  <si>
    <t>Mensualmente el coordinador de cada uno de los GIT verifica que los colaboradores asignados realice una adecuada documentración y actualización de los documentos guía de las labores que ejecuta para la atención de eventos, asegurando que queden disponibles en recurso compartido para su consulta y aplicación, por parte de los designados como pares en cada rol de la OIT. En caso de no encontrar la documentación actualizada, se requiere vía correo electrónico al responsable para la ejecución de la actividad.
Evidencia: Tareas ténicas documentadas en repositorios establecidos</t>
  </si>
  <si>
    <t>Coordinador de GIT de IT
Coordinador GIT Desarrollo</t>
  </si>
  <si>
    <t>El coordinador de cada GIT realiza distribución mensual para realizar jornadas de transferencia de conocimiento entre pares, a fin de garantizar la operación ante ausencia, para lo cual identifica que la ejecución de las tareas básicas se realice de manera adecuada por parte de los pares. En caso de no realizarse una jornada de transferencia de conocimiento se realiza envío de la información a través de correo electronico 
Evidencia: Actas de reunión.</t>
  </si>
  <si>
    <t>Enfermedades o incapacidades</t>
  </si>
  <si>
    <t>Demoras en la contratación de personal especializado.</t>
  </si>
  <si>
    <t>Posibilidad de favorecer a un tercero mediante la modificación de datos en las base de datos de los sistemas misionales</t>
  </si>
  <si>
    <t>Auditoría insuficiente en las bases de datos</t>
  </si>
  <si>
    <t>Ocurrencia de delito que afecta al Instituto</t>
  </si>
  <si>
    <t>Coordinador GIT de Infraestructura Tecnológica</t>
  </si>
  <si>
    <t>Mensualmente, el coordinador del GIT de Infraestructura Tecnológica revisa sobre los controles específicos de las bases de datos con el fin de detectar usuarios con privilegios no necesarios y roles no aprobados. De lo anterior se realiza reporte para la jefatura de la OIT.  Si se encuentran periles o roles no autorizados y/o con privilegios excesivos se procede a la cancelación de los mismos.
Evidencia: Informe de auditoría</t>
  </si>
  <si>
    <t>Coordinador GIT Infraestructura Tecnológica</t>
  </si>
  <si>
    <t>Los coordinadores de los GIT de Infraestructura Tecnológica y gestión de software, semestralmente evaluaran el conocimiento a los desarrolladores, DBA y administradores de infraestructura en las consecuencias de la no aplicación de controles adecuados, con el fin de reducir el desconocimiento legal e incentivar al uso de buenas prácticas de auditoría informática. En caso de no realizarse la evaluación en la periodicidad establecida se realizará una evaluación acumulativa 
Evidencia: Evaluación, resultado de la evaluación</t>
  </si>
  <si>
    <t>Bajo control en los perfiles de acceso a las bases de datos</t>
  </si>
  <si>
    <t>Imagen negativa del IGAC</t>
  </si>
  <si>
    <t>Deficiencias en la definición de roles</t>
  </si>
  <si>
    <t>Pérdida de confianza digital</t>
  </si>
  <si>
    <t>GESTIÓN DE TECNOLOGIAS DE LA INFORMACIÓN</t>
  </si>
  <si>
    <t>Establecer actividades de conceptualización, planeación, diseño, desarrollo, supervisión de implementación y entrega en operación de soluciones informáticas relacionadas con los objetivos y metas de la Estrategia de la Entidad, bajo estándares de seguridad y en un entorno de confianza digital.</t>
  </si>
  <si>
    <t>Plan de contratación de TIC no acorde con las necesidades y requerimientos</t>
  </si>
  <si>
    <t>Ausencia o mala identificación de necesidades para la vigencia</t>
  </si>
  <si>
    <t>Limitación en la prestación de servicios tecnológicos que afecta los procesos del Instituto</t>
  </si>
  <si>
    <t>Jefe Oficina de Informática y Telecomunicaciones</t>
  </si>
  <si>
    <t>Anualmente el grupo de Arquitectura Empresarial realiza actualización del mapa de ruta de los proyectos TIC y del portafolio de servicios del Instituto para identificar su concordancia con las normas vigentes y las necesidades misionales del IGAC. En caso de no ejecutarse la actualización, los proyectos en ejecución se evalúan conforme a las necesidades actuales del Instituto y las directrices del gobierno nacional a través del MinTIC
Evidencia: PETI actualizado</t>
  </si>
  <si>
    <t>Líder de AE</t>
  </si>
  <si>
    <t>Anualmente la jefatura de la OIT realiza sondeo a las diferentes dependencias, DT y UO, acerca de las necesidades de tecnología para la siguiente vigencvia a fin de incuir dichas necesidades en el PAA. En caso de detectar necesidades xde manera extempioránea se procede a verficar viabilidad presupuestal o prioridad institucional.
Evidencia: Encuesta de necesidades tecnológicas</t>
  </si>
  <si>
    <t>Mapa de ruta insuficiente para cubrimiento de necesidades</t>
  </si>
  <si>
    <t>Falta de información oportuna por parte de las dependencidas, DT y UOC</t>
  </si>
  <si>
    <t>comunicación e información</t>
  </si>
  <si>
    <t>Cambio en requerimientos político-administrativos</t>
  </si>
  <si>
    <t>Legal y Reglamentario</t>
  </si>
  <si>
    <t>Presupuesto insuficiente para la vigencia</t>
  </si>
  <si>
    <t>Económico</t>
  </si>
  <si>
    <t>Errores no detectados en la construcción de las aplicaciones de software.</t>
  </si>
  <si>
    <t>Falta de claridad en la necesidad para  la etapa de levantamiento de requerimientos</t>
  </si>
  <si>
    <t>Aplicaciones que no cumplen con la necesidad real del proceso</t>
  </si>
  <si>
    <t>Coordinador GIT de Gestión de Software</t>
  </si>
  <si>
    <t>Mensualmente el coordinador del GIT de gestión de software verifica el desarrollo para identificar diferencias entre los requerimientos establecidos y los desarrollos ejecutados, a fin de proceder a indicar los ajustes necesarios en la solución, o bien para observar desempeños no deseables. En caso de identificar desviaciones, se realizan reuniones entre el líder de desarrollo y el usuario funcional para documentarlas e iniciar cronograma de ajustes.
Evidencia: Informe parcial de desarrollo, repositorio GitLab</t>
  </si>
  <si>
    <t>Coordinador GIT gestión de software</t>
  </si>
  <si>
    <t>Trimestralmente , el coordinador del GIT de gestión de software programa y coordina con Infraestructura Tecnológica, puebas de carga y estrés a los módulos que se van desarrollando. En caso de encontrar desviaciones en el desdarrollo, se procede a realizar cronograma de adecuación de desarrollo de software .  
Evidencia: Informe de pruebas de carga y desempeño</t>
  </si>
  <si>
    <t>Fallas en las pruebas funcionales y no funcionales</t>
  </si>
  <si>
    <t>Cambios en el alcance de los desarrollos</t>
  </si>
  <si>
    <t>No utilización de estándares y buenas prácticas</t>
  </si>
  <si>
    <t>Insuficiencia de infraestructura tecnológica para soportar el software requerido para el cumplimiento de la misión</t>
  </si>
  <si>
    <t>Ausencia de recursos financieros para la adquisición de infraestructura</t>
  </si>
  <si>
    <t>Incapacidad para el alojamiento y operación de aplicaciones e información crítica</t>
  </si>
  <si>
    <t>Coordinador GIT de Infraestructura</t>
  </si>
  <si>
    <t>Trimestralmente el coordinador del GIT de Infraestructura Tecnologica  realiza verificación de desviaciones entre la planeación de los recursos de infraestructura versus las necesidades tecnológiocas establecidas en el mapa de ruta de AE, así como las expresadas por las diferentes dependencias, DT y UOC, según los recursos financieros disponibles. En caso de encontrarse diferencias que afecten el plan de compras se informa a la jefatura de la OIT para tona de decisión y ajustes en el plan.
Evidencia: Plan de compras de la vigencia.</t>
  </si>
  <si>
    <t>Coordinador GIT IT</t>
  </si>
  <si>
    <t>Trimestralmente, el coordinador del GIT de Infraestructura Tecnológica identifica el uso real de la Infraestructura del Instituto, a fin de prersentar un reporte a la Jefatura que permita identificar disponibilidad de recursos. En caso de contar con infarestructura disponible, se procede a informar a la jefatura de la OIT para priorización de alojamientos.
Evidencia: Reporte de uso de infratesructura.</t>
  </si>
  <si>
    <t>Fallas en la planeación de adquisición para la vigencia</t>
  </si>
  <si>
    <t>Uso de infraestructura para soporte de herramientas no planificadas</t>
  </si>
  <si>
    <t>Posibilidad de uso de infraestructura tecnológica para fines personales o comerciales</t>
  </si>
  <si>
    <t>Ausencia de controles en disposición de infratesructura tecnológica</t>
  </si>
  <si>
    <t>Infraestructura insuficiente para las necesidades del IGAC.</t>
  </si>
  <si>
    <t>Trimestralmente, el coordinador del GIT de infarestructura realiza verificación y actualización del catálogo de servicios tecnológicos disponible en la infarestructura del IGAC mediante el uso de la herramienta de monitoreo, a fin de identificar alojamiento de herramientas no institucuionales y en tal caso proceder a documentar el hallazgo e informar a la jefatura de la OIT, previa desactivación de dicho servicio.
Evidencia: Catálogo de servicios tecnológicos actualizado</t>
  </si>
  <si>
    <t>Coordinador GIT de IT</t>
  </si>
  <si>
    <t>Semestralemente la OIT realizará ejercicios de Hackin ético para identificación de vulnerabilidades y aplicaciones o portales alojados no autorizados por el Instituto de lo cual se realizará informe de ejecución y resultados. En caso de enontrarse  sitios no autorizados y/o vulnerabilidades, se procede a la desactivación de los sitios  y aplicación de parches de seguridad.
Evidencia: Informe de ejecución de actividad.</t>
  </si>
  <si>
    <t>Deficiencias en la documentación del catálogo de servicios tecnológicos</t>
  </si>
  <si>
    <t>Posibles vulnerabilidades por cpodigos no autorizados</t>
  </si>
  <si>
    <t>Mala configuración de herramientas de monitoreo</t>
  </si>
  <si>
    <t>Descentralización del gobierno de infraestructura</t>
  </si>
  <si>
    <t>GESTIÓN AGROLÓGICA</t>
  </si>
  <si>
    <t>Incumplimiento en la elaboración de los productos programados en el proceso de Gestión Agrológica</t>
  </si>
  <si>
    <t>Planeación inadecuada en las actividades de los estudios agrológicos.</t>
  </si>
  <si>
    <t>Reprocesos</t>
  </si>
  <si>
    <t>Coordinadores de los GITS</t>
  </si>
  <si>
    <t>Janeth González Nivia / FUNCIONARIO</t>
  </si>
  <si>
    <r>
      <t>Seguimiento trimestral al reporte y análisis de las metas e indicadores en los comités de mejoramiento convocados por el Subdirector de Agrología, con el fin de verificar el cumplimiento en la generación de los productos programados por el proceso de Gestión Agrológica. En caso de que se detecten desviaciones se analizan las causas y se determina las acciones que deben adelantar los responsables y se pueden evidenciar en el registro de asistencia o acta.</t>
    </r>
    <r>
      <rPr>
        <sz val="10"/>
        <color rgb="FF7030A0"/>
        <rFont val="Calibri"/>
        <family val="2"/>
        <scheme val="minor"/>
      </rPr>
      <t xml:space="preserve">
</t>
    </r>
    <r>
      <rPr>
        <sz val="10"/>
        <color theme="1"/>
        <rFont val="Calibri"/>
        <family val="2"/>
        <scheme val="minor"/>
      </rPr>
      <t xml:space="preserve">
Evidencia de ejecución del control: reporte del seguimiento de metas e indicadores y acciones en caso de los cuales se pueden evidenciar en el acta del comité de mejoramiento y registro de asistencia.</t>
    </r>
  </si>
  <si>
    <t xml:space="preserve">Subdirector de Agrología </t>
  </si>
  <si>
    <t>El supervisor de cada proyecto realizará reuniones mensuales con el objeto de hacer el seguimiento al avance en las actividades planeadas y con el propósito de revisar que se este dando cumplimiento al cronograma de actividades. En caso de observar retrasos o incumplimientos, se informa la situación detectada al coordinador del GIT quien determina que acciones deben adelantar los responsables y se documentan en el registro de asistencia.
Evidencia de ejecución del control: Registros de asistencia.</t>
  </si>
  <si>
    <t>Insuficiencia y recortes en el presupuesto asignado.</t>
  </si>
  <si>
    <t>Insatisfacción del cliente</t>
  </si>
  <si>
    <t>Entrega de productos supeditados al suministro de insumos por parte de terceros lo que dificulta la entrega de los mismos.</t>
  </si>
  <si>
    <t>Mercado</t>
  </si>
  <si>
    <t>Pérdida de credibilidad e imagen institucional</t>
  </si>
  <si>
    <t>Problemas de orden público a nivel nacional que pueden afectar las actividades de campo.</t>
  </si>
  <si>
    <t>Demandas o multas</t>
  </si>
  <si>
    <t>Aplicación parcial de los procedimientos y demás documentos del SGI</t>
  </si>
  <si>
    <t xml:space="preserve">Calidad deficiente de los productos generados por la Gestión Agrológica
</t>
  </si>
  <si>
    <t>Deficiencia en la información básica para realizar estudios agrológicos.</t>
  </si>
  <si>
    <t>Coordinadores de los GITS y controles de calidad</t>
  </si>
  <si>
    <r>
      <t>La facilitadora del Sistema de Gestión integrado o el profesional encargado verifican mensualmente la aplicación de la documentación asociada a la ejecución del proceso de Gestión Agrológica a través del diligenciamiento de una lista de chequeo que contiene los ítems que se deben evaluar. En caso de detectar desviaciones se realiza la re-inducc</t>
    </r>
    <r>
      <rPr>
        <sz val="10"/>
        <color theme="1"/>
        <rFont val="Calibri"/>
        <family val="2"/>
        <scheme val="minor"/>
      </rPr>
      <t>ión al funcionario o contratista en puesto de trabajo.</t>
    </r>
    <r>
      <rPr>
        <sz val="10"/>
        <rFont val="Calibri"/>
        <family val="2"/>
        <scheme val="minor"/>
      </rPr>
      <t xml:space="preserve">
Ev</t>
    </r>
    <r>
      <rPr>
        <sz val="10"/>
        <color theme="1"/>
        <rFont val="Calibri"/>
        <family val="2"/>
        <scheme val="minor"/>
      </rPr>
      <t>idencia de ejecución del control: listas de chequeo aplicadas y soportes asociados a la reinducción cuando aplique.</t>
    </r>
  </si>
  <si>
    <t>Facilitadora del SGI o profesional de la Subdirección de Agrología</t>
  </si>
  <si>
    <t>El profesional encargado del tema de calidad en el Laboratorio Nacional de Suelos realizará trimestralmente el seguimiento a la evaluación del desempeño de analistas frente a los métodos analíticos o comportamiento de las cartas control en el Laboratorio Nacional de Suelos, con el fin de revisar que los procesos de análisis se encuentren bajo control. En caso de detectar desviaciones se analizan las causas y se establecerán las acciones que deben adelantar los responsables y se documentan en el registro de asistencia.
Evidencia del control: Informe de evaluación del desempeño de analistas frente a los métodos analíticos o comportamiento de las cartas control en el LNS y registro de asistencia.</t>
  </si>
  <si>
    <t>Cada vez que se requiera los profesionales asignados de cada proyecto o convenio aplican los controles de calidad establecidos en el proceso de Gestión Agrológica, con el propósito de verificar que se cumplen todos los parámetros establecidos en cada etapa del proceso. En caso de encontrar desviaciones se regresa a la etapa anterior para su corrección o se realizan reprocesos. 
Evidencia del control: Documentos relacionados con la aplicación de los controles de calidad y evidencias de reprocesos según aplique.</t>
  </si>
  <si>
    <t>Profesionales del GIT Subdirección de Agrología</t>
  </si>
  <si>
    <t>Ausencia de controles de calidad en las diferentes etapas del proceso</t>
  </si>
  <si>
    <t>Pérdida de credibilidad e imagen institucional.</t>
  </si>
  <si>
    <t>Incumplimiento de los estándares de producción de información geográfica</t>
  </si>
  <si>
    <t>Quejas y reclamos</t>
  </si>
  <si>
    <t xml:space="preserve">Pérdida de la muestra </t>
  </si>
  <si>
    <t>Inadecuada manipulación, identificación, distribución, almacenamiento y transporte de la muestra</t>
  </si>
  <si>
    <t>Coordinadores de los Gits del Laboratorio Nacional de Suelos y Gestión de Suelos y aplicaciones Agrológicas</t>
  </si>
  <si>
    <r>
      <t>Cada vez que el GIT de Gestión de Suelos y Aplicaciones Agrologicas, envié muestras al Laboratorio Nacional de Suelos de las comisiones a campo, el profesional edafólogo de enlace realiza el control y seguimiento al comparar el formato de solicitud de muestras cliente interno,  con las muestras que realmente llegan al laboratorio. En caso de encontrar incons</t>
    </r>
    <r>
      <rPr>
        <sz val="10"/>
        <rFont val="Calibri"/>
        <family val="2"/>
        <scheme val="minor"/>
      </rPr>
      <t>istencias lleva a cabo el seguimiento respectivo hasta encontra</t>
    </r>
    <r>
      <rPr>
        <sz val="10"/>
        <color theme="1"/>
        <rFont val="Calibri"/>
        <family val="2"/>
        <scheme val="minor"/>
      </rPr>
      <t>r la razón del desvió de las muestras y en caso de ser necesario solicitar el envió de una nueva muestra.
Evidencias de ejecución del Control: Formato Control de envío y recepción de muestras y/o planillas del correo certificado y soportes del seguimiento o solicitud de una nueva muestra.</t>
    </r>
  </si>
  <si>
    <t>Profesional del GIT de Gestión de Suelos y aplicaciones agrológicas</t>
  </si>
  <si>
    <t>Cada vez que se requiera los profesionales responsables de los temas en el LNS, realizarán el seguimiento de las muestras que ingresan al tema de preparación por medio del formato de codificación de muestras y entrega al área técnica, con el fin de verificar que todas las muestras lleguen oportunamente para su proceso analítico. En caso de detectar desviaciones  informará al coordinador del GIT del LNS para analizar las causas y determinar las acciones que deben adelantar los responsables del tema de preparación y que se documentaran en el registro de asistencia.
Evidencia de la ejecución del control: Formato de codificación de muestras y entrega al área técnica y registro de asistencia.</t>
  </si>
  <si>
    <t>Aplicación parcial de los procedimientos y demás documentos del SGI relacionados con el manejo de la muestra en el LNS.</t>
  </si>
  <si>
    <r>
      <t xml:space="preserve">El profesional responsable del SGI en el LNS mensualmente  realiza  el seguimiento a la aplicación de los procedimientos asociados a la manipulación, almacenamiento, preparación, transporte y codificación de las muestras en el Laboratorio Nacional de suelos, a través de la aplicación de una lista de chequeo. En caso de encontrar desviaciones realiza una reinducción en puesto de trabajo. </t>
    </r>
    <r>
      <rPr>
        <sz val="10"/>
        <color rgb="FF7030A0"/>
        <rFont val="Calibri"/>
        <family val="2"/>
        <scheme val="minor"/>
      </rPr>
      <t xml:space="preserve">
</t>
    </r>
    <r>
      <rPr>
        <sz val="10"/>
        <rFont val="Calibri"/>
        <family val="2"/>
        <scheme val="minor"/>
      </rPr>
      <t xml:space="preserve">
Evidencia de ejecución del control: Listas de chequeo aplicadas y soportes de la reinducción.</t>
    </r>
  </si>
  <si>
    <t>Profesional responsable del SGI en el Laboratorio Nacional de Suelos</t>
  </si>
  <si>
    <t>Incumplimiento de los productos del proceso</t>
  </si>
  <si>
    <t>Pérdida de los recursos de la entidad</t>
  </si>
  <si>
    <t xml:space="preserve">Indisponibilidad de la información 
</t>
  </si>
  <si>
    <t>Uso inadecuado del espacio de almacenamiento que dificulta la carga de información para su uso en las actividades agrológicas.</t>
  </si>
  <si>
    <t>Afectación al cumplimiento de las metas del proceso</t>
  </si>
  <si>
    <t>Servidores públicos de La Subdirección de Agrología</t>
  </si>
  <si>
    <t xml:space="preserve">Cada vez que se requiera los profesionales designados realizan la validación, depuración y migración de la información agrológica a la NETAPP,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
Evidencia de control: Informe de migración de la información a la NETAPP.
</t>
  </si>
  <si>
    <t>Profesionales del GIT de Modernización y Administración de la Información Agrológica</t>
  </si>
  <si>
    <r>
      <t>El funcionario responsable del archivo mensualmente realiza</t>
    </r>
    <r>
      <rPr>
        <sz val="10"/>
        <color rgb="FFFF0000"/>
        <rFont val="Calibri"/>
        <family val="2"/>
        <scheme val="minor"/>
      </rPr>
      <t xml:space="preserve"> </t>
    </r>
    <r>
      <rPr>
        <sz val="10"/>
        <color theme="1"/>
        <rFont val="Calibri"/>
        <family val="2"/>
        <scheme val="minor"/>
      </rPr>
      <t>el seguimiento al inventario de las carpetas ubicadas en el archivo de gestión de la Subdirección de Agrología, con el fin de controlar el uso y préstamo de las mismas. En caso de encontrar desviaciones le informa al coordinador del GIT correspondiente para analizar las causas y  determinar las acciones que deben adelantar los responsables y que se podrán evidenciar en el registro de asistencia.
Evidencia de la ejecución del control: informe del seguimiento carpetas de archivo y registro de asistencia.</t>
    </r>
  </si>
  <si>
    <t>Daño en los equipos que poseen información de la ejecución de las actividades agrológicas</t>
  </si>
  <si>
    <t>Retraso en la entrega de productos o prestación del servicio</t>
  </si>
  <si>
    <t>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
Evidencia de control: Informe del mantenimiento, calibración y verificación de equipos y/o certificados de calibración y/o mantenimiento.</t>
  </si>
  <si>
    <t>El profesional responsable de metrología del GIT Laboratorio Nacional de Suelos</t>
  </si>
  <si>
    <t>Mal funcionamiento de las aplicaciones de software o caídas del sistema SIGA y la IGACNAS utilizados para la ejecución de las actividades de la Subdirección de Agrología</t>
  </si>
  <si>
    <t>El servidor público enlace realiza el seguimiento mensual a las incidencias de los módulos de reportes y panel de tareas del SIGA y solicitudes por la mesa de ayuda con el fin de verificar su estado. En caso que la incidencia no sea atendida oportunamente comunica al proceso de Gestión Informática de Soporte para que sea atendida lo más pronto posible.
Evidencia de control: Informe del seguimiento aprobado por el coordinador del GIT responsable.</t>
  </si>
  <si>
    <t xml:space="preserve">Servidor público del GIT  Modernización y Administración de la información Agrológica </t>
  </si>
  <si>
    <t>Falta de lineamientos de estandarización y almacenamiento de la información</t>
  </si>
  <si>
    <t>Pérdida o robo de la información</t>
  </si>
  <si>
    <t>El control de acceso de usuarios al SIGA es débil debido a que no se verifica la des habilitación de usuarios retirados.</t>
  </si>
  <si>
    <t>Coordinadores de los GITS DE LA Subdirección de Agrología, supervisores y controles de calidad</t>
  </si>
  <si>
    <t>Asumir el riesgo</t>
  </si>
  <si>
    <t>Cada vez que se requiera los coordinadores de los GITS o el profesional designado realiza la custodia de los discos externos y portátiles con la información repositorio de la Subdirección de Agrología, en un inmobiliario bajo llave, con el fin de controlar el uso y préstamo de equipos. En caso de detectar desviaciones se realiza el análisis de las causas seguimiento deben adelantar los responsables y se documentan en el registro de asistencia.
Evidencia de Control: Lista de control de entrada y salida de equipos y registro de asistencia.</t>
  </si>
  <si>
    <t>Coordinadores de los GITS de la Subdirección de Agrología</t>
  </si>
  <si>
    <t xml:space="preserve">Los profesionales designados para el control de las carpetas compartidas realizan el seguimiento trimestral al acceso y uso, con el fin de  controlar el acceso. En caso de encontrar desviaciones se comunicará con el administrador o con el proceso de Gestión Informática y de Soporte para que se le retiren los permisos.
Evidencia de la ejecución del control: Informe de acceso y uso de carpetas compartidas y de novedad de usuarios.     </t>
  </si>
  <si>
    <t>Debilidad en el control de los activos de información física y digital empleados en las diferentes actividades de la Subdirección, principalmente en las salidas a campo.</t>
  </si>
  <si>
    <t>Utilización inadecuada de información en proceso de aprobación</t>
  </si>
  <si>
    <t xml:space="preserve">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
Evidencia de Control:  Informe de asignación de usuarios con acceso a la SIGA y NETAPP; y solicitud y respuesta de novedades de usuarios. </t>
  </si>
  <si>
    <t>Profesionales de  los GITS  de Laboratorio Nacional de Suelos y Gestión de Suelos</t>
  </si>
  <si>
    <t>Posibilidad de pérdida o robo de dispositivos de almacenamiento (portátiles y discos duros) empleados para el almacenamiento temporal o transferencia de la información entre equipos.</t>
  </si>
  <si>
    <t>Investigaciones disciplinarias</t>
  </si>
  <si>
    <t>Los profesionales designados realizan los Backups de acuerdo a la periodicidad establecida por cada uno de los coordinadores de los GITs de la Subdirección de Agrología y a las TRD vigente con el propósito de salvaguarda la información generada por el proceso de Gestión Agrológica. En caso de detectar desviaciones se informa al Coordinador del GIT responsable para realizar su corrección y continuar con el proceso de realización de los backups.
Evidencia de control: Captura de pantalla de la realización de backup tomado del NETAPP y su respectivo archivo e informe.</t>
  </si>
  <si>
    <r>
      <t>Parcialidad en las actividades del Laboratorio Nacional de Suelos.</t>
    </r>
    <r>
      <rPr>
        <sz val="10"/>
        <color rgb="FF7030A0"/>
        <rFont val="Calibri"/>
        <family val="2"/>
        <scheme val="minor"/>
      </rPr>
      <t xml:space="preserve"> </t>
    </r>
  </si>
  <si>
    <t>Presiones generadas por las relaciones del personal del LNS entre ellos o con sus partes interesadas</t>
  </si>
  <si>
    <t>Coordinador del GIT del Laboratorio Nacional de Suelos</t>
  </si>
  <si>
    <t xml:space="preserve">Cada vez que se requiera el Coordinador del LNS verifica que la definición de  las especificaciones técnicas de los bienes y servicios a adquirir sean acordes con los requisitos generales para la selección, adquisición, inspección y evaluación de productos o servicios, con el fin de contar con un estándar que debe cumplir el bien o servicio para ser aceptado. En caso de que no estén bien definidos informa vía correo electrónico al responsable del tema para que haga su corrección. 
Evidencias de ejecución del Control: Especificaciones técnicas de los bienes y servicios aprobadas por el coordinador y correos electrónicos enviados.
</t>
  </si>
  <si>
    <t>Coordinador del GIT de Laboratorio Nacional de Suelos</t>
  </si>
  <si>
    <t>Seguimiento trimestral al reporte y análisis de la imparcialidad en las actividades del LNS en los comités de mejoramiento convocados por el Subdirector de Agrología, con el fin de verificar que las actividades del Laboratorio Nacional de Suelos se realicen de forma imparcial y estructurada. En caso de que se detecten desviaciones se determinaran acciones a ejecutar que se pueden evidenciar en el registro de asistencia o acta.
Evidencia de ejecución del control: reporte del seguimiento a la imparcialidad en las actividades del LNS, que se pueden evidenciar en el acta del comité de mejoramiento y registro de asistencia.</t>
  </si>
  <si>
    <t>Presiones financieras</t>
  </si>
  <si>
    <t>El profesional responsable del SGI en el LNS o el facilitador del SGI mensualmente verifica el cumplimiento de los lineamientos de atención de las solicitudes de acuerdo al orden de llegada al Laboratorio Nacional de Suelos, con el fin de comprobar que se mantiene la imparcialidad. En caso de encontrar desviaciones informa al coordinador del GIT del Laboratorio Nacional de Suelos para  realizar el análisis de las causas y determinar las acciones las acciones que deben adelantar los responsables las cuales se pueden evidenciar en los registros de asistencia.
Evidencias de ejecución del Control: Informe de seguimiento de tiempos y movimientos del Sistema de Gestión Agrológica-SIGA y registro de asistencia.</t>
  </si>
  <si>
    <t xml:space="preserve"> 
El profesional responsable de SGI en el  GIT Laboratorio Nacional de Suelos o el Facilitador del SGI</t>
  </si>
  <si>
    <t>Clientelismo y amiguismo</t>
  </si>
  <si>
    <t xml:space="preserve">Pérdida de credibilidad e imagen institucional.
</t>
  </si>
  <si>
    <t>Pérdida de bienes</t>
  </si>
  <si>
    <t>Sanciones e investigaciones</t>
  </si>
  <si>
    <r>
      <t xml:space="preserve">Alteración de los resultados de los productos </t>
    </r>
    <r>
      <rPr>
        <sz val="10"/>
        <rFont val="Calibri"/>
        <family val="2"/>
        <scheme val="minor"/>
      </rPr>
      <t>agrológicos</t>
    </r>
    <r>
      <rPr>
        <sz val="10"/>
        <color theme="1"/>
        <rFont val="Calibri"/>
        <family val="2"/>
        <scheme val="minor"/>
      </rPr>
      <t xml:space="preserve"> para beneficio propio o de un tercero
</t>
    </r>
    <r>
      <rPr>
        <sz val="10"/>
        <color rgb="FFFF0000"/>
        <rFont val="Calibri"/>
        <family val="2"/>
        <scheme val="minor"/>
      </rPr>
      <t xml:space="preserve">
</t>
    </r>
  </si>
  <si>
    <t>Debilidades en los procesos de apropiación de valores institucionales</t>
  </si>
  <si>
    <t>Investigaciones y sanciones a la entidad</t>
  </si>
  <si>
    <t>Subdirector de Agrología, Coordinadores de los GITS del proceso de Gestiòn Agrológica, controles de calidad y supervisores</t>
  </si>
  <si>
    <t>Janeth Gonzalez Nivia / FUNCIONARIO</t>
  </si>
  <si>
    <t>El facilitador del sistema de gestión integrado o el profesional de control de calidad realiza el seguimiento al cumplimiento de los manuales de procedimientos, instructivos, guías, metodologías, formatos y sus controles, lo cual se debe hacer a través de la aplicación de listas de chequeo que permita evaluar el cumplimiento del paso a paso para generar los productos de la Subdirección; esta actividad se debe efectuar como mínimo mensualmente. Para el caso en que se encuentre una desviación o desconocimiento en el procedimiento para generar los productos por alguno de los servidores públicos se procederá a hacer una re-inducción del proceso o se cambiará de actividad. 
La evidencia de ejecución del control: Listas de chequeo diligenciadas, la actualización de la documentación según aplique y soportes de la reinducción o cambio de actividad.</t>
  </si>
  <si>
    <t>Coordinadores del GIT del proceso de Gestión Agrológica</t>
  </si>
  <si>
    <t>Cada vez que a la Subdirección de Agrología llegue un servidor público a desarrollar sus funciones, el profesional responsable del SGI los capacitará en el tema de valores institucionales con el fin de garantizar la apropiación de los mismos en la ejecución de las actividades propias de la gestión agrológica. En caso de no poder desarrollarse la capacitación se enviaran piezas comunicativas e informativas relacionadas con los valores institucionales.
Evidencia de la ejecución del control: Registro de asistencia y informe divulgación vía correo electrónico.</t>
  </si>
  <si>
    <t>Presencia de intereses particulares o conflicto de intereses por la destinación del uso del suelo.</t>
  </si>
  <si>
    <t>Pérdida de credibilidad en el instituto</t>
  </si>
  <si>
    <t>Toma de decisiones erróneas por parte de los usuarios de la información</t>
  </si>
  <si>
    <t>GESTIÓN GEOGRÁFICA</t>
  </si>
  <si>
    <r>
      <t>Incumplimiento en los</t>
    </r>
    <r>
      <rPr>
        <sz val="10"/>
        <color rgb="FFFF0000"/>
        <rFont val="Calibri"/>
        <family val="2"/>
        <scheme val="minor"/>
      </rPr>
      <t xml:space="preserve"> </t>
    </r>
    <r>
      <rPr>
        <sz val="10"/>
        <color theme="1"/>
        <rFont val="Calibri"/>
        <family val="2"/>
        <scheme val="minor"/>
      </rPr>
      <t>tiempos programados para la generación, actualización y publicación de metodologías, estudios e investigaciones geograficas y delimitación de las entidades territoriales.</t>
    </r>
  </si>
  <si>
    <t>Falta de oportunidad en las modificaciones al plan de acción del área, por requerimientos internos y externos</t>
  </si>
  <si>
    <t xml:space="preserve">Demandas y procesos legales en contra del Instituto </t>
  </si>
  <si>
    <t>Coordinador de GIT Estudios Geográficos y ordenamiento territorial
Coordinador de GIT  Fronteras y Limites de entidades territoriales</t>
  </si>
  <si>
    <t>Luz Angela Castro/FUNCIONARIO</t>
  </si>
  <si>
    <t>Los coordinadores del GIT Estudios geográficos y ordenamiento territorial y GIT Fronteras y limites de entidades territoriales, realizan el seguimiento de los proyectos, en el plan de acción anual. Los cuales  son  reportados en avances mensuales, del cumplimieto de los cronogramas. En caso de reprogramar  los tiempos  en algunos proyectos, se citan a reuniones para tomas decisiones y deben quedar  registradas en actas donde se informa.  Evidencia: registro de asistencia o actas de reunión</t>
  </si>
  <si>
    <t>Coordinador del GIT estudios geografícos y Ordenamiento Territorial y Coordinador GIT Fronteras y limites de entidades territoriales</t>
  </si>
  <si>
    <t>Mensualmente los coordinadores del GIT Estudios geográficos y ordenamiento territorial y GIT Fronteras y limites de entidades territoriales,  verifican el cumplimiento de las metas del Plan de Acción Anual acuerdo a los recursos disponibles, en caso de que los recursos no sean los suficientes se solicita la reprogramación de las metas ante la oficina asesora de planeación. Eviencia: Plan de acción anual con metas reprogramadas, correo electronico solicitando el cambio de metas.</t>
  </si>
  <si>
    <t>Falta del personal para la generación de metodologias, estudios e investigaciones geograficas y delimitación de las entidades territoriales.</t>
  </si>
  <si>
    <t>Perjuicio en la imagen institucional y pérdida de credibilidad en el IGAC</t>
  </si>
  <si>
    <r>
      <t xml:space="preserve">Al realizar la planeación del proyecto; Los coordinadores del GIT Estudios geográficos  y ordenamiento territorial y GIT Fronteras y limites de entidades territoriales,  </t>
    </r>
    <r>
      <rPr>
        <sz val="10"/>
        <rFont val="Calibri"/>
        <family val="2"/>
        <scheme val="minor"/>
      </rPr>
      <t xml:space="preserve">revisan la disponibilidad de personal, así como las habilidades del mismo, </t>
    </r>
    <r>
      <rPr>
        <sz val="10"/>
        <color theme="1"/>
        <rFont val="Calibri"/>
        <family val="2"/>
        <scheme val="minor"/>
      </rPr>
      <t xml:space="preserve"> en caso de que el personal existente sea insuficiente o no sea el requerido, solicitará la asignación del personal mediante memorando al Subdirector de Gegrafía y Cartografía Evidencias: se realiza el protocolo correspondiente con contratación. Evidencia: memorando de solicitud de la necesidad de contratación</t>
    </r>
  </si>
  <si>
    <t>Falta de asignación de recursos economicos para la generación de los proyectos y la  publicación  de metodologias, estudios e investigaciones geograficas y delimitación de las entidades territoriales.</t>
  </si>
  <si>
    <t>Obstaculiza la operación de otros procesos misionales del instituto</t>
  </si>
  <si>
    <t>Arturo Perilla/FUNCIONARIO</t>
  </si>
  <si>
    <t>Falta de recursos tecnologicos ( Hardware y Software) y algunos existentes se encuentran obsoletos o dañados para el desarrollo de las actividades propias de los estudios e investigaciones geograficas y delimitación de las entidades territoriales.</t>
  </si>
  <si>
    <t xml:space="preserve">Pérdida de  oportunidades para ofertar convenios interinstitucionales </t>
  </si>
  <si>
    <t>Los coordinadores del GIT Estudios geográficos  y ordenamiento territorial y GIT Fronteras y limites de entidades territoriales, verifican anualmente el inventario de los equipos y licencias para la ejecución de los proyectos, en caso de que sean insuficientes los equipos y las licencias se reportan ante la Subdirección de Geografía y Cartografía las necesidades.Evidencia: Inventario de Hardware y Software</t>
  </si>
  <si>
    <t>Generación de metodologías, estudios e investigaciones geográficas y de deslindes de entidades territoriales no efectivas para la toma de decisiones relacionadas con la planificación y ordenamiento del territorio con un uso adecuado de recursos</t>
  </si>
  <si>
    <t xml:space="preserve">Desarticulación y falta de comunicación entre los diferentes estamentos administrativos (dirección, subdirecciones y coordinación de grupos de trabajo) </t>
  </si>
  <si>
    <t>Perdida de tiempo y recursos por la  generación de productos inconclusos.</t>
  </si>
  <si>
    <t>Coordinador de GIT Estudios Geográficos y ordenamiento territorial
Coordinador de GIT  Fronteras</t>
  </si>
  <si>
    <t>Cambio de directrices del gobierno nacional frente a los requerimientos de metodologías, estudios e investigaciones geográficas y de deslindes de entidades territoriales.</t>
  </si>
  <si>
    <t>Perdida de imagen y credibilidad</t>
  </si>
  <si>
    <r>
      <t>Cada vez que se finaliza un convenio, acuerdo de voluntades, o contrato  para la elaboración de productos geográficos y deslindes  de entidades territoriales, los coordinadores del GIT Estudios geográficos  y ordenamiento territorial y GIT Fronteras y limites de entidades territoriales</t>
    </r>
    <r>
      <rPr>
        <sz val="10"/>
        <color rgb="FFFF0000"/>
        <rFont val="Calibri"/>
        <family val="2"/>
        <scheme val="minor"/>
      </rPr>
      <t xml:space="preserve"> </t>
    </r>
    <r>
      <rPr>
        <sz val="10"/>
        <color theme="1"/>
        <rFont val="Calibri"/>
        <family val="2"/>
        <scheme val="minor"/>
      </rPr>
      <t xml:space="preserve">verifican que los productos entregados estén acordes a los requerimientos establecidos a través de una lista de chequeo. En caso de identificar algun incumplimiento se solicita al responsable los ajustes necesarios. Evidencia: acta de liquidación, comunicaciones de entrega de productos. </t>
    </r>
  </si>
  <si>
    <t>Los coordinadores del GIT Estudios geográficos y ordenamiento territorial y GIT Fronteras y límites de entidades territoriales, verifican quiénes participaron en la elaboración de los productos de investigación geográfica y de deslindes de entidades territoriales. En caso de encontrar que hubo personas que debían haber participado y no lo hicieron, solicitan las justificaciones de esto y se les informa su imposibilidad de opinar cuando el producto está terminado, esto para evitar reprocesos y demoras. Evidencia: Versiones de los documentos con los aportes de cada dependencia.</t>
  </si>
  <si>
    <t>Falta de claridad en los parametros técnicos para la generación de metodologías, estudios e investigaciones geográficas y de deslindes de entidades territoriales.</t>
  </si>
  <si>
    <t>Insatisfacción de los usuarios</t>
  </si>
  <si>
    <t>Anualmente los coordinadores del GIT Geográfico verifican los inventarios de los productos inconclusos o sin publicar, relacionando recursos y avances , en caso de detectar productos con un avance considerable se programa junto con el Subdirector su finalización. Evidencia: inventario de productos inconclusos o sin publicar, registros de asistencia de reuniones donde se tomen decisiones frente a productos con un avance considerable</t>
  </si>
  <si>
    <t>Incumplimiento de la normatividad y estándares de producción de información geográfica en la generación, actualización y publicación de metodologias, estudios e investigaciones geograficas y de la delimitación de entidades territoriales.</t>
  </si>
  <si>
    <t>Desconocimiento de la normatividad vigente y estándares de producción de información geográfica en la generación, actualización y publicación de metodologias, estudios e investigaciones geograficas y de la delimitación de entidades territoriales.</t>
  </si>
  <si>
    <t xml:space="preserve">Perjuicio en la imagen de la entidad </t>
  </si>
  <si>
    <t xml:space="preserve">Coordinador  GIT de Estudios Geográficos y Ordenamiento Territorial.
Coordinador GIT de Fronteras y Limites de Entidades Territoriales. </t>
  </si>
  <si>
    <t>Cada vez que ingresa un contratista o funcionario, el Coordinador  GIT de Estudios Geográficos y Ordenamiento Territorial y  el Coordinador GIT de Fronteras y Limites de Entidades Territoriales,  valida que los conocimientos en la normatividad vigente y estandares (guías, manuales, instructivos, entre otros) sean apropiados, en caso de encontrar desconocimiento se realizará actividades de interiorización de los mismos.  Evidencía: registro de asistencia, evaluación de conocimientos.</t>
  </si>
  <si>
    <t>Falta de validación de la normatividad y los estandares en los productos generados:   metodologias, estudios e investigaciones geograficas y de la delimitación de entidades territoriales.</t>
  </si>
  <si>
    <t>Quejas y reclamos de los usuarios</t>
  </si>
  <si>
    <t>Mensualmente el Coordinador  GIT de Estudios Geográficos y Ordenamiento Territorial y el Coordinador GIT de Fronteras y Limites de Entidades Territoriales validan la normatividad vigente y estandares (guías, manuales, instructivos, entre otros) que se encuentren actualizados y acordes al producto a generar, en caso de que  no se cumplan dichas especificaciones el producto se devuelve al responsable de su ejecución hasta el ajuste de las especificaciones del producto: Evidencía: formatos de verificación de calidad</t>
  </si>
  <si>
    <t>Anualmente los coordinadores de los del GIT Estudios geográficos y ordenamiento territorial y GIT Fronteras y limites de entidades territoriales, realizan la validación y vigencia de  la normatividad  y estandares (guías, manuales, instructivos, entre otros),   en caso de idenfificar desactualización se procede a realizar los debidos ajustes. Evidencía: registro de asistencia y actualización de versión del documento.</t>
  </si>
  <si>
    <t>Manipulación y/o sustracción indebida de información  geográfica sensible para la toma de decisiones , durante el proceso  previo a su publicación, para beneficio propio o de un tercero.</t>
  </si>
  <si>
    <t>Filtración y/o pérdida  de la información al momento de su envío fisico o digital para revisión de pares tématicos</t>
  </si>
  <si>
    <t>Falta de apropiación de principios y valores institucionales</t>
  </si>
  <si>
    <t>Incumplimiento de los lineamientos dados por el IGAC para el manejo de la información confidencial</t>
  </si>
  <si>
    <t>Solicitud o recibimiento de dádivas para generar lineamientos geográficos o  deslindes que no cumplan con la normatividad vigente,  estándares  o especificaciones técnicas para beneficio propio o de un tercero</t>
  </si>
  <si>
    <t>Falta de verificación del cumplimiento de normatividad vigente,  estandares  o especificaciones técnicas</t>
  </si>
  <si>
    <t>Cada vez que se genera un estudio, investigación geográfica o deslines, los coordinadores del GIT Estudios geográficos y GIT de fronteras y limites de entidades territoriales, verifican el cumplimiento de normatividad y estándares en la produccion, por medio de una lista de chequeo donde compara el cumplimiento de cada estándar. En caso de encontrar inconsistencias con el cumplimiento, el Coordinador solicita a los responsables de cada proyectos el ajuste del documento. Evidencia: lista de verificación, correo electrónico solicitando el ajuste o registro de asistencia de reuniones</t>
  </si>
  <si>
    <t>Sanciones disciplinarias</t>
  </si>
  <si>
    <t>Demandas y procesos legales en contra del Instituto</t>
  </si>
  <si>
    <t>GESTIÓN CARTOGRÁFICA</t>
  </si>
  <si>
    <t>Incumplimiento de las especificaciones y estándares de producción o del marco  de la infraestructura de datos espaciales</t>
  </si>
  <si>
    <t>Desconocimiento por parte del equipo técnico de las especificaciones y estándares de producción o del marco  de la infraestructura de datos espaciales ICDE</t>
  </si>
  <si>
    <t>Deslegitimización y poca confiabilidad en la información y los productos producidos por el instituto</t>
  </si>
  <si>
    <t>Coordinador GIT Administración de la Información Geodésica, Cartográfica y Geográfica / 
Coordinador GIT  Producción Cartográfica</t>
  </si>
  <si>
    <t>Martin Hernando Gozanlez/Funcionario</t>
  </si>
  <si>
    <t>Aplicación permanente de controles de calidad establecidos para cada una de las actividades en el proceso cartográfico, por parte de los responsables asignados.
Evidencia de ejecución del control: Documentos relacionados con la aplicación de controles de calidad.</t>
  </si>
  <si>
    <t>Coordinador GIT Administración de la Información Geodésica, Cartográfica y Geográfica</t>
  </si>
  <si>
    <t>Trimestralmente el coordinador del GIT realizará la evaluación de las capacitaciones dadas al grupo de funcionarios y contratistas que participen en el proceso de producción cartográfica, con el fin de reforzar y comprobar la actualización del conocimiento en las políticas y estándares de la  ICDE. Se dejará evidencia del resultado en una encuesta.</t>
  </si>
  <si>
    <t>Débil revisión de la aplicación de los lineamientos de la ICDE durante el proceso de producción cartográfica.</t>
  </si>
  <si>
    <t>Incurrencia en reprocesos, afectando el cumplimiento de los cronogramas establecidos.</t>
  </si>
  <si>
    <t>Seguimiento y control mensual a los cronogramas de trabajo  establecidos (comité de coordinación).
Evidencia de ejecución del control: Registros de asistencia</t>
  </si>
  <si>
    <t>Al finalizar cada etapa del proceso de producción cartográfica, el equipo de aseguramiento de calidad validará las especificaciones técnicas acorde a los lineamientos de la ICDE, mediante listas de chequeo. En caso de incumplimiento, se remitirá un reporte al lider de la etapa de producción para su ajuste. Se generará el reporte de observaciones.</t>
  </si>
  <si>
    <t>Inadecuada capacidad de la infraestructura tecnológica para la producción cartográfica</t>
  </si>
  <si>
    <t>Pérdida de recursos económicos de la entidad territorial que contrató la elaboración de los productos cartográficos</t>
  </si>
  <si>
    <t>EXTERNO</t>
  </si>
  <si>
    <t>Verificación de equipos de medición.
Evidencia de ejecución del control: Registros de verificación de los equipos antes y después de las comisiones</t>
  </si>
  <si>
    <t xml:space="preserve">Los cordinadores de los GIT de la subdirección cuatrimestralmente, presentarán la evaluación del estado actual de los equipos tecnológicos, con el objetivo de soliticar a la Oficina de Informática y Telecomunicaciones, por medio del Subdirector de Geografía y Cartografía, la evaluación, actualización, mantenimiento o modernización de la infraestructura tecnológica, en caso de presentarse alguna anomalia operativa de los equipos. </t>
  </si>
  <si>
    <t xml:space="preserve">Revisión de los productos cartográficos sin la metodología adecuada para determinar el cumplimiento de los estándares o especificaciones técnicas </t>
  </si>
  <si>
    <t>Afectación en la mala planeación y ordenamiento del territorio, incurriendo en decisiones erróneas por parte de los entes territoriales.</t>
  </si>
  <si>
    <t>Incumplimiento de los tiempos programados para la atención de requerimientos de usuarios internos y externos para la producción, actualización y disposición de información cartográfica básica</t>
  </si>
  <si>
    <t>Falta de personal (funcionarios y contratistas)  requerido para llevar a cabo el proceso</t>
  </si>
  <si>
    <t>Incumplimiento en los compromisos pactados con diferentes usuarios</t>
  </si>
  <si>
    <t xml:space="preserve">Coordinador GIT Produccion cartográfica </t>
  </si>
  <si>
    <t>Wilson Yesid Diaz Buitrago/FUNCIONARIO</t>
  </si>
  <si>
    <t>No tiene historico</t>
  </si>
  <si>
    <t>El coordinador del GIT de producción cartografica, en el momento de la planeación del proyecto, revisa la capacidad de personal necesario para la ejecución del proyecto, en caso de que el personal existente no sea el requerido, solicitará la asignación del personal mediante memorando al Subdirector de Geografía y Cartografía</t>
  </si>
  <si>
    <t>Mala planeación de las actividades a llevar a cabo por parte del proceso</t>
  </si>
  <si>
    <t>Mala imagen para el IGAC</t>
  </si>
  <si>
    <t>El coordinador del GIT de produccion cartografica</t>
  </si>
  <si>
    <t>El coordinador del GIT de produccion cartografica, mensualmente realizará una comparacion entre la planeacion anual y la produccion de informacion cartografica, para definir el porcentaje de cumplimiento según los indicadores propuestos inicialmente, con el objetivo de establecer acciones correctivas para el cumplimiento de las metas proyectadas.</t>
  </si>
  <si>
    <t xml:space="preserve">Presentación de problemas tecnológicos </t>
  </si>
  <si>
    <t>Insatisfaccion de los usuarios internos y externos</t>
  </si>
  <si>
    <t>Coordinador GIT Modernización, Evaluación y Seguimiento de productos Geodésicos, Geográficos y Cartográfica</t>
  </si>
  <si>
    <t>Recibimiento de dádivas para validar productos de información cartográfica básica sin el cumplimiento de estándares o especificaciones técnicas, beneficiando a un tercero</t>
  </si>
  <si>
    <t>Concentración en una sola persona tanto de la elaboración y como de la aprobación del acto administrativo que valida el producto cartográfico</t>
  </si>
  <si>
    <t>Afectación de los proyectos en los que se usaron los productos cartográficos validados sin el cumpliento de los estándares o especificaciones técnicas</t>
  </si>
  <si>
    <t>Coordinador GIT Modernización, evaluación y seguimiento de productos geodésicos, geográficos y cartográficos</t>
  </si>
  <si>
    <t>Wilffy Cecilia Galvis Lagos</t>
  </si>
  <si>
    <t>El Coordinador GIT Modernización, evaluación y seguimiento de productos geodésicos, geográficos y cartográficos verifica que las personas contratadas o funcionarios que laboran en la validación de productos cartográfico, estén actualizados en las especificaciones y estándares, cada vez que existe una modificación en estos, para lo cual realiza una evaluación de conocimientos</t>
  </si>
  <si>
    <t>Deficiencia en los controles de los procesidimientos asociados a la validación de los productos cartográficos</t>
  </si>
  <si>
    <t>Perjuicios de la imagen institucional a nivel nacional y perdida de credibilidad</t>
  </si>
  <si>
    <t>El Coordinador del GIT  de Modernización evaluación y seguimiento de productos geodésicos, geográficos y cartográficos, creará el procedimiento de validación a terceros de productos cartofgráficos, a su vez realizará una verificación al cumplimiento del mismo a través de una lista de chequeo cada vez que se emitá un acto administrativo</t>
  </si>
  <si>
    <t>Solicitud directa de la validación del producto cartográfico por parte del usuario con el responsable de aprobar el acto administrativo de validación</t>
  </si>
  <si>
    <t xml:space="preserve">Demandas penales por parte de un tercero que se vea perjudicado con el producto cartográfico validado </t>
  </si>
  <si>
    <t>Mensualmente el Coordinador GIT Modernización, evaluación y seguimiento de productos geodésicos, geográficos y cartográficos, revisará todas las solicitudes validación cartográfica versus el acto administrativo final, con el objetivo de evitar la validadción de productos cartograficos que no hayan surtido el procedimiento de solicitud definido por la entidad, en caso de que no concuerden no emitirá el acto administrativo hasta tanto no se verifiqué</t>
  </si>
  <si>
    <t>Recibimiento de dádivas para alterar u omitir información en las diferentes etapas del proceso de producción de información cartográfica básica para beneficio propio o de un particular.</t>
  </si>
  <si>
    <t>Falta de verificación del cumplimiento de normatividad vigente,  estándares  o especificaciones técnicas  durante  las diferentes etapas del proceso de producción de información cartográfica básica</t>
  </si>
  <si>
    <t xml:space="preserve">Coordinador GIT Produccion cartografica </t>
  </si>
  <si>
    <t>El coordinadorGIT. Administración Geodésica, Geografica y Cartografica,   verifica  cada vez que se realice una solicitud de informacion y/o  convenio,   que el uso de la información que se genera tenga su debida licencia de uso para las partes involucradas  y no en beneficio de un tercero, se evidenciará  mediante una licencia de uso firmada por el solicitante para evitar la divulgacion y mal uso de información generada por el igac por parte otras entidades, empresas o usurios no avalados. 
Evidencia de ejecución del control: Correo electronico u oficio(licencia de uso).</t>
  </si>
  <si>
    <t xml:space="preserve"> el coordinador del respectivo GIT </t>
  </si>
  <si>
    <t xml:space="preserve">Cada vez que se genera un producto propio y la verificación de un producto de un tercero, los coordinadores del GIT correspondientes, verificaran el cumplimiento de la normatividad y estándares en la produccion, por medio de una lista de chequeo donde compara el cumplimiento de cada estándar. En caso de encontrar inconsistencias con el cumplimiento, el Coordinador solicita a los responsables de cada proyectos el ajuste del documento. </t>
  </si>
  <si>
    <t>El coordinador del GIT Administracion de la información geodésica, geográfica y cartográfica verifica bimestralmente las solicitudes de información por el aplicativo GEOCARTO,con el propósito de identificar el uso adecuado  de la información mediante seguimiento a las solicitudes evidenciado por captura de pantalla del sistema de información de GEOCARTO. 
Evidencia de ejecución del control: Pantallazo o listado de las solicitudes del sistema GEOCARTO</t>
  </si>
  <si>
    <t>El coordinador GIT. Gestión  Geodésica, Geográfica y Cartográfica,  verifica la publicación de los productos  cada vez que se realice la  entrega de información a la oficina  de informática y telecomunicaciones  para ser publicada  de forma web  en los geoservicios del IGAC,  mediante una captura de pantalla y/o correo electrónico,   con el fin de disponer los productos gratuitos al servicio de la comunidad y evitar que se presente algún tipo   de trafico de influencias por intereses particulares y/o amiguismos por desconocimiento de disponibilidad  y gratuidad de alguna de la información producida por la subdireccion. 
Evidencia de ejecución del control: correo o captura de pantalla de GEOCARTO o registro u otro que evidencie la entrega de información.
Causa: 2
Consecuencia: 1, 2, 3, 4, 5</t>
  </si>
  <si>
    <t>GESTIÓN GEODESICA</t>
  </si>
  <si>
    <t>Generar, administrar, proveer y verificar con oportunidad información geodésica cumpliendo estándares nacionales e internacionales para satisfacer las necesidades de las partes interesadas.</t>
  </si>
  <si>
    <t>Inoportunidad en la entrega y publicación de la información geodésica a los usuarios internos y externos</t>
  </si>
  <si>
    <t>Desconexión de las estaciones geodesicas por desconocimiento de las instituciones en donde se encuentran instaladas.</t>
  </si>
  <si>
    <r>
      <t xml:space="preserve">El </t>
    </r>
    <r>
      <rPr>
        <sz val="10"/>
        <color rgb="FF7030A0"/>
        <rFont val="Calibri"/>
        <family val="2"/>
        <scheme val="minor"/>
      </rPr>
      <t>Profesional Universitario de la Subdirección de Geografía y Cartografía</t>
    </r>
    <r>
      <rPr>
        <sz val="10"/>
        <rFont val="Calibri"/>
        <family val="2"/>
        <scheme val="minor"/>
      </rPr>
      <t xml:space="preserve"> responsable de la red MAGNA-ECO, monitorea todos los días hábiles el funcionamiento de las estaciones de esa red, decargando los archivos que proporciona cada una del día anterior y corroborando que la información este completa y sin errores.  En caso de no recibir información de alguna de las estaciones </t>
    </r>
    <r>
      <rPr>
        <sz val="10"/>
        <color rgb="FF7030A0"/>
        <rFont val="Calibri"/>
        <family val="2"/>
        <scheme val="minor"/>
      </rPr>
      <t>o se encuentran errores</t>
    </r>
    <r>
      <rPr>
        <sz val="10"/>
        <rFont val="Calibri"/>
        <family val="2"/>
        <scheme val="minor"/>
      </rPr>
      <t xml:space="preserve">, se </t>
    </r>
    <r>
      <rPr>
        <sz val="10"/>
        <color rgb="FF7030A0"/>
        <rFont val="Calibri"/>
        <family val="2"/>
        <scheme val="minor"/>
      </rPr>
      <t xml:space="preserve">determina </t>
    </r>
    <r>
      <rPr>
        <sz val="10"/>
        <rFont val="Calibri"/>
        <family val="2"/>
        <scheme val="minor"/>
      </rPr>
      <t xml:space="preserve"> cual el es motivo y si este es transitorio o definitivo </t>
    </r>
    <r>
      <rPr>
        <sz val="10"/>
        <color rgb="FF7030A0"/>
        <rFont val="Calibri"/>
        <family val="2"/>
        <scheme val="minor"/>
      </rPr>
      <t xml:space="preserve">para </t>
    </r>
    <r>
      <rPr>
        <sz val="10"/>
        <rFont val="Calibri"/>
        <family val="2"/>
        <scheme val="minor"/>
      </rPr>
      <t>buscar las soluciones correspondientes.  Evidencia: Archivo nativo descargado proveniente de las estaciones. (CAUSA 1)</t>
    </r>
  </si>
  <si>
    <t>Profesional Universitario de la Subdirección de Geografía y Cartografía</t>
  </si>
  <si>
    <t>El coordinador del GIT Gestión Geodésica revisa trimestralmente las estadisticas de las fallas operativas  frente a los motivos que han impedido la continua operabilidad de las estaciones, en caso de no detectarlas el coordinador indaga con cada uno de los responsables de las actividades del GIT Gestión geodesica, las posibles fallas. Evidencia: correo eléctronico, actas de reuniones.</t>
  </si>
  <si>
    <t>Falta de personal para realizar visitas de mantenimiento preventivo y correctivo; recolección y publicación de la información</t>
  </si>
  <si>
    <t>Quejas e inconformidad de los usuarios</t>
  </si>
  <si>
    <r>
      <t xml:space="preserve">El  </t>
    </r>
    <r>
      <rPr>
        <sz val="10"/>
        <color rgb="FF7030A0"/>
        <rFont val="Calibri"/>
        <family val="2"/>
        <scheme val="minor"/>
      </rPr>
      <t>Profesional Universitario de la Subdirección de Geografía y Cartografía</t>
    </r>
    <r>
      <rPr>
        <sz val="10"/>
        <color theme="1"/>
        <rFont val="Calibri"/>
        <family val="2"/>
        <scheme val="minor"/>
      </rPr>
      <t xml:space="preserve"> responsable de datos abiertos, constata mensualmente que la información publicada en la página web se encuentre actualizada oportunamente, comparando con el reporte generado por Geocarto.  En caso de faltar información se solicita la</t>
    </r>
    <r>
      <rPr>
        <sz val="10"/>
        <color rgb="FF7030A0"/>
        <rFont val="Calibri"/>
        <family val="2"/>
        <scheme val="minor"/>
      </rPr>
      <t xml:space="preserve"> publicación a la dependencia de comunicaciones</t>
    </r>
    <r>
      <rPr>
        <sz val="10"/>
        <color theme="1"/>
        <rFont val="Calibri"/>
        <family val="2"/>
        <scheme val="minor"/>
      </rPr>
      <t xml:space="preserve">. Evidencia: Incidencia para solicitar la publicación de la información (CAUSA 1) </t>
    </r>
  </si>
  <si>
    <t xml:space="preserve">El coordinador del GIT de Gestión Geodesica revisa mensualmente las publicaciones en los servidores web  e identifica los inconvenientes presentados para la publicación oportuna de información, en caso de no detectar inconvenientes se revisa la que la información sea  la acorde para los usuarios internos y externos. Evidencia: publicaciones en la página web </t>
  </si>
  <si>
    <t>Falta de asignación de recursos economicos para el mantenimiento correctivo y preventivo a los equipos  geodesicos y topograficos</t>
  </si>
  <si>
    <t>Falla en la comunicación de los servidores de la oficina de informatica, lineas telefonicas e internet.</t>
  </si>
  <si>
    <t>Impactos en los proyectos de los ususarios a nivel economicos y en tiempo</t>
  </si>
  <si>
    <t>No disposición oportuna de pasajes aereos, vehiculos y viaticos para el desarrollo del mantenimiento correctivo y preventivo y la recuperación de datos de las estaciones.</t>
  </si>
  <si>
    <t>Administrativo</t>
  </si>
  <si>
    <t>Incumplimiento de los estándares de calidad nacionales e intenacionales en la generación de información geodésica</t>
  </si>
  <si>
    <t>Falla en los software de procesamiento utilizados para el cálculo de información geodésica.</t>
  </si>
  <si>
    <t>Falla en los módulos del software y ajustes de procesamiento ocasionando valores atípicos.</t>
  </si>
  <si>
    <t>El responsable del centro de procesamiento IGA, revisa semanalmente las soluciones, evaluando que los errores no excedan los límites permitidos, en caso de encontrar desviaciones representativas evaluará los insumos y determinará cuáles deben ser eliminados. Evidencia: Informe del procesamiento.</t>
  </si>
  <si>
    <t>Personal de la subdirección de Geografía y Cartografía</t>
  </si>
  <si>
    <t>El encargado del centro de procesamiento IGA detecta semanalmente los errores antes de realizar el proceso, por medio de la revisión de registros históricos y estadísticas, en caso de detectar nuevos errores después de realizado el procesamiento, se procederá a corregir los mismos y procesar la información nuevamente. Evidencias: Registro histórico, Resultado del proceso.</t>
  </si>
  <si>
    <t>Falta de revisión de calidad de resultados que cumplan con los estándares establecidos.</t>
  </si>
  <si>
    <t>Entrega de resultados que presentan errores fuera del margen permitido.</t>
  </si>
  <si>
    <t>Cada que se solicita un nuevo resultado, el responsable de cada cálculo revisa el funcionamiento del software, verificando que cada uno de sus módulos funcione con normalidad y que genere resultados de  forma correcta, en caso de detectar una falla, la comunica al personal de informática encargado de instalación y mantenimiento para que éste realice los arreglos correspondientes. Evidencia: Incidencia para reparación de software.</t>
  </si>
  <si>
    <r>
      <t>El coordinador del GIT trimestralmente</t>
    </r>
    <r>
      <rPr>
        <sz val="10"/>
        <color rgb="FFFF0000"/>
        <rFont val="Calibri"/>
        <family val="2"/>
        <scheme val="minor"/>
      </rPr>
      <t xml:space="preserve"> </t>
    </r>
    <r>
      <rPr>
        <sz val="10"/>
        <color theme="1"/>
        <rFont val="Calibri"/>
        <family val="2"/>
        <scheme val="minor"/>
      </rPr>
      <t>realizará revisiones de rutina en los software utilizados, con el fin de evitar inconvenientes operativos durante la ejecución de los proyectos. Evidencias: actas de reuiniones de socialización de resultados.</t>
    </r>
  </si>
  <si>
    <t>Ejecución inadecuada de los procesos de cálculo establecidos por el IGAC y entidades externas.</t>
  </si>
  <si>
    <t>Obtención de resultados de baja precisión o incorrectos, que desobedecen a los lineamientos de los estándares definidos.</t>
  </si>
  <si>
    <t>Coordinador GIT Gestión Geodésica</t>
  </si>
  <si>
    <t>Falla en los equipos de toma de datos, generadores de información utilizada como insumo para la generación de datos geodésicos.</t>
  </si>
  <si>
    <t>Generación de información de baja precisión, con posibles vacíos, saltos de ciclo, bajo volumen de información, entre otros, que imposibilitan la calidad del proceso final.</t>
  </si>
  <si>
    <t>SEGURIDAD DE LA INFORMACION</t>
  </si>
  <si>
    <t>Información geodesica solicitada por los usuarios no disponibles en medio fisico y electronico</t>
  </si>
  <si>
    <t>No existen permisos de usuarios para poder  grabar la información geodesica en CD, USB y otros medios fisicos</t>
  </si>
  <si>
    <t>Dificultad de transmisión de datos para usuarios internos y externos.</t>
  </si>
  <si>
    <t>El responsable de la red MAGNA-ECO semanalmente revisa el funcionamiento de la FTP verificando las credenciales de acceso, en caso de notar alguna falla, contactará al personal de informática para solicitar la revisión y reparación del FTP. Evidencias: Incidencia de solicitud de reparación del servidor FTP.</t>
  </si>
  <si>
    <t>El responsable de la red MAGNA-ECO efecúa la revisión mensual del servidor FTP con los responsables de los servidores en informática, con el fin de identificar próximos cambios de contraseña o mantenimientos preventivos, en caso de detectar un próximo cambio de credenciales, jornadas de mantenimiento, etc. Se comunicará con antelación a usuarios internos y externos. Evidencias: Correos electrónicos, actas de reuniones, anuncios en la página web.</t>
  </si>
  <si>
    <t>Falta de permisos para envío de información a usuarios por Drive</t>
  </si>
  <si>
    <t>Impedimento para entrega de información de gran volumen a usuarios externos al no existir otros canales de distribución de información.</t>
  </si>
  <si>
    <t>Cambio periodico de contraseña del ususario del FTP RINEX</t>
  </si>
  <si>
    <t>Dificultad de disposición de información a usuarios por impedimento de ingreso a las plataformas.</t>
  </si>
  <si>
    <t>Solicitud o recibimiento de dádivas con el objetivo de generar o agilizar la disposición de un dato geodésico para beneficio propio o de un tercero</t>
  </si>
  <si>
    <t>Falta de verificación del cumplimiento de normatividad vigente,  estándares  o especificaciones técnicas.</t>
  </si>
  <si>
    <t>Cada que se deba generar un producto geodésico, el coordinador verificará los avances y el cumplimiento de lineamientos por medio de una lista de chequeo, en caso de determinar alguna irregularidad, revisa el proceso a fondo y aplica las sanciones necesarias. Evidencias: Entrega del proyecto, lista de chequeo, correos electrónicos.</t>
  </si>
  <si>
    <t>Incumplimiento del código de ética del IGAC y/o valores corporativos.</t>
  </si>
  <si>
    <t>DIRECCIONAMIENTO ESTRATEGICO Y PLANEACIÓN</t>
  </si>
  <si>
    <t xml:space="preserve">Definir los lineamientos y metodologías para la formulación de planes, programas, proyectos y esquemas de cooperación internacional, que permitan el cumplimiento oportuno y eficaz de las metas de gobierno, sectoriales e institucionales determinadas para el Instituto. </t>
  </si>
  <si>
    <t>Alertas tardías o insuficientes que no contribuyan a la toma de decisiones para el cumplimiento de las metas programadas</t>
  </si>
  <si>
    <t xml:space="preserve">* Falta de personal </t>
  </si>
  <si>
    <t xml:space="preserve">*Incumplimiento de las metas institucionales
</t>
  </si>
  <si>
    <t>5.0</t>
  </si>
  <si>
    <t>Jefe de la Oficina Asesora de Planeación</t>
  </si>
  <si>
    <t>Diana Oviedo</t>
  </si>
  <si>
    <t>El Jefe de la Oficina Asesora de Planeación revisa anualmente las necesidades de personal que se requiere contratar para el proceso, de acuerdo con el Plan de Acción Anual, el perfil y cantidad de funcionarios disponibles. En caso de encontrar que el personal disponible no es suficiente se incluye la necesidad en el Plan Anual de Adquisiciones. 
Evidencia: Plan Anual de Adquisiciones</t>
  </si>
  <si>
    <t>*Alta rotación de personal</t>
  </si>
  <si>
    <t xml:space="preserve">
*Ausencia o inapropiada toma de decisiones por parte de la alta dirección</t>
  </si>
  <si>
    <t>4.0</t>
  </si>
  <si>
    <t>El profesional especializado deberá realizar por lo menos una vez al mes, el seguimiento a las metas definidas para el IGAC en los planes institucionales de la entidad para todos los procesos de acuerdo con el procedimiento PC-DEP-01 . Una vez realizado el seguimiento, genera el respectivo reporte para todos los procesos. Evidencia: reporte de seguimiento de los planes institucionales</t>
  </si>
  <si>
    <t xml:space="preserve">*Programación inadecuada de los seguimientos </t>
  </si>
  <si>
    <t>*Perdida de la credibilidad del proceso a nivel institucional</t>
  </si>
  <si>
    <t>El profesional especializado realiza por lo menos una vez al mes, el seguimiento al avance de las metas definidas para el IGAC en los planes institucionales de la entidad para todos los procesos . En caso de encontrar incumplimiento en las metas definidas, genera el respectivo reporte de alertas para que el jefe de la Oficina Asesora de Planeación lo socialice con los diferentes procesos de la entidad en las instancias definidas, con el fin de que estos realicen las respectivas acciones para el cumplimiento de las metas o reprogramación de las mismas, según sea el caso. 
Evidencia: Reporte de alertas cumplimiento metas de los planes institucionales</t>
  </si>
  <si>
    <t>*Herramientas inadecuadas u obsoletas para la generación de la información</t>
  </si>
  <si>
    <t xml:space="preserve">*Incumplimiento de la normatividad
</t>
  </si>
  <si>
    <t>* Demoras en el reporte por parte de las procesos de la entidad.</t>
  </si>
  <si>
    <t>*Reprocesos institucionales</t>
  </si>
  <si>
    <t>Planes institucionales e informes de gestión presentados o publicados con información erronea</t>
  </si>
  <si>
    <t>*Información erronea, incosistente o incompleta suministrada por las áreas</t>
  </si>
  <si>
    <t>Toma de decisiones desacertada</t>
  </si>
  <si>
    <t>Cada vez que se elabora un informe, un profesional de la Oficina Asesora de Planeación revisa que la información consignada allí sea consistente y no existan errores estructurales y de forma, con el fin de verificar la calidad de la información reportada; comparando con los lineamientos impartidos por la Oficina Asesora de Planeación. En caso de que la información remitida por las áreas no cumpla con los lineamientos definidos por la Oficina Asesora de Planeación, se devuleve al área para los respectivos ajustes. Evidencia: Informe con nombre y firma de persona que revisó, correos electrónicos solicitando ajustes a la información</t>
  </si>
  <si>
    <t>Profesional Especializado</t>
  </si>
  <si>
    <t>15.0</t>
  </si>
  <si>
    <t>10.0</t>
  </si>
  <si>
    <t xml:space="preserve"> El (la) jefe de la Oficina Asesora de Planeación en coordinación con el (la) director (a) general del IGAC, por lo menos una vez al año elabora y socializa comunicación oficial que contenga los lineamientos y tiempos para la formulación de los planes institucionales y la elaboración de los informes de gestión de la entidad, en caso de que los lineamientos no hayan sido apropiados por las areas de la entidad, refuerza la socialización de los lineamientos emitidos a partir del envío de comunicaciones adicionales. Losprofesionales designados en la Oficina Asesora de Planeación deberán asesorar a las áreas a través de la verificación del cumplimiento de los lineamientos socializados por medio de comunicación oficial a las áreas de la entidad.
Evidencia: Comunicación oficial.</t>
  </si>
  <si>
    <t>*Ausencia o falta de aplicación de controles por parte del proceso de Direccionamiento Estratégico y Planeación</t>
  </si>
  <si>
    <t>Detrimento de la imagen institucional</t>
  </si>
  <si>
    <t>Cada vez que las dependencias del IGAC soliciten modificaciones a los proyectos de inversión de la vigencia en ejecución, que afecten las metas definidas en el Plan Nacional de Desarrollo, el Plan Estratégico Institucional o el Plan de Acción Anual, el profesional especializado de la Oficina Asesora de Planeación llevará a cabo la revisión y validación de la solicitudes remitidas por las áreas. En el caso en el que no sea viable la aprobación de esta solicitud, el profesional especializado comunicará al área solicitante esta decisión.</t>
  </si>
  <si>
    <t>Por lo menos cada tres meses, el profesional especializado revisa la consistencia de la información remitida por las áreas en el procedimiento y formato establecido para la elaboración de informes de gestión con el fin de verificar la calidad de la información reportada y los tiempos de entrega para la consolidación del informe final. En caso de que la información remitida por las áreas no cumpla con los lineamientos definidos por la Oficina Asesora de Planeación, se devuelve al área para los respectivos ajustes y se consolida el informe a publicar para consulta pública según los tiempos deifnidos en la normatividad vigente.
Evidencia: Correos electrónicos o registros de reuniones</t>
  </si>
  <si>
    <t>*Falta de claridad en los lineamientos impartidos por el proceso de Direccionamiento Estratégico y Planeación</t>
  </si>
  <si>
    <t>Inconformidad por las personas que se vean afectadas ante la presentación de la información errada</t>
  </si>
  <si>
    <t>3.0</t>
  </si>
  <si>
    <t>GESTIÓN DE COMUNICACIONES Y MERCADEO</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</si>
  <si>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</si>
  <si>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Inoportunidad o imprecisión en la difusión de la gestión institucional</t>
  </si>
  <si>
    <t>Inoportunidad en la entrega de la  información o insumos de temas estratégicos por parte de las dependencias y/o Direcciones Territoriales  al proceso de Comunicaciones y Mercadeo</t>
  </si>
  <si>
    <t>Perdida de imagen institucional</t>
  </si>
  <si>
    <t>Credibilidad o Imagen</t>
  </si>
  <si>
    <t>Responsable Proceso gestión de Comunicaciones y Mercadeo</t>
  </si>
  <si>
    <t>Cesar Boxiga/Funcionario</t>
  </si>
  <si>
    <t xml:space="preserve">
Cada vez que se divulge información institucional,  los profesionales del proceso de Gestión de Comunicaciones y Mercadeo de la sede central, hacen seguimiento a las actividades e información generada por los diferentes procesos y Direcciones territoriales, con el proposito de verificar la veracidad de la información, a traves de reuniones,  soporte informatico o correos electronicos (en casos excepcionales),  en caso de encontrar información que no es acorde, el area proveedora debe realizar los ajustes y validar la información.
Evidencia de ejecución del control: Registros de asistencia, historial casos solucionados y cerrados y correos electronicos.</t>
  </si>
  <si>
    <t>Responsable Proceso Comunicaciones y Mercadeo</t>
  </si>
  <si>
    <t>Seguimiento mensual a la aplicación de la circular, donde se solicito a los procesos la centralización de todo tipo de evento de difusión de información institucional a traves del proceso de Comunicaciones y Mercadeo y se solicito socializar todo cambio que impacte la gestión institucional.</t>
  </si>
  <si>
    <t>Demandas</t>
  </si>
  <si>
    <t>Legal</t>
  </si>
  <si>
    <t>2.0</t>
  </si>
  <si>
    <t>Enviar mensualmente correo electronico a las dependencias, solicitando reportes de eventos y/o información a difundir.</t>
  </si>
  <si>
    <t>Reiterar Socialización a todos los procesos y Direcciones de la utilización de Soporte Informatico como herramienta de solicitud válida.</t>
  </si>
  <si>
    <t>Manipulación y/o sustracción de la información misional que maneja el proceso, para beneficio propio y/o de un particular.</t>
  </si>
  <si>
    <t>Falta de apropiacion de los valores institucionales</t>
  </si>
  <si>
    <t>Facilitador del SGI en Sede Central y en Direcciones Territoriales el Servidor Público designado por el Director Territorial.</t>
  </si>
  <si>
    <t>Cada tres meses se envia correo electronico a las Direcciones Territoriales recordando el cumplimiento de la Circular donde se solicita informen los usuarios autorizados para extraer o manipular   información susceptible (base de datos catastral, planos topográficos, catastrales, aerofotografías, inventarios de publicaciones, servidores de almacenamiento de información, aplicativo de facturación), con el propósito de validar y controlar los usuarios autorizados ante la OIT. En caso de no recibir respuesta por parte de las Direcciones Territoriales, se solicitara a la OIT el bloqueo de los usuarios asignados en esta territorial, hasta que informen el usuario o usuarios de acceso.
Evidencia de ejecución del control: Circular y Correos electronicos.</t>
  </si>
  <si>
    <t>Jefe Oficina de Difusión y mercadeo de Información</t>
  </si>
  <si>
    <t>0.0</t>
  </si>
  <si>
    <t>Sistemas de información susceptibles de manipulación o adulteración por falta de seguridad</t>
  </si>
  <si>
    <t>Pérdida de imagen e insatisfaccion de los usuarios</t>
  </si>
  <si>
    <t>Desconocimiento de la ciudadania por los costos y requisitos de los productos y servicios que ofrece la entidad</t>
  </si>
  <si>
    <t>Fuga de información</t>
  </si>
  <si>
    <t>CONFIDENCIALIDAD DE LA INFORMACIÓN</t>
  </si>
  <si>
    <t>Investigaciones internas y externas</t>
  </si>
  <si>
    <t>1.0</t>
  </si>
  <si>
    <t>GESTIÓN DE SERVICIOS ADMINISTRATIVOS</t>
  </si>
  <si>
    <t>Gestionar y administrar la provisión de los servicios esenciales que permitan el correcto y oportuno funcionamiento de la entidad, mediante la prestación de los servicios de: aseo y cafetería, seguridad y vigilancia privada, transporte y mantenimiento del parque automotor propio, mantenimiento de la infraestructura física, la administración de las áreas comunes, el amparo de bienes y a mejora continua del programa de gestión ambiental institucional.</t>
  </si>
  <si>
    <t>Instalaciones físicas a nivel nacional dererioradas, insuficientes y/o inadecuadas</t>
  </si>
  <si>
    <t>Carencia de personal, en sitio o por regionales.</t>
  </si>
  <si>
    <t>Coordinador GIT</t>
  </si>
  <si>
    <t>Facilitador de calidad</t>
  </si>
  <si>
    <t>El responsable de la ejecución del Plan de Infraestructura a nivel nacional verifica el cumplimiento de las actividades. Si se encuentran desviaciones se gestiona lo pertinente para el cumplimiento del Plan.
Evidencia de control: Plan de infraestructura (Sede central) Plan de infraestructura de obras menores (Direcciones territoriales)</t>
  </si>
  <si>
    <t>Profesional</t>
  </si>
  <si>
    <t>Sandra Elizabeth Colmenares / CONTRATISTA</t>
  </si>
  <si>
    <t>Realización de 2 sensibilizaciones de procedimiento de mantenimiento de infraestructura física</t>
  </si>
  <si>
    <t>Falta de mantenimiento contínuo y/o seguimiento a los planes de infraestructura de obras menores a nivel nacional</t>
  </si>
  <si>
    <t>El responsable de la ejecución del Proyecto de Infraestructurade  verifica el cumplimiento de la ejecución presupuestal, actividades e indicador de gestión . Si se encuentran desviaciones se gestiona lo pertinente para el cumplimiento del Proyecto.
Evidencia  de control: Informes de seguimiento a la ejecución del proyecto.</t>
  </si>
  <si>
    <t>Acompañamiento en la formulación de planes de infraestructura</t>
  </si>
  <si>
    <t>Asignación de recursos insuficientes para cubrir las necesidades a nivel nacional</t>
  </si>
  <si>
    <t>Seguimiento a la ejecución del plan de infraestructura</t>
  </si>
  <si>
    <t xml:space="preserve">
Aspectos ambientales generados por las actividades propias del IGAC sin mitigar </t>
  </si>
  <si>
    <t>Personal de sede Central o Territoriales insuficiente.</t>
  </si>
  <si>
    <t>Responsable del SGA</t>
  </si>
  <si>
    <t>Cada vez que se realice una actividad el profesional de gestión ambiental verifica a través del seguimiento al  plan de trabajo que la información incluida corresponda al avance conforme a las evidencias suministradas. En caso de encontrar desviaciones el profesional se comunicará con la persona que realizó el reporte para que se hagan los ajustes pertinentes.
Evidencia de control: Documento de seguimiento del Plan de trabajo</t>
  </si>
  <si>
    <t>Silvia Carolina Florez Gomez / FUNCIONARIO</t>
  </si>
  <si>
    <t>Seguimiento periódico a la ejecución del plan del SGA</t>
  </si>
  <si>
    <t xml:space="preserve">Debilidad en la apropiación de conceptos ambientales por parte de servidores publicos.
</t>
  </si>
  <si>
    <t>Cada vez que se realicen socializaciones, capacitaciones, entre otros. El responsble de la promoción de la gestión ambiental verifica de encuentas el grado de apropiación del compromiso ambiental. En caso de que el 85% de la popblación evaluada obtenga un resultado no favorable, se reforzará los conceptos objeto de sensibilización.
Evidencia de Control: Registro fotográfico y/o registro de asistencia y/o comunicaciones, así como la matriz de reporte de visitas a las DT.</t>
  </si>
  <si>
    <t>Si</t>
  </si>
  <si>
    <t>Realización de 6 campañas de promoción de comportamientos amigables en sede central y por lo menos una en DT</t>
  </si>
  <si>
    <t>Cada vez que se realice socialización, capacitación, entre otros. El profesional líder de gestión ambiental verifica a través de registros de fotográficos o asistencia  los soportes de la actividad. En caso de encontrar información faltante se comunicará con la persona que desarrollo la actividad para que realice las correcciones pertinentes.
Control: Registro fotográfico y/o registro de asistencia y/o comunicaciones</t>
  </si>
  <si>
    <t>Seguimiento y/o acompañamiento a la inclusión de criterios ambientales en los procesos de contratación presentados a demanda</t>
  </si>
  <si>
    <t>Uso del servicio de transporte del IGAC para actividades personales o que beneficien a terceros diferentes a temas laborales.</t>
  </si>
  <si>
    <t>Demanda de servicios de transporte supera la capacidad del proceso.</t>
  </si>
  <si>
    <t>Miguel Angel Olarte Reyes / COORDINADOR GRUPO INTERNO DE TRABAJO</t>
  </si>
  <si>
    <t>El profesional a cargo del seguimiento al plan de adquisiciones verifica periodicamente que la inclusión de las contrataciones referentes a los servicios de trasnporte y suministros del parque automotor sean consistentes y cumplan con los lineamientos del proceso gestion contractual. En caso de encontrar desviaciones ajusta el plan y actualiza el estado de la contratación.
Evidencia de control: Informe periodico de seguimiento del plan de adquisiciones en lo referente a los servicios de transporte.</t>
  </si>
  <si>
    <t xml:space="preserve">Margarita Chichilla Romero  / CONTRATISTA </t>
  </si>
  <si>
    <t>Seguimiento al plan de adquisiciones a través de informes periodicos de monitoreo y estado de las contrataciones</t>
  </si>
  <si>
    <t>Falta de concientización de los valores institucionales por parte de los servidores públicos</t>
  </si>
  <si>
    <t xml:space="preserve">El responsable de la programación de los servicios de transporte verifica que el formato de solicitud esté debidamente diligenciado. En caso de no ser así, devuelve la solicitud y requere cumplimiento.
Evidencia de control: Control del formato P20603-04/14.V6 y su correcto diligenciamiento. </t>
  </si>
  <si>
    <t>Responsable del proceso</t>
  </si>
  <si>
    <t>Jimmy Alexander Quintero  / CONTRATISTA</t>
  </si>
  <si>
    <t xml:space="preserve">Sensibilización dos veces al año del uso adecuado del servicio  de transporte </t>
  </si>
  <si>
    <t xml:space="preserve">Asignación de recursos insuficientes para cubrir las necesidades a nivel nacional
</t>
  </si>
  <si>
    <t>Los supervisores del contrato realizan seguimiento y control a la ejecución de los contratos referentes a los servicios de transporte y suministro de parque automotor, expide actas de supervisión documento que cerfiquen el cumplimiento de lo estipulado en el contrato. En caso de no  cumplir con lo estipulado se solicitará la información faltante.
Evidencia control: Actas de supervisión de los contratos de servicio de transporte y suministros del parque autormor.</t>
  </si>
  <si>
    <t>Supervisores</t>
  </si>
  <si>
    <t>Mario Alejandro Lasso / CONTRATISTA</t>
  </si>
  <si>
    <t>Ejecución de los contratos referentes a los servicios de transporte y suministro del parque automotor,  mediante la expedición periodica de las actas de supervisión.</t>
  </si>
  <si>
    <t>GESTIÓN JURÍDICA</t>
  </si>
  <si>
    <t>Realizar la defensa juridica de la entidad de forma oportuna,  atendiendo los procesos con eficacia, apoyando el cumplimiento los objetivos institucionales.</t>
  </si>
  <si>
    <t>Cometer actos indebidos o ilegales en la defensa judicial para favorecer a terceros o en beneficio propio.</t>
  </si>
  <si>
    <t xml:space="preserve">Intereses particulares.
</t>
  </si>
  <si>
    <t>Detrimento patrimonial 
Procesos disciplinarios
Procesos Fiscales
Procesos penales</t>
  </si>
  <si>
    <t xml:space="preserve"> Jefe Oficina Asesora Jurídica  ( E)</t>
  </si>
  <si>
    <t>Julia Andrea Aranguren Peña / FUNCIONARIO</t>
  </si>
  <si>
    <t>Seguimiento permanente y control judicial ejercido personalmente en Sede Central y Direcciones Territoriales, asistiendo al despacho correspondiente , según Manual de Control Judicial. El propósito es verificar que los apoderados presenten en tiempo las demanda y recursos</t>
  </si>
  <si>
    <t>El funcionario designado en la Sede Central y profesional especializado con funciones de abogado de las Direcciones Territoriales  realiza seguimiento dos (2) veces por semana  en los despachos Judiciales y reporta los movimientos que se presenten en  cada uno de los procesos, con el fin de verificar que los apoderados haya presentado los escritos correspondientes en cada una de las etapas del procesos., una vez identificada la omisión por parte del apoderado en el  Jefe de la Oficina Asesora Jurídica requerira al apoderado para que explique porquer no actuo dentro d ela etapa procesal en la que se encuentre el proceso.  La evidencia es el formato de control de estado de procesos judiciales, y en caso de que sea necesario el requerimiento al apoderado.</t>
  </si>
  <si>
    <t>Falta de seguimiento a las acciones tomadas por los apoderados que representan la entidad</t>
  </si>
  <si>
    <t>mala imagen y reputación Institucional.</t>
  </si>
  <si>
    <t>Desde la Oficina Asesora Jurídca se emiten  mensualmente comunicaciones a los apoderados de la Sede Central y  Direcciones Territoriales,  para el cumplimiento de la defensa judicial.</t>
  </si>
  <si>
    <t>Inoportunidad en las respuesta a trámites jurídicos</t>
  </si>
  <si>
    <t>No entrega de los informes técnicos de forma oportuna por parte de otras áreas  necesarios para la defensa de la entidad, tanto en tos procesos judiciales como en las acciones constitucionales.</t>
  </si>
  <si>
    <t>demandas y multas para el instituto.</t>
  </si>
  <si>
    <t>Seguimiento permanente y control judicial ejercido personalmente en Sede Central y Direcciones Territoriales, asistiendo al despacho correspondiente , según Manual de Control Judicial.
Evidencia de ejecución  del control: es el diligenciamiento del formato vigente de control de estado de procesos judiciales</t>
  </si>
  <si>
    <t xml:space="preserve">La Oficina Asesora Jurídica realiza seguimiento trimestral al cumplimiento de los lineamientos dados en materia de Defensa judicial  a los apoderados de las Direcciones Territoriales, si se encuentran incumplimientos a los lineamientos se solicita justificación a los apoderados. La evidencia serán los seguimientos a los reportes efctuados por los apoderados y las comunicaciones enviadas.                                                                                                                                                                        </t>
  </si>
  <si>
    <t>Deficiencia en la programación de las actividades</t>
  </si>
  <si>
    <t>Procesos disciplinarios
Procesos Fiscales
Procesos penales</t>
  </si>
  <si>
    <t>La Oficina Asesora Jurídica revisa el cumplimiento del cronograma emitido por esta trimestralmente, con el fin de validar el cumplimiento de las actividades y fechas para garantizar que se esten cumpliendo con lo establecido en la Ley, de encontrar incumplimiento  en las  actividades o fechas se solictará  tanto al funcionario encargado, como  al apoderado una justificación del incumplimiento via correo electronico. La evidencia es el cronograma de trabajo y correos electronicos</t>
  </si>
  <si>
    <t>Demoras en la entrega de la documentación por parte del operador logístico de correspondencia.</t>
  </si>
  <si>
    <t>Sanciones a los servidores públicos.</t>
  </si>
  <si>
    <t>La Oficina Asesora Jurídica y el proceso de Gestión Documental semestralmente revisan el cumplimiento a nivel nacional del servicio de correspndencia, con el fin de evitar que  que se presenten entregas tardias a los depachos judiciales y/o autoridades admiistrativas de los documentos generados por la esta Oficina o de las generados por el Profesional con funciones de Abogado de las Direcciones Territoriales,  una vez identificado que el documento generado no llegó al despacho dentro del tiempo para ello, se requerirá al GIT Gestión Documental para que justifiquen la demora en la entrega o la no entrega.  La evidencia serán registros de asistencia, lcomunicaciones enviada y la solicitud de planes de mejora.</t>
  </si>
  <si>
    <t xml:space="preserve">Ineficacia en la  atención de los procesos jurídicos por parte de los apoderados. </t>
  </si>
  <si>
    <t>falta de requerimientos oportunos por parte del apoderado   a las áreas  encargadas de suministrar las evidencias que se necesitan.</t>
  </si>
  <si>
    <t>Demandas y multas para el instituto.</t>
  </si>
  <si>
    <t>Jefe Oficina Asesora Jurídica  ( E)</t>
  </si>
  <si>
    <t xml:space="preserve">La Oficina Asesora Jurídica anualmente evalua el cumplimiento del procedimiento de seguimiento y control judicial a los apoderados del IGAC, con el fin de que estén acatando lo contemplado en el procedimiento mencionado, de encontrar desconocimiento o incumplimiento del mismo  se requiere al apoderado para que de estricto cumplimiento al mismo.  La evidencia será la evaluación  de cumplimiento del procedimiento y los correos electrónicos. </t>
  </si>
  <si>
    <t xml:space="preserve">Personal con poco conocimiento en temas misionales de la entidad </t>
  </si>
  <si>
    <t>El Jefe de la Oficina Asesora Jurídica junto con el Comité de Conciliación anualmente fijan los perfiles requeridos para la contratación de abogados externos, con el fin de garantizar la experticia de los mismos en la defensa  de la Entidad. Si dentro del proceso de contratación se evidencia que el postulado no cumple con el perfil requerido se deberá informara al GIT de Contratación para que no efecue la contratación del mismo.  . La evidencias es el acta del Comité de Conciliación en la que se fijan los perfiles.</t>
  </si>
  <si>
    <t>Información incompleta por parte de las áreas necesaria para la defensa de la entidad.</t>
  </si>
  <si>
    <t xml:space="preserve">La Oficina Asesora Jurídica realiza seguimiento en cualquier tiempo al cumplimiento de los lineamientos dados a las demás áreas de la entidad respecto al suministro de la documentación necesaria para el ejercicio de la defensa y el tiempo en que debe ser suministrada la  misma,  esto con el fin de que se de respuesta oportuna a los requerimientos de los despachos judiciales y/o autoridades administrativas. en caso de que un área no cumpla con el tiempo de entrega de información  se requerira al responsable del proceso para que suministre la información de forma inmediata.  La evidencia es el reporte que generan los apoderados respecto del incumplimiento de las áreas.  </t>
  </si>
  <si>
    <t>GESTIÓN DEL TALENTO HUMANO</t>
  </si>
  <si>
    <t>Direccionamiento de vinculación en favor de un tercero.</t>
  </si>
  <si>
    <t>Influencia de Terceros para vinculación en el IGAC.</t>
  </si>
  <si>
    <t>Demandas al Instituto
Sanciones disciplinarias, fiscales y/o penales</t>
  </si>
  <si>
    <t>Coordinador GIT Gestión del Talento Humano</t>
  </si>
  <si>
    <t>Maria Victoria Maffla</t>
  </si>
  <si>
    <t>El profesional de vinculación cada vez que se vaya a cubrir una vacante aplica el procedimiento establecido para vinculación de personal llevando a cabo el análisis de requisitos diligenciando el formato análisis de cumplimiento de requisitos mínimos, con el fin de cumplir con el procedimiento establecido. Se conserva el formato diligenciado.</t>
  </si>
  <si>
    <t>Profesional especializado 13 de talento humano en sede central</t>
  </si>
  <si>
    <t>El profesional de vinculación aplica el procedimiento de vinculación y permanencia cada vez que se vaya a cubrir una vacante, diligencia el formato Análisis de cumplimiento de requisitos mínimos, para verificar requisitos de estudios y experiencia según manual de funciones y envia las evidencias al proceso de gestion del talento humano</t>
  </si>
  <si>
    <t xml:space="preserve">Que no se realice el pago de nómina de forma oportuna o con la calidad requerida (aplicación de novedades) a los funcionarios de la entidad </t>
  </si>
  <si>
    <t>No contar con una programación adecuada del PAC que garantice el pago de la nómina</t>
  </si>
  <si>
    <t>No contar con los recursos suficientes para el pago oportuno de la nómina</t>
  </si>
  <si>
    <t>Armano Rojas Martinez</t>
  </si>
  <si>
    <t>Programación mensual de PAC para los pagos de nómina</t>
  </si>
  <si>
    <t>Coordinador GIT de Talento Humano</t>
  </si>
  <si>
    <t>Armando Rojas Martinez</t>
  </si>
  <si>
    <t>Programación mensual de PAC para los pagos de nómina, Generar alertas tempranas</t>
  </si>
  <si>
    <t>No recibir las novedades para aplicarlas de forma oportuna</t>
  </si>
  <si>
    <t>Generar la nómina con impresiciones en los valores a pagar o descontar a los funcionarios</t>
  </si>
  <si>
    <t>Registro de novedades para la nómina de acuerdo con el cronograma establecido</t>
  </si>
  <si>
    <t>No enviar oportunamente la liquidación de la nómina al área Financiera para el pago respectivo.</t>
  </si>
  <si>
    <t>Incumplir con el cronograma previsto para el pago de la nómina</t>
  </si>
  <si>
    <t>Envío oportuno de la liquidación de nómina al área financiera</t>
  </si>
  <si>
    <t xml:space="preserve"> Que las novedades se tramiten extemporaneamente deacuerdo a los tiempos establecidos.</t>
  </si>
  <si>
    <t>Las novedades no son gestionadas oportunamente por los responsables generando retrasos .</t>
  </si>
  <si>
    <t>Investigaciones de orden disciplinario para los responsables del proceso y posibles sanciones y afectaciones en el presupuesto</t>
  </si>
  <si>
    <t>Cada vez que se liquida la nómina el sistema PERNO valida que la información cargada sea coherente con los parámetros legales establecidos. En caso de encontrar inconsistencias el sistema no permite generar una nómina definitiva es necesario que el administrador del sistema apruebe la liquidación.</t>
  </si>
  <si>
    <t>Revision  del Prenomina</t>
  </si>
  <si>
    <t>Que el plan estrategico de talento humano no se ajuste a los lineamientos y contenidos metodológicos establecidos en las normas que lo reglamentan y que no se cumpla con las actividades allí formuladas.</t>
  </si>
  <si>
    <t>Desconocimiento o desactualización de la metodología para la formulación del plan estrategico de talento humano.</t>
  </si>
  <si>
    <t>Desactualización en conocimientos.</t>
  </si>
  <si>
    <t xml:space="preserve">Aprobación del Plan estrategico a través del Comité Institucional de Gestion y Despeño </t>
  </si>
  <si>
    <t>Procesos contractuales demorados y selección inadecuada de proveedores para llevar a cabo las actividades.</t>
  </si>
  <si>
    <t>Incumplimiento en el cronograma y pérdida de recursos.</t>
  </si>
  <si>
    <t>Seguimiento al cumplimiento de las actividades establecidas en el  Plan estrategico.</t>
  </si>
  <si>
    <t>Que no se cumpla el programa de Salud ocupacional de acuerdo con la normatividad vigente</t>
  </si>
  <si>
    <t>Desconocimiento de la reglamentación aplicable a la Entidad en materia de salud ocupacional.</t>
  </si>
  <si>
    <t>Sanciones por parte de organismos de control.</t>
  </si>
  <si>
    <t>Elizabeth Osorio  Gutierres</t>
  </si>
  <si>
    <t>Elaborar, ejecutar y realizar seguimiento al plan anual de seguridad y salud en el trabajo</t>
  </si>
  <si>
    <t>Levantamiento de información inadecuada para la identificación de peligros,  evaluación de riesgos,  establecimiento de planes de intervención y control y seguimiento.</t>
  </si>
  <si>
    <t>Alta prevalencia de enfermedades de origen común y enfermedad profesional.</t>
  </si>
  <si>
    <t>Medición de indicadores de gestión del sistema de seguridad y salud en el trabajo</t>
  </si>
  <si>
    <t>La falta  de ejecución de  actividades críticas definidas dentro de los  panoramas de factores de riesgo,  diagnósticos y  las establecidas por Ley.</t>
  </si>
  <si>
    <t>Accidentes de trabajo y condiciones de trabajo inseguras en la Entidad.</t>
  </si>
  <si>
    <t>Coordinar y establecer los lineamientos para la estructuración del plan anual de adquisiciones y adelantar oportunamente el trámite del proceso contractual, previa identificación de la modalidad de selección, en sus etapas precontractual, contractual y post-contractual, requerido por la Sede Central y las Direcciones Territoriales de la entidad, conforme a lo establecido en la normatividad vigente.</t>
  </si>
  <si>
    <t>Establecer los lineamientos normativos y técnicos en cuanto a la administración de la documentación generada por la entidad en el desarrollo de su gestión, con el fin de garantizar la adecuada recepción, distribución, organización, conservación y preservación de los documentos desde su recepción hasta su destino final y facilitando a las partes interesadas el acceso oportuno a la información.</t>
  </si>
  <si>
    <t>Generar el inventario, estudio, análisis y monitoreo de los suelos y tierras del país para su clasificación, manejo, evaluación y zonificación de uso y vocación para apoyar el ordenamiento del territorio y los programas de planificación territorial, de forma oportuna y cumpliendo los estándares de producción de información geográfica.</t>
  </si>
  <si>
    <t>Generar, actualizar  y publicar  metodologías, estudios,  e investigaciones geográficas y delimitación de las entidades territoriales de manera oportuna, pertinente y cumpliendo con los estándares de producción de información geográfica, para proveer información necesaria en la formulación de políticas públicas de desarrollo territorial y en la toma de decisiones relacionadas con la planificación y ordenamiento del territorio</t>
  </si>
  <si>
    <t>Producir, actualizar y disponer información cartográfica básica del territorio nacional cumpliendo con las especificaciones y estándares de producción, dentro del marco de la infraestructura colombiana de datos espaciales, para atender oportunamente los requerimientos de usuarios internos y externos.</t>
  </si>
  <si>
    <t>Proveer, mantener y desarrollar el talento humano de la entidad de acuerdo con su ciclo de vida laboral, mediante el diseño e implementación de planes y programas pertinentes que contribuyan al fortalecimiento de sus competencias en un entorno seguro y saludable, para garantizar el logro de los objetivos institucionales.</t>
  </si>
  <si>
    <t>ESTRATEGIA DE RACIONALIZACIÓN 2020</t>
  </si>
  <si>
    <t/>
  </si>
  <si>
    <t>Nombre de la entidad:</t>
  </si>
  <si>
    <t>INSTITUTO GEOGRÁFICO AGUSTÍN CODAZZI</t>
  </si>
  <si>
    <t>Orden:</t>
  </si>
  <si>
    <t>Nacional</t>
  </si>
  <si>
    <t>Sector administrativo:</t>
  </si>
  <si>
    <t>Estadísticas</t>
  </si>
  <si>
    <t>Año vigencia:</t>
  </si>
  <si>
    <t>Departamento:</t>
  </si>
  <si>
    <t>Bogotá D.C</t>
  </si>
  <si>
    <t>Municipio:</t>
  </si>
  <si>
    <t>BOGOTÁ</t>
  </si>
  <si>
    <t>DATOS TRÁMITES A RACIONALIZAR</t>
  </si>
  <si>
    <t>ACCIONES DE RACIONALIZACIÓN A DESARROLLAR</t>
  </si>
  <si>
    <t>PLAN DE EJECUCIÓN</t>
  </si>
  <si>
    <t>Tipo</t>
  </si>
  <si>
    <t>Nombre</t>
  </si>
  <si>
    <t>Situación actual</t>
  </si>
  <si>
    <t>Mejora a implementar</t>
  </si>
  <si>
    <t>Beneficio al ciudadano y/o entidad</t>
  </si>
  <si>
    <t>Tipo racionalización</t>
  </si>
  <si>
    <t>Fecha inicio</t>
  </si>
  <si>
    <t>Fecha final racionalización</t>
  </si>
  <si>
    <t>Responsable</t>
  </si>
  <si>
    <t>Otros procedimientos administrativos de cara al usuario</t>
  </si>
  <si>
    <t>Demoras en los tiempos de respuesta para este tramite</t>
  </si>
  <si>
    <t>Sistematización parcial del trámite para recepción de las solicitudes y requisitos en línea para optimizar tiempos de respuesta</t>
  </si>
  <si>
    <t>Reducción de tiempos de respuesta y reducción de costos de desplazamiento para el ciudadano</t>
  </si>
  <si>
    <t>Tecnológica</t>
  </si>
  <si>
    <t>Formularios diligenciados en línea</t>
  </si>
  <si>
    <t>Subdirector de Catastro - Oficina de Informática y Telecomunicaciones</t>
  </si>
  <si>
    <t>Plantilla Único - Hijo</t>
  </si>
  <si>
    <t>Demoras en los tiempos de respuesta para este trámite, el cual es el de mayor demanda dentro del Instituto</t>
  </si>
  <si>
    <t>Sistematización del trámite para optimizar tiempos de respuesta</t>
  </si>
  <si>
    <t>Reducción de tiempos de respuesta y de costos de desplazamiento para el ciudadano</t>
  </si>
  <si>
    <t>Interoperabilidad interna</t>
  </si>
  <si>
    <t>Subdirector de Catastro-Jefe de Oficina de Informática y Telecomunicaciones</t>
  </si>
  <si>
    <t xml:space="preserve">Certificado plano predial catastral </t>
  </si>
  <si>
    <t>Certificado catastral especial
(Ampliación en tiempo solicitado para 2020)</t>
  </si>
  <si>
    <t>Cambio de propietario o poseedor de un bien inmueble
(Inicia segunda fase)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</si>
</sst>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 #,##0_-;_-* &quot;-&quot;_-;_-@"/>
    <numFmt numFmtId="166" formatCode="_-* #,##0\ _€_-;\-* #,##0\ _€_-;_-* &quot;-&quot;??\ _€_-;_-@"/>
  </numFmts>
  <fonts count="50">
    <font>
      <sz val="11"/>
      <color theme="1"/>
      <name val="Calibri"/>
      <family val="2"/>
      <scheme val="minor"/>
    </font>
    <font>
      <sz val="11"/>
      <color theme="1"/>
      <name val="Calibri"/>
      <family val="2"/>
      <scheme val="minor"/>
    </font>
    <font>
      <sz val="10"/>
      <name val="Arial"/>
      <family val="2"/>
    </font>
    <font>
      <sz val="14"/>
      <color theme="1"/>
      <name val="Arial"/>
      <family val="2"/>
    </font>
    <font>
      <sz val="10"/>
      <color theme="1"/>
      <name val="Arial"/>
      <family val="2"/>
    </font>
    <font>
      <b/>
      <sz val="12"/>
      <name val="Arial"/>
      <family val="2"/>
    </font>
    <font>
      <b/>
      <sz val="10"/>
      <color theme="1"/>
      <name val="Arial"/>
      <family val="2"/>
    </font>
    <font>
      <b/>
      <sz val="10"/>
      <color theme="0"/>
      <name val="Arial"/>
      <family val="2"/>
    </font>
    <font>
      <b/>
      <sz val="10"/>
      <name val="Arial"/>
      <family val="2"/>
    </font>
    <font>
      <strike/>
      <sz val="10"/>
      <name val="Arial"/>
      <family val="2"/>
    </font>
    <font>
      <b/>
      <sz val="18"/>
      <color theme="1"/>
      <name val="Arial"/>
      <family val="2"/>
    </font>
    <font>
      <i/>
      <u/>
      <sz val="10"/>
      <name val="Arial"/>
      <family val="2"/>
    </font>
    <font>
      <b/>
      <i/>
      <u/>
      <sz val="10"/>
      <name val="Arial"/>
      <family val="2"/>
    </font>
    <font>
      <sz val="9"/>
      <color theme="1"/>
      <name val="Arial"/>
      <family val="2"/>
    </font>
    <font>
      <b/>
      <sz val="24"/>
      <color theme="1"/>
      <name val="Arial"/>
      <family val="2"/>
    </font>
    <font>
      <sz val="9"/>
      <name val="Arial"/>
      <family val="2"/>
    </font>
    <font>
      <sz val="10"/>
      <color rgb="FFFF0000"/>
      <name val="Arial"/>
      <family val="2"/>
    </font>
    <font>
      <sz val="11"/>
      <color theme="1"/>
      <name val="Calibri"/>
    </font>
    <font>
      <sz val="11"/>
      <name val="Calibri"/>
    </font>
    <font>
      <b/>
      <sz val="14"/>
      <color theme="1"/>
      <name val="Calibri"/>
    </font>
    <font>
      <b/>
      <sz val="18"/>
      <color theme="1"/>
      <name val="Calibri"/>
    </font>
    <font>
      <b/>
      <sz val="12"/>
      <color theme="1"/>
      <name val="Calibri"/>
    </font>
    <font>
      <b/>
      <sz val="14"/>
      <color rgb="FF000000"/>
      <name val="Calibri"/>
    </font>
    <font>
      <b/>
      <sz val="12"/>
      <color rgb="FF000000"/>
      <name val="Calibri"/>
    </font>
    <font>
      <b/>
      <sz val="11"/>
      <color theme="1"/>
      <name val="Calibri"/>
    </font>
    <font>
      <sz val="11"/>
      <color rgb="FF006100"/>
      <name val="Calibri"/>
    </font>
    <font>
      <sz val="11"/>
      <color rgb="FF000000"/>
      <name val="Calibri"/>
    </font>
    <font>
      <sz val="10"/>
      <color theme="1"/>
      <name val="Calibri"/>
      <family val="2"/>
      <scheme val="minor"/>
    </font>
    <font>
      <b/>
      <sz val="22"/>
      <color indexed="8"/>
      <name val="Calibri"/>
      <family val="2"/>
      <scheme val="minor"/>
    </font>
    <font>
      <sz val="10"/>
      <color indexed="8"/>
      <name val="Calibri"/>
      <family val="2"/>
      <scheme val="minor"/>
    </font>
    <font>
      <b/>
      <sz val="10"/>
      <color theme="0"/>
      <name val="Calibri"/>
      <family val="2"/>
      <scheme val="minor"/>
    </font>
    <font>
      <b/>
      <sz val="13"/>
      <color theme="0"/>
      <name val="Calibri"/>
      <family val="2"/>
      <scheme val="minor"/>
    </font>
    <font>
      <b/>
      <sz val="12"/>
      <color theme="0"/>
      <name val="Calibri"/>
      <family val="2"/>
      <scheme val="minor"/>
    </font>
    <font>
      <u/>
      <sz val="11"/>
      <color theme="10"/>
      <name val="Calibri"/>
      <family val="2"/>
      <scheme val="minor"/>
    </font>
    <font>
      <b/>
      <sz val="9"/>
      <color theme="0"/>
      <name val="Calibri"/>
      <family val="2"/>
      <scheme val="minor"/>
    </font>
    <font>
      <b/>
      <sz val="8"/>
      <color theme="0"/>
      <name val="Calibri"/>
      <family val="2"/>
      <scheme val="minor"/>
    </font>
    <font>
      <sz val="10"/>
      <name val="Calibri"/>
      <family val="2"/>
      <scheme val="minor"/>
    </font>
    <font>
      <sz val="11"/>
      <name val="Calibri"/>
      <family val="2"/>
      <scheme val="minor"/>
    </font>
    <font>
      <b/>
      <sz val="10"/>
      <name val="Calibri"/>
      <family val="2"/>
      <scheme val="minor"/>
    </font>
    <font>
      <strike/>
      <sz val="10"/>
      <color theme="1"/>
      <name val="Calibri"/>
      <family val="2"/>
      <scheme val="minor"/>
    </font>
    <font>
      <sz val="10"/>
      <color rgb="FF000000"/>
      <name val="Calibri"/>
      <family val="2"/>
      <scheme val="minor"/>
    </font>
    <font>
      <sz val="10"/>
      <color rgb="FFFF0000"/>
      <name val="Calibri"/>
      <family val="2"/>
      <scheme val="minor"/>
    </font>
    <font>
      <sz val="10"/>
      <color rgb="FF7030A0"/>
      <name val="Calibri"/>
      <family val="2"/>
      <scheme val="minor"/>
    </font>
    <font>
      <strike/>
      <sz val="10"/>
      <color rgb="FFFF0000"/>
      <name val="Calibri"/>
      <family val="2"/>
      <scheme val="minor"/>
    </font>
    <font>
      <b/>
      <sz val="14"/>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s>
  <fills count="2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FFFF"/>
        <bgColor rgb="FFFFFFFF"/>
      </patternFill>
    </fill>
    <fill>
      <patternFill patternType="solid">
        <fgColor rgb="FFCFE2F3"/>
        <bgColor rgb="FFCFE2F3"/>
      </patternFill>
    </fill>
    <fill>
      <patternFill patternType="solid">
        <fgColor rgb="FFC6EFCE"/>
        <bgColor rgb="FFC6EFCE"/>
      </patternFill>
    </fill>
    <fill>
      <patternFill patternType="solid">
        <fgColor rgb="FF00206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99"/>
        <bgColor rgb="FFFFFFCC"/>
      </patternFill>
    </fill>
    <fill>
      <patternFill patternType="solid">
        <fgColor rgb="FFFFFF99"/>
        <bgColor rgb="FFFBE4D5"/>
      </patternFill>
    </fill>
    <fill>
      <patternFill patternType="solid">
        <fgColor theme="6" tint="0.79998168889431442"/>
        <bgColor indexed="64"/>
      </patternFill>
    </fill>
    <fill>
      <patternFill patternType="solid">
        <fgColor theme="6" tint="0.79998168889431442"/>
        <bgColor rgb="FFFFFFCC"/>
      </patternFill>
    </fill>
    <fill>
      <patternFill patternType="solid">
        <fgColor theme="6" tint="0.79998168889431442"/>
        <bgColor rgb="FFFBE4D5"/>
      </patternFill>
    </fill>
    <fill>
      <patternFill patternType="solid">
        <fgColor indexed="9"/>
        <bgColor indexed="64"/>
      </patternFill>
    </fill>
  </fills>
  <borders count="1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style="hair">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style="medium">
        <color rgb="FF000000"/>
      </left>
      <right style="medium">
        <color rgb="FF000000"/>
      </right>
      <top/>
      <bottom/>
      <diagonal/>
    </border>
    <border>
      <left/>
      <right style="hair">
        <color rgb="FF000000"/>
      </right>
      <top/>
      <bottom/>
      <diagonal/>
    </border>
    <border>
      <left style="hair">
        <color rgb="FF000000"/>
      </left>
      <right style="hair">
        <color rgb="FF000000"/>
      </right>
      <top/>
      <bottom/>
      <diagonal/>
    </border>
    <border>
      <left style="hair">
        <color rgb="FF000000"/>
      </left>
      <right/>
      <top/>
      <bottom/>
      <diagonal/>
    </border>
    <border>
      <left/>
      <right style="medium">
        <color rgb="FF000000"/>
      </right>
      <top/>
      <bottom style="hair">
        <color rgb="FF000000"/>
      </bottom>
      <diagonal/>
    </border>
    <border>
      <left style="hair">
        <color rgb="FF000000"/>
      </left>
      <right style="hair">
        <color rgb="FF000000"/>
      </right>
      <top/>
      <bottom style="hair">
        <color rgb="FF000000"/>
      </bottom>
      <diagonal/>
    </border>
    <border>
      <left/>
      <right style="medium">
        <color rgb="FF000000"/>
      </right>
      <top/>
      <bottom/>
      <diagonal/>
    </border>
    <border>
      <left style="medium">
        <color rgb="FF000000"/>
      </left>
      <right style="hair">
        <color rgb="FF000000"/>
      </right>
      <top style="medium">
        <color rgb="FF000000"/>
      </top>
      <bottom/>
      <diagonal/>
    </border>
    <border>
      <left style="medium">
        <color rgb="FF000000"/>
      </left>
      <right style="hair">
        <color rgb="FF000000"/>
      </right>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right style="hair">
        <color rgb="FF000000"/>
      </right>
      <top/>
      <bottom style="medium">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style="medium">
        <color rgb="FF000000"/>
      </right>
      <top style="hair">
        <color rgb="FF000000"/>
      </top>
      <bottom/>
      <diagonal/>
    </border>
    <border>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medium">
        <color rgb="FF000000"/>
      </right>
      <top/>
      <bottom style="hair">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diagonal/>
    </border>
    <border>
      <left style="hair">
        <color rgb="FF000000"/>
      </left>
      <right style="medium">
        <color rgb="FF000000"/>
      </right>
      <top/>
      <bottom style="medium">
        <color rgb="FF000000"/>
      </bottom>
      <diagonal/>
    </border>
    <border>
      <left style="medium">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thin">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style="hair">
        <color rgb="FF000000"/>
      </left>
      <right style="thin">
        <color rgb="FF000000"/>
      </right>
      <top/>
      <bottom/>
      <diagonal/>
    </border>
    <border>
      <left style="thin">
        <color rgb="FF000000"/>
      </left>
      <right style="hair">
        <color rgb="FF000000"/>
      </right>
      <top/>
      <bottom style="hair">
        <color rgb="FF000000"/>
      </bottom>
      <diagonal/>
    </border>
    <border>
      <left/>
      <right style="thin">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diagonal/>
    </border>
    <border>
      <left/>
      <right style="thin">
        <color rgb="FF000000"/>
      </right>
      <top/>
      <bottom/>
      <diagonal/>
    </border>
    <border>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hair">
        <color rgb="FF000000"/>
      </right>
      <top/>
      <bottom style="hair">
        <color rgb="FF000000"/>
      </bottom>
      <diagonal/>
    </border>
    <border>
      <left/>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top/>
      <bottom style="thin">
        <color rgb="FF000000"/>
      </bottom>
      <diagonal/>
    </border>
    <border>
      <left style="hair">
        <color rgb="FF000000"/>
      </left>
      <right/>
      <top style="hair">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medium">
        <color rgb="FF000000"/>
      </left>
      <right style="hair">
        <color rgb="FF000000"/>
      </right>
      <top style="hair">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s>
  <cellStyleXfs count="4">
    <xf numFmtId="0" fontId="0" fillId="0" borderId="0"/>
    <xf numFmtId="9" fontId="1" fillId="0" borderId="0" applyFont="0" applyFill="0" applyBorder="0" applyAlignment="0" applyProtection="0"/>
    <xf numFmtId="0" fontId="2" fillId="0" borderId="0"/>
    <xf numFmtId="0" fontId="33" fillId="0" borderId="0" applyNumberFormat="0" applyFill="0" applyBorder="0" applyAlignment="0" applyProtection="0"/>
  </cellStyleXfs>
  <cellXfs count="1099">
    <xf numFmtId="0" fontId="0" fillId="0" borderId="0" xfId="0"/>
    <xf numFmtId="0" fontId="3" fillId="0" borderId="0" xfId="0" applyFont="1" applyBorder="1"/>
    <xf numFmtId="0" fontId="4" fillId="0" borderId="0" xfId="0" applyFont="1" applyBorder="1"/>
    <xf numFmtId="0" fontId="2" fillId="4" borderId="14" xfId="0" applyFont="1" applyFill="1" applyBorder="1" applyAlignment="1">
      <alignment horizontal="center" vertical="center" wrapText="1"/>
    </xf>
    <xf numFmtId="0" fontId="2" fillId="4" borderId="12" xfId="0" applyFont="1" applyFill="1" applyBorder="1" applyAlignment="1">
      <alignment horizontal="center" vertical="center" wrapText="1"/>
    </xf>
    <xf numFmtId="16" fontId="2" fillId="4" borderId="2" xfId="0" applyNumberFormat="1" applyFont="1" applyFill="1" applyBorder="1" applyAlignment="1">
      <alignment horizontal="center" vertical="center" wrapText="1"/>
    </xf>
    <xf numFmtId="0" fontId="4" fillId="2" borderId="0" xfId="0" applyFont="1" applyFill="1" applyBorder="1"/>
    <xf numFmtId="0" fontId="3" fillId="0" borderId="3" xfId="0" applyFont="1" applyBorder="1"/>
    <xf numFmtId="0" fontId="3" fillId="2" borderId="0" xfId="0" applyFont="1" applyFill="1" applyBorder="1"/>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xf>
    <xf numFmtId="0" fontId="4" fillId="2" borderId="2" xfId="0" applyFont="1" applyFill="1" applyBorder="1" applyAlignment="1">
      <alignment horizontal="center" wrapText="1"/>
    </xf>
    <xf numFmtId="0" fontId="4" fillId="2" borderId="2" xfId="0" applyFont="1" applyFill="1" applyBorder="1" applyAlignment="1">
      <alignment horizontal="center"/>
    </xf>
    <xf numFmtId="0" fontId="4" fillId="2" borderId="2" xfId="0" applyFont="1" applyFill="1" applyBorder="1"/>
    <xf numFmtId="9" fontId="4" fillId="2" borderId="2" xfId="0" applyNumberFormat="1" applyFont="1" applyFill="1" applyBorder="1" applyAlignment="1">
      <alignment horizontal="center" vertical="center"/>
    </xf>
    <xf numFmtId="10" fontId="4" fillId="2" borderId="0" xfId="0" applyNumberFormat="1" applyFont="1" applyFill="1" applyBorder="1"/>
    <xf numFmtId="9" fontId="4" fillId="2" borderId="2" xfId="0" applyNumberFormat="1" applyFont="1" applyFill="1" applyBorder="1" applyAlignment="1">
      <alignment horizontal="center"/>
    </xf>
    <xf numFmtId="0" fontId="6" fillId="0" borderId="0" xfId="0" applyFont="1" applyBorder="1" applyAlignment="1">
      <alignment horizontal="center" wrapText="1"/>
    </xf>
    <xf numFmtId="0" fontId="7" fillId="8" borderId="13"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10" fontId="2" fillId="2" borderId="2" xfId="0" applyNumberFormat="1" applyFont="1" applyFill="1" applyBorder="1" applyAlignment="1">
      <alignment horizontal="center" vertical="center"/>
    </xf>
    <xf numFmtId="10" fontId="2" fillId="2" borderId="5"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10" fontId="2" fillId="9" borderId="2" xfId="0" applyNumberFormat="1" applyFont="1" applyFill="1" applyBorder="1" applyAlignment="1">
      <alignment horizontal="center" vertical="center"/>
    </xf>
    <xf numFmtId="9" fontId="4" fillId="9" borderId="2" xfId="0" applyNumberFormat="1" applyFont="1" applyFill="1" applyBorder="1" applyAlignment="1">
      <alignment horizontal="center" vertical="center"/>
    </xf>
    <xf numFmtId="10" fontId="2" fillId="6" borderId="2" xfId="0" applyNumberFormat="1" applyFont="1" applyFill="1" applyBorder="1" applyAlignment="1">
      <alignment horizontal="center" vertical="center"/>
    </xf>
    <xf numFmtId="10" fontId="2" fillId="3" borderId="2" xfId="0" applyNumberFormat="1" applyFont="1" applyFill="1" applyBorder="1" applyAlignment="1">
      <alignment horizontal="center" vertical="center"/>
    </xf>
    <xf numFmtId="10" fontId="2" fillId="9" borderId="9" xfId="0" applyNumberFormat="1" applyFont="1" applyFill="1" applyBorder="1" applyAlignment="1">
      <alignment horizontal="center" vertical="center"/>
    </xf>
    <xf numFmtId="0" fontId="8" fillId="2" borderId="6" xfId="0" applyFont="1" applyFill="1" applyBorder="1" applyAlignment="1">
      <alignment horizontal="center" vertical="center" wrapText="1"/>
    </xf>
    <xf numFmtId="10" fontId="4" fillId="9"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9" fontId="2" fillId="2" borderId="5" xfId="0" applyNumberFormat="1" applyFont="1" applyFill="1" applyBorder="1" applyAlignment="1">
      <alignment horizontal="center" vertical="center"/>
    </xf>
    <xf numFmtId="9" fontId="4" fillId="2" borderId="0" xfId="0" applyNumberFormat="1" applyFont="1" applyFill="1" applyBorder="1"/>
    <xf numFmtId="9" fontId="2" fillId="6" borderId="5" xfId="0" applyNumberFormat="1" applyFont="1" applyFill="1" applyBorder="1" applyAlignment="1">
      <alignment horizontal="center" vertical="center"/>
    </xf>
    <xf numFmtId="9" fontId="2" fillId="3" borderId="5" xfId="0" applyNumberFormat="1" applyFont="1" applyFill="1" applyBorder="1" applyAlignment="1">
      <alignment horizontal="center" vertical="center"/>
    </xf>
    <xf numFmtId="9" fontId="4" fillId="0" borderId="0" xfId="0" applyNumberFormat="1" applyFont="1" applyBorder="1"/>
    <xf numFmtId="9" fontId="2" fillId="9" borderId="5" xfId="0" applyNumberFormat="1" applyFont="1" applyFill="1" applyBorder="1" applyAlignment="1">
      <alignment horizontal="center" vertical="center"/>
    </xf>
    <xf numFmtId="9"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xf numFmtId="9" fontId="2" fillId="2" borderId="3" xfId="0" applyNumberFormat="1"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0" xfId="0" applyFont="1" applyFill="1" applyBorder="1" applyAlignment="1">
      <alignment horizontal="center" wrapText="1"/>
    </xf>
    <xf numFmtId="9" fontId="2" fillId="2" borderId="1" xfId="1" applyNumberFormat="1"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9" fontId="2" fillId="2" borderId="0" xfId="0" applyNumberFormat="1" applyFont="1" applyFill="1" applyBorder="1" applyAlignment="1">
      <alignment horizontal="center" vertical="center"/>
    </xf>
    <xf numFmtId="0" fontId="21" fillId="12" borderId="0" xfId="0" applyFont="1" applyFill="1" applyAlignment="1">
      <alignment horizontal="center" vertical="center" wrapText="1"/>
    </xf>
    <xf numFmtId="0" fontId="21" fillId="12" borderId="49" xfId="0" applyFont="1" applyFill="1" applyBorder="1" applyAlignment="1">
      <alignment horizontal="center" vertical="center" wrapText="1"/>
    </xf>
    <xf numFmtId="0" fontId="23" fillId="12" borderId="49" xfId="0" applyFont="1" applyFill="1" applyBorder="1" applyAlignment="1">
      <alignment horizontal="center" vertical="center" wrapText="1"/>
    </xf>
    <xf numFmtId="0" fontId="21" fillId="12" borderId="49" xfId="0" applyFont="1" applyFill="1" applyBorder="1" applyAlignment="1">
      <alignment horizontal="center" vertical="center" textRotation="90" wrapText="1"/>
    </xf>
    <xf numFmtId="9" fontId="21" fillId="12" borderId="49" xfId="0" applyNumberFormat="1" applyFont="1" applyFill="1" applyBorder="1" applyAlignment="1">
      <alignment horizontal="center" vertical="center" textRotation="90" wrapText="1"/>
    </xf>
    <xf numFmtId="49" fontId="17" fillId="0" borderId="53" xfId="0" applyNumberFormat="1" applyFont="1" applyBorder="1" applyAlignment="1">
      <alignment horizontal="center" vertical="center" wrapText="1"/>
    </xf>
    <xf numFmtId="10" fontId="17" fillId="0" borderId="53" xfId="0" applyNumberFormat="1" applyFont="1" applyBorder="1" applyAlignment="1">
      <alignment horizontal="center" vertical="center" wrapText="1"/>
    </xf>
    <xf numFmtId="10" fontId="17" fillId="0" borderId="54" xfId="0" applyNumberFormat="1" applyFont="1" applyBorder="1" applyAlignment="1">
      <alignment horizontal="center" vertical="center" wrapText="1"/>
    </xf>
    <xf numFmtId="49" fontId="17" fillId="0" borderId="48" xfId="0" applyNumberFormat="1" applyFont="1" applyBorder="1" applyAlignment="1">
      <alignment horizontal="center" vertical="center" wrapText="1"/>
    </xf>
    <xf numFmtId="10" fontId="17" fillId="0" borderId="48" xfId="0" applyNumberFormat="1" applyFont="1" applyBorder="1" applyAlignment="1">
      <alignment horizontal="center" vertical="center" wrapText="1"/>
    </xf>
    <xf numFmtId="10" fontId="17" fillId="0" borderId="60" xfId="0" applyNumberFormat="1" applyFont="1" applyBorder="1" applyAlignment="1">
      <alignment horizontal="center" vertical="center" wrapText="1"/>
    </xf>
    <xf numFmtId="49" fontId="17" fillId="0" borderId="57" xfId="0" applyNumberFormat="1" applyFont="1" applyBorder="1" applyAlignment="1">
      <alignment horizontal="center" vertical="center" wrapText="1"/>
    </xf>
    <xf numFmtId="10" fontId="17" fillId="0" borderId="57" xfId="0" applyNumberFormat="1" applyFont="1" applyBorder="1" applyAlignment="1">
      <alignment horizontal="center" vertical="center" wrapText="1"/>
    </xf>
    <xf numFmtId="10" fontId="17" fillId="0" borderId="62" xfId="0" applyNumberFormat="1" applyFont="1" applyBorder="1" applyAlignment="1">
      <alignment horizontal="center" vertical="center" wrapText="1"/>
    </xf>
    <xf numFmtId="49" fontId="17" fillId="0" borderId="68" xfId="0" applyNumberFormat="1" applyFont="1" applyBorder="1" applyAlignment="1">
      <alignment horizontal="center" vertical="center" wrapText="1"/>
    </xf>
    <xf numFmtId="10" fontId="17" fillId="0" borderId="68" xfId="0" applyNumberFormat="1" applyFont="1" applyBorder="1" applyAlignment="1">
      <alignment horizontal="center" vertical="center" wrapText="1"/>
    </xf>
    <xf numFmtId="10" fontId="17" fillId="0" borderId="45" xfId="0" applyNumberFormat="1" applyFont="1" applyBorder="1" applyAlignment="1">
      <alignment horizontal="center" vertical="center" wrapText="1"/>
    </xf>
    <xf numFmtId="49" fontId="17" fillId="0" borderId="69" xfId="0" applyNumberFormat="1" applyFont="1" applyBorder="1" applyAlignment="1">
      <alignment horizontal="center" vertical="center" wrapText="1"/>
    </xf>
    <xf numFmtId="10" fontId="17" fillId="0" borderId="69" xfId="0" applyNumberFormat="1" applyFont="1" applyBorder="1" applyAlignment="1">
      <alignment horizontal="center" vertical="center" wrapText="1"/>
    </xf>
    <xf numFmtId="10" fontId="17" fillId="0" borderId="70" xfId="0" applyNumberFormat="1" applyFont="1" applyBorder="1" applyAlignment="1">
      <alignment horizontal="center" vertical="center" wrapText="1"/>
    </xf>
    <xf numFmtId="49" fontId="17" fillId="0" borderId="71" xfId="0" applyNumberFormat="1" applyFont="1" applyBorder="1" applyAlignment="1">
      <alignment horizontal="center" vertical="center" wrapText="1"/>
    </xf>
    <xf numFmtId="49" fontId="17" fillId="0" borderId="72" xfId="0" applyNumberFormat="1" applyFont="1" applyBorder="1" applyAlignment="1">
      <alignment horizontal="center" vertical="center" wrapText="1"/>
    </xf>
    <xf numFmtId="10" fontId="17" fillId="0" borderId="72" xfId="0" applyNumberFormat="1" applyFont="1" applyBorder="1" applyAlignment="1">
      <alignment horizontal="center" vertical="center" wrapText="1"/>
    </xf>
    <xf numFmtId="10" fontId="17" fillId="0" borderId="73" xfId="0" applyNumberFormat="1" applyFont="1" applyBorder="1" applyAlignment="1">
      <alignment horizontal="center" vertical="center" wrapText="1"/>
    </xf>
    <xf numFmtId="49" fontId="17" fillId="0" borderId="74" xfId="0" applyNumberFormat="1" applyFont="1" applyBorder="1" applyAlignment="1">
      <alignment horizontal="center" vertical="center" wrapText="1"/>
    </xf>
    <xf numFmtId="49" fontId="17" fillId="0" borderId="49" xfId="0" applyNumberFormat="1" applyFont="1" applyBorder="1" applyAlignment="1">
      <alignment horizontal="center" vertical="center" wrapText="1"/>
    </xf>
    <xf numFmtId="10" fontId="17" fillId="0" borderId="75" xfId="0" applyNumberFormat="1" applyFont="1" applyBorder="1" applyAlignment="1">
      <alignment horizontal="center" vertical="center" wrapText="1"/>
    </xf>
    <xf numFmtId="49" fontId="17" fillId="0" borderId="76" xfId="0" applyNumberFormat="1" applyFont="1" applyBorder="1" applyAlignment="1">
      <alignment horizontal="center" vertical="center" wrapText="1"/>
    </xf>
    <xf numFmtId="49" fontId="17" fillId="0" borderId="77" xfId="0" applyNumberFormat="1" applyFont="1" applyBorder="1" applyAlignment="1">
      <alignment horizontal="center" vertical="center" wrapText="1"/>
    </xf>
    <xf numFmtId="10" fontId="17" fillId="0" borderId="77" xfId="0" applyNumberFormat="1" applyFont="1" applyBorder="1" applyAlignment="1">
      <alignment horizontal="center" vertical="center" wrapText="1"/>
    </xf>
    <xf numFmtId="10" fontId="17" fillId="0" borderId="78" xfId="0" applyNumberFormat="1" applyFont="1" applyBorder="1" applyAlignment="1">
      <alignment horizontal="center" vertical="center" wrapText="1"/>
    </xf>
    <xf numFmtId="0" fontId="17" fillId="0" borderId="79" xfId="0" applyFont="1" applyBorder="1" applyAlignment="1">
      <alignment horizontal="center" vertical="center" wrapText="1"/>
    </xf>
    <xf numFmtId="9" fontId="17" fillId="0" borderId="80" xfId="0" applyNumberFormat="1" applyFont="1" applyBorder="1" applyAlignment="1">
      <alignment horizontal="center" vertical="center" wrapText="1"/>
    </xf>
    <xf numFmtId="0" fontId="17" fillId="0" borderId="80" xfId="0" applyFont="1" applyBorder="1" applyAlignment="1">
      <alignment horizontal="center" vertical="center" wrapText="1"/>
    </xf>
    <xf numFmtId="10" fontId="17" fillId="0" borderId="80" xfId="0" applyNumberFormat="1" applyFont="1" applyBorder="1" applyAlignment="1">
      <alignment horizontal="center" vertical="center" wrapText="1"/>
    </xf>
    <xf numFmtId="10" fontId="17" fillId="0" borderId="81" xfId="0" applyNumberFormat="1" applyFont="1" applyBorder="1" applyAlignment="1">
      <alignment horizontal="center" vertical="center" wrapText="1"/>
    </xf>
    <xf numFmtId="49" fontId="17" fillId="0" borderId="82" xfId="0" applyNumberFormat="1" applyFont="1" applyBorder="1" applyAlignment="1">
      <alignment horizontal="center" vertical="center" wrapText="1"/>
    </xf>
    <xf numFmtId="49" fontId="17" fillId="0" borderId="80" xfId="0" applyNumberFormat="1" applyFont="1" applyBorder="1" applyAlignment="1">
      <alignment horizontal="center" vertical="center" wrapText="1"/>
    </xf>
    <xf numFmtId="10" fontId="17" fillId="0" borderId="83" xfId="0" applyNumberFormat="1" applyFont="1" applyBorder="1" applyAlignment="1">
      <alignment horizontal="center" vertical="center" wrapText="1"/>
    </xf>
    <xf numFmtId="49" fontId="17" fillId="0" borderId="61" xfId="0" applyNumberFormat="1" applyFont="1" applyBorder="1" applyAlignment="1">
      <alignment horizontal="center" vertical="center" wrapText="1"/>
    </xf>
    <xf numFmtId="10" fontId="17" fillId="0" borderId="61" xfId="0" applyNumberFormat="1" applyFont="1" applyBorder="1" applyAlignment="1">
      <alignment horizontal="center" vertical="center" wrapText="1"/>
    </xf>
    <xf numFmtId="10" fontId="17" fillId="0" borderId="84" xfId="0" applyNumberFormat="1" applyFont="1" applyBorder="1" applyAlignment="1">
      <alignment horizontal="center" vertical="center" wrapText="1"/>
    </xf>
    <xf numFmtId="3" fontId="17" fillId="0" borderId="69"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77" xfId="0" applyNumberFormat="1" applyFont="1" applyBorder="1" applyAlignment="1">
      <alignment horizontal="center" vertical="center" wrapText="1"/>
    </xf>
    <xf numFmtId="3" fontId="17" fillId="0" borderId="61" xfId="0" applyNumberFormat="1" applyFont="1" applyBorder="1" applyAlignment="1">
      <alignment horizontal="center" vertical="center" wrapText="1"/>
    </xf>
    <xf numFmtId="3" fontId="17" fillId="0" borderId="49" xfId="0" applyNumberFormat="1" applyFont="1" applyBorder="1" applyAlignment="1">
      <alignment horizontal="center" vertical="center" wrapText="1"/>
    </xf>
    <xf numFmtId="0" fontId="17" fillId="0" borderId="68" xfId="0" applyFont="1" applyBorder="1" applyAlignment="1">
      <alignment horizontal="center" vertical="center" wrapText="1"/>
    </xf>
    <xf numFmtId="9" fontId="17" fillId="0" borderId="66" xfId="0" applyNumberFormat="1" applyFont="1" applyBorder="1" applyAlignment="1">
      <alignment horizontal="center" vertical="center" wrapText="1"/>
    </xf>
    <xf numFmtId="0" fontId="17" fillId="0" borderId="66" xfId="0" applyFont="1" applyBorder="1" applyAlignment="1">
      <alignment horizontal="center" vertical="center" wrapText="1"/>
    </xf>
    <xf numFmtId="10" fontId="17" fillId="0" borderId="66" xfId="0" applyNumberFormat="1" applyFont="1" applyBorder="1" applyAlignment="1">
      <alignment horizontal="center" vertical="center" wrapText="1"/>
    </xf>
    <xf numFmtId="49" fontId="17" fillId="0" borderId="66" xfId="0" applyNumberFormat="1" applyFont="1" applyBorder="1" applyAlignment="1">
      <alignment horizontal="center" vertical="center" wrapText="1"/>
    </xf>
    <xf numFmtId="10" fontId="17" fillId="0" borderId="87" xfId="0" applyNumberFormat="1" applyFont="1" applyBorder="1" applyAlignment="1">
      <alignment horizontal="center" vertical="center" wrapText="1"/>
    </xf>
    <xf numFmtId="49" fontId="17" fillId="0" borderId="88" xfId="0" applyNumberFormat="1" applyFont="1" applyBorder="1" applyAlignment="1">
      <alignment horizontal="center" vertical="center" wrapText="1"/>
    </xf>
    <xf numFmtId="49" fontId="17" fillId="0" borderId="89" xfId="0" applyNumberFormat="1" applyFont="1" applyBorder="1" applyAlignment="1">
      <alignment horizontal="center" vertical="center" wrapText="1"/>
    </xf>
    <xf numFmtId="49" fontId="17" fillId="0" borderId="90" xfId="0" applyNumberFormat="1" applyFont="1" applyBorder="1" applyAlignment="1">
      <alignment horizontal="center" vertical="center" wrapText="1"/>
    </xf>
    <xf numFmtId="0" fontId="17" fillId="0" borderId="57" xfId="0" applyFont="1" applyBorder="1" applyAlignment="1">
      <alignment horizontal="center" vertical="center" wrapText="1"/>
    </xf>
    <xf numFmtId="9" fontId="17" fillId="0" borderId="58" xfId="0" applyNumberFormat="1" applyFont="1" applyBorder="1" applyAlignment="1">
      <alignment horizontal="center" vertical="center" wrapText="1"/>
    </xf>
    <xf numFmtId="0" fontId="17" fillId="0" borderId="58" xfId="0" applyFont="1" applyBorder="1" applyAlignment="1">
      <alignment horizontal="center" vertical="center" wrapText="1"/>
    </xf>
    <xf numFmtId="165" fontId="17" fillId="0" borderId="58" xfId="0" applyNumberFormat="1" applyFont="1" applyBorder="1" applyAlignment="1">
      <alignment horizontal="center" vertical="center" wrapText="1"/>
    </xf>
    <xf numFmtId="10" fontId="17" fillId="0" borderId="58" xfId="0" applyNumberFormat="1" applyFont="1" applyBorder="1" applyAlignment="1">
      <alignment horizontal="center" vertical="center" wrapText="1"/>
    </xf>
    <xf numFmtId="10" fontId="17" fillId="0" borderId="59" xfId="0" applyNumberFormat="1" applyFont="1" applyBorder="1" applyAlignment="1">
      <alignment horizontal="center" vertical="center" wrapText="1"/>
    </xf>
    <xf numFmtId="49" fontId="17" fillId="0" borderId="5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10" fontId="17" fillId="0" borderId="86" xfId="0" applyNumberFormat="1" applyFont="1" applyBorder="1" applyAlignment="1">
      <alignment horizontal="center" vertical="center" wrapText="1"/>
    </xf>
    <xf numFmtId="49" fontId="17" fillId="0" borderId="79" xfId="0" applyNumberFormat="1" applyFont="1" applyBorder="1" applyAlignment="1">
      <alignment horizontal="center" vertical="center" wrapText="1"/>
    </xf>
    <xf numFmtId="49" fontId="17" fillId="0" borderId="95" xfId="0" applyNumberFormat="1" applyFont="1" applyBorder="1" applyAlignment="1">
      <alignment horizontal="center" vertical="center" wrapText="1"/>
    </xf>
    <xf numFmtId="49" fontId="17" fillId="0" borderId="96" xfId="0" applyNumberFormat="1" applyFont="1" applyBorder="1" applyAlignment="1">
      <alignment horizontal="center" vertical="center" wrapText="1"/>
    </xf>
    <xf numFmtId="10" fontId="17" fillId="0" borderId="96" xfId="0" applyNumberFormat="1" applyFont="1" applyBorder="1" applyAlignment="1">
      <alignment horizontal="center" vertical="center" wrapText="1"/>
    </xf>
    <xf numFmtId="10" fontId="17" fillId="0" borderId="97" xfId="0" applyNumberFormat="1" applyFont="1" applyBorder="1" applyAlignment="1">
      <alignment horizontal="center" vertical="center" wrapText="1"/>
    </xf>
    <xf numFmtId="49" fontId="17" fillId="0" borderId="100" xfId="0" applyNumberFormat="1" applyFont="1" applyBorder="1" applyAlignment="1">
      <alignment horizontal="center" vertical="center" wrapText="1"/>
    </xf>
    <xf numFmtId="10" fontId="17" fillId="0" borderId="101" xfId="0" applyNumberFormat="1" applyFont="1" applyBorder="1" applyAlignment="1">
      <alignment horizontal="center" vertical="center" wrapText="1"/>
    </xf>
    <xf numFmtId="49" fontId="17" fillId="0" borderId="103" xfId="0" applyNumberFormat="1" applyFont="1" applyBorder="1" applyAlignment="1">
      <alignment horizontal="center" vertical="center" wrapText="1"/>
    </xf>
    <xf numFmtId="10" fontId="17" fillId="0" borderId="104" xfId="0" applyNumberFormat="1" applyFont="1" applyBorder="1" applyAlignment="1">
      <alignment horizontal="center" vertical="center" wrapText="1"/>
    </xf>
    <xf numFmtId="49" fontId="17" fillId="0" borderId="108" xfId="0" applyNumberFormat="1" applyFont="1" applyBorder="1" applyAlignment="1">
      <alignment horizontal="center" vertical="center" wrapText="1"/>
    </xf>
    <xf numFmtId="49" fontId="17" fillId="0" borderId="105" xfId="0" applyNumberFormat="1" applyFont="1" applyBorder="1" applyAlignment="1">
      <alignment horizontal="center" vertical="center" wrapText="1"/>
    </xf>
    <xf numFmtId="10" fontId="17" fillId="0" borderId="105" xfId="0" applyNumberFormat="1" applyFont="1" applyBorder="1" applyAlignment="1">
      <alignment horizontal="center" vertical="center" wrapText="1"/>
    </xf>
    <xf numFmtId="10" fontId="17" fillId="0" borderId="109" xfId="0" applyNumberFormat="1" applyFont="1" applyBorder="1" applyAlignment="1">
      <alignment horizontal="center" vertical="center" wrapText="1"/>
    </xf>
    <xf numFmtId="10" fontId="25" fillId="13" borderId="48" xfId="0" applyNumberFormat="1" applyFont="1" applyFill="1" applyBorder="1" applyAlignment="1">
      <alignment horizontal="center" vertical="center" wrapText="1"/>
    </xf>
    <xf numFmtId="49" fontId="17" fillId="0" borderId="111" xfId="0" applyNumberFormat="1" applyFont="1" applyBorder="1" applyAlignment="1">
      <alignment horizontal="center" vertical="center" wrapText="1"/>
    </xf>
    <xf numFmtId="49" fontId="17" fillId="0" borderId="64" xfId="0" applyNumberFormat="1" applyFont="1" applyBorder="1" applyAlignment="1">
      <alignment horizontal="center" vertical="center" wrapText="1"/>
    </xf>
    <xf numFmtId="49" fontId="17" fillId="0" borderId="65" xfId="0" applyNumberFormat="1" applyFont="1" applyBorder="1" applyAlignment="1">
      <alignment horizontal="center" vertical="center" wrapText="1"/>
    </xf>
    <xf numFmtId="9" fontId="17" fillId="0" borderId="113" xfId="0" applyNumberFormat="1" applyFont="1" applyBorder="1" applyAlignment="1">
      <alignment horizontal="center" vertical="center" wrapText="1"/>
    </xf>
    <xf numFmtId="9" fontId="17" fillId="0" borderId="93" xfId="0" applyNumberFormat="1" applyFont="1" applyBorder="1" applyAlignment="1">
      <alignment horizontal="center" vertical="center" wrapText="1"/>
    </xf>
    <xf numFmtId="0" fontId="17" fillId="0" borderId="93" xfId="0" applyFont="1" applyBorder="1" applyAlignment="1">
      <alignment horizontal="center" vertical="center" wrapText="1"/>
    </xf>
    <xf numFmtId="10" fontId="17" fillId="0" borderId="93" xfId="0" applyNumberFormat="1" applyFont="1" applyBorder="1" applyAlignment="1">
      <alignment horizontal="center" vertical="center" wrapText="1"/>
    </xf>
    <xf numFmtId="10" fontId="17" fillId="0" borderId="94" xfId="0" applyNumberFormat="1" applyFont="1" applyBorder="1" applyAlignment="1">
      <alignment horizontal="center" vertical="center" wrapText="1"/>
    </xf>
    <xf numFmtId="9" fontId="17" fillId="0" borderId="114" xfId="0" applyNumberFormat="1" applyFont="1" applyBorder="1" applyAlignment="1">
      <alignment horizontal="center" vertical="center" wrapText="1"/>
    </xf>
    <xf numFmtId="9" fontId="17" fillId="0" borderId="49" xfId="0" applyNumberFormat="1" applyFont="1" applyBorder="1" applyAlignment="1">
      <alignment horizontal="center" vertical="center" wrapText="1"/>
    </xf>
    <xf numFmtId="0" fontId="17" fillId="0" borderId="49" xfId="0" applyFont="1" applyBorder="1" applyAlignment="1">
      <alignment horizontal="center" vertical="center" wrapText="1"/>
    </xf>
    <xf numFmtId="10" fontId="17" fillId="0" borderId="115" xfId="0" applyNumberFormat="1" applyFont="1" applyBorder="1" applyAlignment="1">
      <alignment horizontal="center" vertical="center" wrapText="1"/>
    </xf>
    <xf numFmtId="9" fontId="17" fillId="0" borderId="116" xfId="0" applyNumberFormat="1" applyFont="1" applyBorder="1" applyAlignment="1">
      <alignment horizontal="center" vertical="center" wrapText="1"/>
    </xf>
    <xf numFmtId="9" fontId="17" fillId="0" borderId="117" xfId="0" applyNumberFormat="1" applyFont="1" applyBorder="1" applyAlignment="1">
      <alignment horizontal="center" vertical="center" wrapText="1"/>
    </xf>
    <xf numFmtId="0" fontId="17" fillId="0" borderId="117" xfId="0" applyFont="1" applyBorder="1" applyAlignment="1">
      <alignment horizontal="center" vertical="center" wrapText="1"/>
    </xf>
    <xf numFmtId="10" fontId="17" fillId="0" borderId="117" xfId="0" applyNumberFormat="1" applyFont="1" applyBorder="1" applyAlignment="1">
      <alignment horizontal="center" vertical="center" wrapText="1"/>
    </xf>
    <xf numFmtId="10" fontId="17" fillId="0" borderId="118" xfId="0" applyNumberFormat="1" applyFont="1" applyBorder="1" applyAlignment="1">
      <alignment horizontal="center" vertical="center" wrapText="1"/>
    </xf>
    <xf numFmtId="0" fontId="17" fillId="0" borderId="103" xfId="0" applyFont="1" applyBorder="1" applyAlignment="1">
      <alignment horizontal="center" vertical="center" wrapText="1"/>
    </xf>
    <xf numFmtId="10" fontId="17" fillId="0" borderId="99" xfId="0" applyNumberFormat="1" applyFont="1" applyBorder="1" applyAlignment="1">
      <alignment horizontal="center" vertical="center" wrapText="1"/>
    </xf>
    <xf numFmtId="0" fontId="17" fillId="0" borderId="114"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16" xfId="0" applyFont="1" applyBorder="1" applyAlignment="1">
      <alignment horizontal="center" vertical="center" wrapText="1"/>
    </xf>
    <xf numFmtId="9" fontId="17" fillId="0" borderId="103" xfId="0" applyNumberFormat="1" applyFont="1" applyBorder="1" applyAlignment="1">
      <alignment horizontal="center" vertical="center" wrapText="1"/>
    </xf>
    <xf numFmtId="9" fontId="17" fillId="0" borderId="119" xfId="0" applyNumberFormat="1" applyFont="1" applyBorder="1" applyAlignment="1">
      <alignment horizontal="center" vertical="center" wrapText="1"/>
    </xf>
    <xf numFmtId="9" fontId="17" fillId="0" borderId="72" xfId="0" applyNumberFormat="1" applyFont="1" applyBorder="1" applyAlignment="1">
      <alignment horizontal="center" vertical="center" wrapText="1"/>
    </xf>
    <xf numFmtId="0" fontId="17" fillId="0" borderId="72" xfId="0" applyFont="1" applyBorder="1" applyAlignment="1">
      <alignment horizontal="center" vertical="center" wrapText="1"/>
    </xf>
    <xf numFmtId="10" fontId="17" fillId="0" borderId="120" xfId="0" applyNumberFormat="1" applyFont="1" applyBorder="1" applyAlignment="1">
      <alignment horizontal="center" vertical="center" wrapText="1"/>
    </xf>
    <xf numFmtId="10" fontId="17" fillId="0" borderId="49" xfId="0" applyNumberFormat="1" applyFont="1" applyBorder="1" applyAlignment="1">
      <alignment horizontal="center" vertical="center" wrapText="1"/>
    </xf>
    <xf numFmtId="9" fontId="17" fillId="0" borderId="88" xfId="0" applyNumberFormat="1" applyFont="1" applyBorder="1" applyAlignment="1">
      <alignment horizontal="center" vertical="center" wrapText="1"/>
    </xf>
    <xf numFmtId="9" fontId="17" fillId="0" borderId="69" xfId="0" applyNumberFormat="1" applyFont="1" applyBorder="1" applyAlignment="1">
      <alignment horizontal="center" vertical="center" wrapText="1"/>
    </xf>
    <xf numFmtId="0" fontId="17" fillId="0" borderId="69" xfId="0" applyFont="1" applyBorder="1" applyAlignment="1">
      <alignment horizontal="center" vertical="center" wrapText="1"/>
    </xf>
    <xf numFmtId="9" fontId="17" fillId="0" borderId="111" xfId="0" applyNumberFormat="1" applyFont="1" applyBorder="1" applyAlignment="1">
      <alignment horizontal="center" vertical="center" wrapText="1"/>
    </xf>
    <xf numFmtId="9" fontId="17" fillId="0" borderId="61" xfId="0" applyNumberFormat="1" applyFont="1" applyBorder="1" applyAlignment="1">
      <alignment horizontal="center" vertical="center" wrapText="1"/>
    </xf>
    <xf numFmtId="0" fontId="17" fillId="0" borderId="61" xfId="0" applyFont="1" applyBorder="1" applyAlignment="1">
      <alignment horizontal="center" vertical="center" wrapText="1"/>
    </xf>
    <xf numFmtId="9" fontId="17" fillId="0" borderId="64" xfId="0" applyNumberFormat="1" applyFont="1" applyBorder="1" applyAlignment="1">
      <alignment horizontal="center" vertical="center" wrapText="1"/>
    </xf>
    <xf numFmtId="9" fontId="17" fillId="0" borderId="65" xfId="0" applyNumberFormat="1" applyFont="1" applyBorder="1" applyAlignment="1">
      <alignment horizontal="center" vertical="center" wrapText="1"/>
    </xf>
    <xf numFmtId="0" fontId="17" fillId="0" borderId="88"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90" xfId="0" applyFont="1" applyBorder="1" applyAlignment="1">
      <alignment horizontal="center" vertical="center" wrapText="1"/>
    </xf>
    <xf numFmtId="9" fontId="17" fillId="0" borderId="77" xfId="0" applyNumberFormat="1" applyFont="1" applyBorder="1" applyAlignment="1">
      <alignment horizontal="center" vertical="center" wrapText="1"/>
    </xf>
    <xf numFmtId="0" fontId="17" fillId="0" borderId="77" xfId="0" applyFont="1" applyBorder="1" applyAlignment="1">
      <alignment horizontal="center" vertical="center" wrapText="1"/>
    </xf>
    <xf numFmtId="9" fontId="17" fillId="0" borderId="100" xfId="0" applyNumberFormat="1" applyFont="1" applyBorder="1" applyAlignment="1">
      <alignment horizontal="center" vertical="center" wrapText="1"/>
    </xf>
    <xf numFmtId="10" fontId="17" fillId="0" borderId="102" xfId="0" applyNumberFormat="1" applyFont="1" applyBorder="1" applyAlignment="1">
      <alignment horizontal="center" vertical="center" wrapText="1"/>
    </xf>
    <xf numFmtId="9" fontId="17" fillId="0" borderId="108" xfId="0" applyNumberFormat="1" applyFont="1" applyBorder="1" applyAlignment="1">
      <alignment horizontal="center" vertical="center" wrapText="1"/>
    </xf>
    <xf numFmtId="9" fontId="17" fillId="0" borderId="106" xfId="0" applyNumberFormat="1" applyFont="1" applyBorder="1" applyAlignment="1">
      <alignment horizontal="center" vertical="center" wrapText="1"/>
    </xf>
    <xf numFmtId="0" fontId="17" fillId="0" borderId="106" xfId="0" applyFont="1" applyBorder="1" applyAlignment="1">
      <alignment horizontal="center" vertical="center" wrapText="1"/>
    </xf>
    <xf numFmtId="10" fontId="17" fillId="0" borderId="106" xfId="0" applyNumberFormat="1" applyFont="1" applyBorder="1" applyAlignment="1">
      <alignment horizontal="center" vertical="center" wrapText="1"/>
    </xf>
    <xf numFmtId="10" fontId="17" fillId="0" borderId="107" xfId="0" applyNumberFormat="1" applyFont="1" applyBorder="1" applyAlignment="1">
      <alignment horizontal="center" vertical="center" wrapText="1"/>
    </xf>
    <xf numFmtId="9" fontId="17" fillId="0" borderId="95" xfId="0" applyNumberFormat="1" applyFont="1" applyBorder="1" applyAlignment="1">
      <alignment horizontal="center" vertical="center" wrapText="1"/>
    </xf>
    <xf numFmtId="9" fontId="17" fillId="0" borderId="123" xfId="0" applyNumberFormat="1" applyFont="1" applyBorder="1" applyAlignment="1">
      <alignment horizontal="center" vertical="center" wrapText="1"/>
    </xf>
    <xf numFmtId="0" fontId="17" fillId="0" borderId="123" xfId="0" applyFont="1" applyBorder="1" applyAlignment="1">
      <alignment horizontal="center" vertical="center" wrapText="1"/>
    </xf>
    <xf numFmtId="10" fontId="17" fillId="0" borderId="123" xfId="0" applyNumberFormat="1" applyFont="1" applyBorder="1" applyAlignment="1">
      <alignment horizontal="center" vertical="center" wrapText="1"/>
    </xf>
    <xf numFmtId="10" fontId="17" fillId="0" borderId="124" xfId="0" applyNumberFormat="1" applyFont="1" applyBorder="1" applyAlignment="1">
      <alignment horizontal="center" vertical="center" wrapText="1"/>
    </xf>
    <xf numFmtId="9" fontId="17" fillId="0" borderId="89" xfId="0" applyNumberFormat="1" applyFont="1" applyBorder="1" applyAlignment="1">
      <alignment horizontal="center" vertical="center" wrapText="1"/>
    </xf>
    <xf numFmtId="9" fontId="17" fillId="0" borderId="90" xfId="0" applyNumberFormat="1" applyFont="1" applyBorder="1" applyAlignment="1">
      <alignment horizontal="center" vertical="center" wrapText="1"/>
    </xf>
    <xf numFmtId="9" fontId="17" fillId="0" borderId="125" xfId="0" applyNumberFormat="1" applyFont="1" applyBorder="1" applyAlignment="1">
      <alignment horizontal="center" vertical="center" wrapText="1"/>
    </xf>
    <xf numFmtId="166" fontId="17" fillId="0" borderId="65" xfId="0" applyNumberFormat="1" applyFont="1" applyBorder="1" applyAlignment="1">
      <alignment horizontal="center" vertical="center" wrapText="1"/>
    </xf>
    <xf numFmtId="166" fontId="17" fillId="0" borderId="66" xfId="0" applyNumberFormat="1" applyFont="1" applyBorder="1" applyAlignment="1">
      <alignment horizontal="center" vertical="center" wrapText="1"/>
    </xf>
    <xf numFmtId="9" fontId="17" fillId="0" borderId="79" xfId="0" applyNumberFormat="1" applyFont="1" applyBorder="1" applyAlignment="1">
      <alignment horizontal="center" vertical="center" wrapText="1"/>
    </xf>
    <xf numFmtId="0" fontId="27" fillId="0" borderId="0" xfId="0" applyFont="1" applyProtection="1"/>
    <xf numFmtId="0" fontId="27" fillId="2" borderId="0" xfId="0" applyFont="1" applyFill="1" applyProtection="1"/>
    <xf numFmtId="0" fontId="27" fillId="0" borderId="0" xfId="0" applyFont="1" applyBorder="1" applyAlignment="1" applyProtection="1">
      <alignment horizontal="center"/>
    </xf>
    <xf numFmtId="0" fontId="29" fillId="0" borderId="0" xfId="0" applyFont="1" applyBorder="1" applyAlignment="1" applyProtection="1">
      <alignment horizontal="center" vertical="center" wrapText="1"/>
    </xf>
    <xf numFmtId="0" fontId="27" fillId="0" borderId="0" xfId="0" applyFont="1" applyFill="1" applyProtection="1"/>
    <xf numFmtId="0" fontId="30" fillId="14" borderId="2" xfId="0" applyFont="1" applyFill="1" applyBorder="1" applyAlignment="1" applyProtection="1">
      <alignment horizontal="center" vertical="center" wrapText="1"/>
    </xf>
    <xf numFmtId="0" fontId="30" fillId="14" borderId="7" xfId="0" applyFont="1" applyFill="1" applyBorder="1" applyAlignment="1" applyProtection="1">
      <alignment horizontal="center" vertical="center" wrapText="1"/>
      <protection hidden="1"/>
    </xf>
    <xf numFmtId="0" fontId="27" fillId="15" borderId="15" xfId="0" applyFont="1" applyFill="1" applyBorder="1" applyAlignment="1" applyProtection="1">
      <alignment horizontal="justify" vertical="center" wrapText="1"/>
    </xf>
    <xf numFmtId="0" fontId="27" fillId="15" borderId="15" xfId="0" applyFont="1" applyFill="1" applyBorder="1" applyAlignment="1" applyProtection="1">
      <alignment horizontal="center" vertical="center" wrapText="1"/>
      <protection locked="0"/>
    </xf>
    <xf numFmtId="0" fontId="36" fillId="15" borderId="15" xfId="0" applyNumberFormat="1" applyFont="1" applyFill="1" applyBorder="1" applyAlignment="1" applyProtection="1">
      <alignment horizontal="justify" vertical="center" wrapText="1"/>
      <protection locked="0"/>
    </xf>
    <xf numFmtId="0" fontId="36" fillId="15" borderId="15" xfId="0" applyFont="1" applyFill="1" applyBorder="1" applyAlignment="1" applyProtection="1">
      <alignment vertical="center" wrapText="1"/>
      <protection locked="0"/>
    </xf>
    <xf numFmtId="0" fontId="27" fillId="15" borderId="15" xfId="0" applyFont="1" applyFill="1" applyBorder="1" applyAlignment="1" applyProtection="1">
      <alignment horizontal="center" vertical="center" wrapText="1"/>
    </xf>
    <xf numFmtId="0" fontId="27" fillId="15" borderId="15" xfId="0" applyFont="1" applyFill="1" applyBorder="1" applyAlignment="1" applyProtection="1">
      <alignment vertical="center" wrapText="1"/>
      <protection locked="0"/>
    </xf>
    <xf numFmtId="0" fontId="27" fillId="15" borderId="2" xfId="0" applyFont="1" applyFill="1" applyBorder="1" applyAlignment="1" applyProtection="1">
      <alignment horizontal="justify" vertical="center" wrapText="1"/>
    </xf>
    <xf numFmtId="0" fontId="27" fillId="15" borderId="2" xfId="0" applyFont="1" applyFill="1" applyBorder="1" applyAlignment="1" applyProtection="1">
      <alignment horizontal="center" vertical="center" wrapText="1"/>
      <protection locked="0"/>
    </xf>
    <xf numFmtId="0" fontId="27" fillId="15" borderId="2" xfId="0" applyFont="1" applyFill="1" applyBorder="1" applyAlignment="1" applyProtection="1">
      <alignment vertical="center" wrapText="1"/>
      <protection locked="0"/>
    </xf>
    <xf numFmtId="0" fontId="27" fillId="15" borderId="2" xfId="0" applyFont="1" applyFill="1" applyBorder="1" applyAlignment="1" applyProtection="1">
      <alignment horizontal="justify" vertical="center" wrapText="1"/>
      <protection locked="0"/>
    </xf>
    <xf numFmtId="0" fontId="36" fillId="15" borderId="2" xfId="0" applyFont="1" applyFill="1" applyBorder="1" applyAlignment="1" applyProtection="1">
      <alignment horizontal="center" vertical="center" wrapText="1"/>
      <protection locked="0"/>
    </xf>
    <xf numFmtId="0" fontId="27" fillId="15" borderId="2" xfId="0" applyFont="1" applyFill="1" applyBorder="1" applyAlignment="1" applyProtection="1">
      <alignment horizontal="center" vertical="center" wrapText="1"/>
    </xf>
    <xf numFmtId="0" fontId="0" fillId="0" borderId="0" xfId="0" applyFont="1"/>
    <xf numFmtId="0" fontId="36" fillId="15" borderId="2" xfId="0" applyFont="1" applyFill="1" applyBorder="1" applyAlignment="1" applyProtection="1">
      <alignment horizontal="center" vertical="center" wrapText="1"/>
    </xf>
    <xf numFmtId="0" fontId="27" fillId="15" borderId="2" xfId="0" applyFont="1" applyFill="1" applyBorder="1" applyAlignment="1" applyProtection="1">
      <alignment horizontal="center" vertical="center"/>
      <protection locked="0"/>
    </xf>
    <xf numFmtId="0" fontId="27" fillId="15" borderId="2" xfId="0" applyFont="1" applyFill="1" applyBorder="1" applyAlignment="1" applyProtection="1">
      <alignment horizontal="center" vertical="center"/>
      <protection hidden="1"/>
    </xf>
    <xf numFmtId="1" fontId="27" fillId="15" borderId="2" xfId="0" applyNumberFormat="1" applyFont="1" applyFill="1" applyBorder="1" applyAlignment="1" applyProtection="1">
      <alignment horizontal="center" vertical="center"/>
      <protection hidden="1"/>
    </xf>
    <xf numFmtId="0" fontId="27" fillId="15" borderId="2" xfId="0" applyFont="1" applyFill="1" applyBorder="1" applyAlignment="1" applyProtection="1">
      <alignment horizontal="center" vertical="center" wrapText="1"/>
      <protection hidden="1"/>
    </xf>
    <xf numFmtId="0" fontId="36" fillId="15" borderId="2" xfId="0" applyFont="1" applyFill="1" applyBorder="1" applyAlignment="1" applyProtection="1">
      <alignment horizontal="justify" vertical="center" wrapText="1"/>
      <protection locked="0"/>
    </xf>
    <xf numFmtId="0" fontId="36" fillId="15" borderId="2" xfId="0" applyFont="1" applyFill="1" applyBorder="1" applyAlignment="1" applyProtection="1">
      <alignment vertical="center" wrapText="1"/>
      <protection locked="0"/>
    </xf>
    <xf numFmtId="0" fontId="0" fillId="15" borderId="2" xfId="0" applyFont="1" applyFill="1" applyBorder="1" applyAlignment="1" applyProtection="1">
      <alignment horizontal="center" vertical="center" wrapText="1"/>
      <protection locked="0"/>
    </xf>
    <xf numFmtId="1" fontId="27" fillId="15" borderId="2" xfId="0" applyNumberFormat="1" applyFont="1" applyFill="1" applyBorder="1" applyAlignment="1" applyProtection="1">
      <alignment vertical="center"/>
      <protection hidden="1"/>
    </xf>
    <xf numFmtId="0" fontId="27" fillId="15" borderId="2" xfId="0" applyFont="1" applyFill="1" applyBorder="1" applyAlignment="1" applyProtection="1">
      <alignment vertical="center"/>
      <protection hidden="1"/>
    </xf>
    <xf numFmtId="0" fontId="27" fillId="15" borderId="2" xfId="0" applyFont="1" applyFill="1" applyBorder="1" applyAlignment="1" applyProtection="1">
      <alignment vertical="center" wrapText="1"/>
      <protection hidden="1"/>
    </xf>
    <xf numFmtId="0" fontId="27" fillId="15" borderId="2" xfId="0" applyFont="1" applyFill="1" applyBorder="1" applyAlignment="1" applyProtection="1">
      <alignment vertical="center" wrapText="1"/>
    </xf>
    <xf numFmtId="0" fontId="27" fillId="15" borderId="13" xfId="0" applyFont="1" applyFill="1" applyBorder="1" applyAlignment="1" applyProtection="1">
      <alignment horizontal="justify" vertical="center" wrapText="1"/>
    </xf>
    <xf numFmtId="0" fontId="27" fillId="15" borderId="13" xfId="0" applyFont="1" applyFill="1" applyBorder="1" applyAlignment="1" applyProtection="1">
      <alignment horizontal="center" vertical="center" wrapText="1"/>
      <protection locked="0"/>
    </xf>
    <xf numFmtId="0" fontId="36" fillId="15" borderId="13" xfId="0" applyFont="1" applyFill="1" applyBorder="1" applyAlignment="1" applyProtection="1">
      <alignment horizontal="center" vertical="center" wrapText="1"/>
    </xf>
    <xf numFmtId="0" fontId="27" fillId="15" borderId="13" xfId="0" applyFont="1" applyFill="1" applyBorder="1" applyAlignment="1" applyProtection="1">
      <alignment vertical="center" wrapText="1"/>
      <protection locked="0"/>
    </xf>
    <xf numFmtId="0" fontId="36" fillId="15" borderId="13" xfId="0" applyFont="1" applyFill="1" applyBorder="1" applyAlignment="1" applyProtection="1">
      <alignment vertical="center" wrapText="1"/>
      <protection locked="0"/>
    </xf>
    <xf numFmtId="0" fontId="0" fillId="15" borderId="13" xfId="0" applyFont="1" applyFill="1" applyBorder="1" applyAlignment="1" applyProtection="1">
      <alignment horizontal="center" vertical="center" wrapText="1"/>
      <protection locked="0"/>
    </xf>
    <xf numFmtId="0" fontId="27" fillId="15" borderId="13" xfId="0" applyFont="1" applyFill="1" applyBorder="1" applyAlignment="1" applyProtection="1">
      <alignment horizontal="center" vertical="center"/>
      <protection locked="0"/>
    </xf>
    <xf numFmtId="0" fontId="27" fillId="15" borderId="13" xfId="0" applyFont="1" applyFill="1" applyBorder="1" applyAlignment="1" applyProtection="1">
      <alignment horizontal="center" vertical="center"/>
      <protection hidden="1"/>
    </xf>
    <xf numFmtId="1" fontId="27" fillId="15" borderId="13" xfId="0" applyNumberFormat="1" applyFont="1" applyFill="1" applyBorder="1" applyAlignment="1" applyProtection="1">
      <alignment vertical="center"/>
      <protection hidden="1"/>
    </xf>
    <xf numFmtId="0" fontId="27" fillId="15" borderId="13" xfId="0" applyFont="1" applyFill="1" applyBorder="1" applyAlignment="1" applyProtection="1">
      <alignment vertical="center"/>
      <protection hidden="1"/>
    </xf>
    <xf numFmtId="0" fontId="27" fillId="15" borderId="13" xfId="0" applyFont="1" applyFill="1" applyBorder="1" applyAlignment="1" applyProtection="1">
      <alignment vertical="center" wrapText="1"/>
      <protection hidden="1"/>
    </xf>
    <xf numFmtId="0" fontId="36" fillId="15" borderId="13" xfId="0" applyFont="1" applyFill="1" applyBorder="1" applyAlignment="1" applyProtection="1">
      <alignment horizontal="center" vertical="center" wrapText="1"/>
      <protection locked="0"/>
    </xf>
    <xf numFmtId="0" fontId="27" fillId="15" borderId="13" xfId="0" applyFont="1" applyFill="1" applyBorder="1" applyAlignment="1" applyProtection="1">
      <alignment horizontal="center" vertical="center" wrapText="1"/>
    </xf>
    <xf numFmtId="0" fontId="27" fillId="15" borderId="13" xfId="0" applyFont="1" applyFill="1" applyBorder="1" applyAlignment="1" applyProtection="1">
      <alignment vertical="center" wrapText="1"/>
    </xf>
    <xf numFmtId="0" fontId="27" fillId="0" borderId="26" xfId="0" applyFont="1" applyBorder="1"/>
    <xf numFmtId="0" fontId="27" fillId="0" borderId="1" xfId="0" applyFont="1" applyBorder="1"/>
    <xf numFmtId="0" fontId="27" fillId="16" borderId="15" xfId="0" applyFont="1" applyFill="1" applyBorder="1" applyAlignment="1" applyProtection="1">
      <alignment horizontal="justify" vertical="center" wrapText="1"/>
    </xf>
    <xf numFmtId="0" fontId="27" fillId="16" borderId="15" xfId="0" applyFont="1" applyFill="1" applyBorder="1" applyAlignment="1" applyProtection="1">
      <alignment horizontal="center" vertical="center" wrapText="1"/>
      <protection locked="0"/>
    </xf>
    <xf numFmtId="0" fontId="27" fillId="16" borderId="15" xfId="0" applyFont="1" applyFill="1" applyBorder="1" applyAlignment="1" applyProtection="1">
      <alignment horizontal="left" vertical="center" wrapText="1"/>
      <protection locked="0"/>
    </xf>
    <xf numFmtId="0" fontId="36" fillId="16" borderId="2" xfId="0" applyFont="1" applyFill="1" applyBorder="1" applyAlignment="1" applyProtection="1">
      <alignment vertical="center" wrapText="1"/>
    </xf>
    <xf numFmtId="0" fontId="27" fillId="16" borderId="2" xfId="0" applyFont="1" applyFill="1" applyBorder="1" applyAlignment="1" applyProtection="1">
      <alignment horizontal="center" vertical="center" wrapText="1"/>
      <protection locked="0"/>
    </xf>
    <xf numFmtId="0" fontId="27" fillId="16" borderId="2" xfId="0" applyFont="1" applyFill="1" applyBorder="1" applyAlignment="1" applyProtection="1">
      <alignment horizontal="justify" vertical="center" wrapText="1"/>
    </xf>
    <xf numFmtId="0" fontId="27" fillId="16" borderId="2" xfId="0" applyFont="1" applyFill="1" applyBorder="1" applyAlignment="1" applyProtection="1">
      <alignment vertical="center" wrapText="1"/>
    </xf>
    <xf numFmtId="0" fontId="36" fillId="16" borderId="2" xfId="0" applyFont="1" applyFill="1" applyBorder="1" applyAlignment="1" applyProtection="1">
      <alignment horizontal="center" vertical="center" wrapText="1"/>
      <protection locked="0"/>
    </xf>
    <xf numFmtId="0" fontId="36" fillId="16" borderId="2" xfId="0" applyFont="1" applyFill="1" applyBorder="1" applyAlignment="1" applyProtection="1">
      <alignment horizontal="justify" vertical="center" wrapText="1"/>
      <protection locked="0"/>
    </xf>
    <xf numFmtId="0" fontId="27" fillId="16" borderId="2" xfId="0" applyFont="1" applyFill="1" applyBorder="1" applyAlignment="1" applyProtection="1">
      <alignment horizontal="justify" vertical="center" wrapText="1"/>
      <protection locked="0"/>
    </xf>
    <xf numFmtId="0" fontId="27" fillId="16" borderId="13" xfId="0" applyFont="1" applyFill="1" applyBorder="1" applyAlignment="1" applyProtection="1">
      <alignment horizontal="justify" vertical="center" wrapText="1"/>
      <protection locked="0"/>
    </xf>
    <xf numFmtId="0" fontId="27" fillId="16" borderId="13" xfId="0" applyFont="1" applyFill="1" applyBorder="1" applyAlignment="1" applyProtection="1">
      <alignment horizontal="center" vertical="center" wrapText="1"/>
      <protection locked="0"/>
    </xf>
    <xf numFmtId="0" fontId="36" fillId="16" borderId="13" xfId="0" applyFont="1" applyFill="1" applyBorder="1" applyAlignment="1" applyProtection="1">
      <alignment horizontal="center" vertical="center" wrapText="1"/>
      <protection locked="0"/>
    </xf>
    <xf numFmtId="0" fontId="36" fillId="17" borderId="15" xfId="0" applyFont="1" applyFill="1" applyBorder="1" applyAlignment="1" applyProtection="1">
      <alignment horizontal="center" vertical="center" wrapText="1"/>
    </xf>
    <xf numFmtId="0" fontId="27" fillId="17" borderId="15" xfId="0" applyFont="1" applyFill="1" applyBorder="1" applyAlignment="1" applyProtection="1">
      <alignment horizontal="center" vertical="center" wrapText="1"/>
      <protection locked="0"/>
    </xf>
    <xf numFmtId="0" fontId="36" fillId="17" borderId="15" xfId="0" applyFont="1" applyFill="1" applyBorder="1" applyAlignment="1" applyProtection="1">
      <alignment horizontal="left" vertical="center" wrapText="1"/>
    </xf>
    <xf numFmtId="0" fontId="36" fillId="17" borderId="15" xfId="0" applyFont="1" applyFill="1" applyBorder="1" applyAlignment="1" applyProtection="1">
      <alignment vertical="center" wrapText="1"/>
      <protection locked="0"/>
    </xf>
    <xf numFmtId="0" fontId="36" fillId="17" borderId="15" xfId="0" applyFont="1" applyFill="1" applyBorder="1" applyAlignment="1" applyProtection="1">
      <alignment horizontal="center" vertical="center" wrapText="1"/>
      <protection locked="0"/>
    </xf>
    <xf numFmtId="0" fontId="27" fillId="17" borderId="2" xfId="0" applyFont="1" applyFill="1" applyBorder="1" applyAlignment="1" applyProtection="1">
      <alignment horizontal="left" vertical="center" wrapText="1"/>
    </xf>
    <xf numFmtId="0" fontId="27" fillId="17" borderId="2" xfId="0" applyFont="1" applyFill="1" applyBorder="1" applyAlignment="1" applyProtection="1">
      <alignment horizontal="center" vertical="center" wrapText="1"/>
      <protection locked="0"/>
    </xf>
    <xf numFmtId="0" fontId="36" fillId="17" borderId="2" xfId="0" applyFont="1" applyFill="1" applyBorder="1" applyAlignment="1" applyProtection="1">
      <alignment horizontal="center" vertical="center" wrapText="1"/>
      <protection locked="0"/>
    </xf>
    <xf numFmtId="0" fontId="27" fillId="17" borderId="2" xfId="0" applyFont="1" applyFill="1" applyBorder="1" applyAlignment="1" applyProtection="1">
      <alignment horizontal="center" vertical="center" wrapText="1"/>
    </xf>
    <xf numFmtId="0" fontId="36" fillId="17" borderId="2" xfId="0" applyFont="1" applyFill="1" applyBorder="1" applyAlignment="1" applyProtection="1">
      <alignment horizontal="left" vertical="center" wrapText="1"/>
    </xf>
    <xf numFmtId="0" fontId="27" fillId="17" borderId="2" xfId="0" applyFont="1" applyFill="1" applyBorder="1" applyAlignment="1" applyProtection="1">
      <alignment vertical="center" wrapText="1"/>
      <protection locked="0"/>
    </xf>
    <xf numFmtId="0" fontId="36" fillId="17" borderId="2" xfId="0" applyFont="1" applyFill="1" applyBorder="1" applyAlignment="1" applyProtection="1">
      <alignment vertical="center" wrapText="1"/>
      <protection locked="0"/>
    </xf>
    <xf numFmtId="0" fontId="36" fillId="17" borderId="2" xfId="0" applyFont="1" applyFill="1" applyBorder="1" applyAlignment="1" applyProtection="1">
      <alignment horizontal="center" vertical="center" wrapText="1"/>
    </xf>
    <xf numFmtId="0" fontId="36" fillId="17" borderId="2" xfId="0" applyFont="1" applyFill="1" applyBorder="1" applyAlignment="1" applyProtection="1">
      <alignment vertical="center" wrapText="1"/>
    </xf>
    <xf numFmtId="0" fontId="27" fillId="17" borderId="6" xfId="0" applyFont="1" applyFill="1" applyBorder="1"/>
    <xf numFmtId="0" fontId="27" fillId="17" borderId="7" xfId="0" applyFont="1" applyFill="1" applyBorder="1"/>
    <xf numFmtId="0" fontId="27" fillId="4" borderId="15" xfId="0" applyFont="1" applyFill="1" applyBorder="1" applyAlignment="1" applyProtection="1">
      <alignment horizontal="justify" vertical="center" wrapText="1"/>
    </xf>
    <xf numFmtId="0" fontId="27" fillId="4" borderId="15" xfId="0" applyFont="1" applyFill="1" applyBorder="1" applyAlignment="1" applyProtection="1">
      <alignment horizontal="center" vertical="center" wrapText="1"/>
      <protection locked="0"/>
    </xf>
    <xf numFmtId="0" fontId="39" fillId="4" borderId="15" xfId="0" applyFont="1" applyFill="1" applyBorder="1" applyAlignment="1" applyProtection="1">
      <alignment horizontal="center" vertical="center" wrapText="1"/>
      <protection locked="0"/>
    </xf>
    <xf numFmtId="0" fontId="27" fillId="4" borderId="15" xfId="0" applyFont="1" applyFill="1" applyBorder="1" applyAlignment="1" applyProtection="1">
      <alignment vertical="center" wrapText="1"/>
      <protection locked="0"/>
    </xf>
    <xf numFmtId="0" fontId="27" fillId="4" borderId="15" xfId="0" applyFont="1" applyFill="1" applyBorder="1" applyAlignment="1" applyProtection="1">
      <alignment horizontal="center" vertical="center" wrapText="1"/>
    </xf>
    <xf numFmtId="0" fontId="27" fillId="4" borderId="2" xfId="0" applyFont="1" applyFill="1" applyBorder="1" applyAlignment="1" applyProtection="1">
      <alignment vertical="center" wrapText="1"/>
    </xf>
    <xf numFmtId="0" fontId="27" fillId="4" borderId="2" xfId="0" applyFont="1" applyFill="1" applyBorder="1" applyAlignment="1" applyProtection="1">
      <alignment horizontal="center" vertical="center" wrapText="1"/>
      <protection locked="0"/>
    </xf>
    <xf numFmtId="0" fontId="39" fillId="4" borderId="2"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justify" vertical="center" wrapText="1"/>
    </xf>
    <xf numFmtId="0" fontId="27" fillId="4" borderId="2" xfId="0" applyFont="1" applyFill="1" applyBorder="1" applyAlignment="1" applyProtection="1">
      <alignment vertical="center" wrapText="1"/>
      <protection locked="0"/>
    </xf>
    <xf numFmtId="0" fontId="27" fillId="4" borderId="2" xfId="0" applyFont="1" applyFill="1" applyBorder="1" applyAlignment="1" applyProtection="1">
      <alignment horizontal="center" vertical="center" wrapText="1"/>
    </xf>
    <xf numFmtId="0" fontId="39" fillId="4" borderId="2" xfId="0" applyFont="1" applyFill="1" applyBorder="1" applyAlignment="1" applyProtection="1">
      <alignment vertical="center" wrapText="1"/>
    </xf>
    <xf numFmtId="0" fontId="27" fillId="4" borderId="2" xfId="0" applyFont="1" applyFill="1" applyBorder="1" applyAlignment="1" applyProtection="1">
      <alignment horizontal="justify" vertical="center" wrapText="1"/>
      <protection locked="0"/>
    </xf>
    <xf numFmtId="0" fontId="39" fillId="4" borderId="2" xfId="0" applyFont="1" applyFill="1" applyBorder="1" applyAlignment="1" applyProtection="1">
      <alignment horizontal="justify" vertical="center" wrapText="1"/>
      <protection locked="0"/>
    </xf>
    <xf numFmtId="0" fontId="27" fillId="4" borderId="7" xfId="0" applyFont="1" applyFill="1" applyBorder="1" applyAlignment="1" applyProtection="1">
      <alignment horizontal="justify" vertical="center" wrapText="1"/>
      <protection locked="0"/>
    </xf>
    <xf numFmtId="0" fontId="27" fillId="4" borderId="7" xfId="0" applyFont="1" applyFill="1" applyBorder="1" applyAlignment="1" applyProtection="1">
      <alignment horizontal="center" vertical="center" wrapText="1"/>
      <protection locked="0"/>
    </xf>
    <xf numFmtId="0" fontId="27" fillId="4" borderId="7" xfId="0" applyFont="1" applyFill="1" applyBorder="1" applyAlignment="1" applyProtection="1">
      <alignment vertical="center" wrapText="1"/>
      <protection locked="0"/>
    </xf>
    <xf numFmtId="0" fontId="27" fillId="4" borderId="7" xfId="0" applyFont="1" applyFill="1" applyBorder="1" applyAlignment="1" applyProtection="1">
      <alignment horizontal="center" vertical="center" wrapText="1"/>
    </xf>
    <xf numFmtId="0" fontId="27" fillId="16" borderId="15" xfId="0" applyFont="1" applyFill="1" applyBorder="1" applyAlignment="1">
      <alignment vertical="center" wrapText="1"/>
    </xf>
    <xf numFmtId="0" fontId="36" fillId="16" borderId="15" xfId="0" applyFont="1" applyFill="1" applyBorder="1" applyAlignment="1" applyProtection="1">
      <alignment vertical="center" wrapText="1"/>
    </xf>
    <xf numFmtId="0" fontId="36" fillId="16" borderId="15" xfId="0" applyFont="1" applyFill="1" applyBorder="1" applyAlignment="1" applyProtection="1">
      <alignment horizontal="center" vertical="center" wrapText="1"/>
      <protection locked="0"/>
    </xf>
    <xf numFmtId="0" fontId="27" fillId="16" borderId="2" xfId="0" applyFont="1" applyFill="1" applyBorder="1" applyAlignment="1">
      <alignment vertical="center" wrapText="1"/>
    </xf>
    <xf numFmtId="0" fontId="27" fillId="16" borderId="2" xfId="0" applyFont="1" applyFill="1" applyBorder="1" applyAlignment="1">
      <alignment horizontal="left" vertical="top" wrapText="1"/>
    </xf>
    <xf numFmtId="0" fontId="27" fillId="16" borderId="2" xfId="0" applyFont="1" applyFill="1" applyBorder="1" applyAlignment="1">
      <alignment horizontal="center" vertical="center" wrapText="1"/>
    </xf>
    <xf numFmtId="0" fontId="27" fillId="16" borderId="2" xfId="0" applyFont="1" applyFill="1" applyBorder="1" applyAlignment="1" applyProtection="1">
      <alignment vertical="center" wrapText="1"/>
      <protection locked="0"/>
    </xf>
    <xf numFmtId="0" fontId="36" fillId="16" borderId="2" xfId="0" applyFont="1" applyFill="1" applyBorder="1" applyAlignment="1" applyProtection="1">
      <alignment vertical="center" wrapText="1"/>
      <protection locked="0"/>
    </xf>
    <xf numFmtId="0" fontId="27" fillId="16" borderId="2" xfId="0" applyFont="1" applyFill="1" applyBorder="1" applyAlignment="1">
      <alignment horizontal="justify" vertical="center" wrapText="1"/>
    </xf>
    <xf numFmtId="0" fontId="36" fillId="16" borderId="2" xfId="0" applyFont="1" applyFill="1" applyBorder="1" applyAlignment="1">
      <alignment horizontal="justify" vertical="center" wrapText="1"/>
    </xf>
    <xf numFmtId="0" fontId="36" fillId="16" borderId="2" xfId="0" applyFont="1" applyFill="1" applyBorder="1" applyAlignment="1">
      <alignment vertical="center" wrapText="1"/>
    </xf>
    <xf numFmtId="1" fontId="27" fillId="16" borderId="2" xfId="0" applyNumberFormat="1" applyFont="1" applyFill="1" applyBorder="1" applyAlignment="1" applyProtection="1">
      <alignment horizontal="center" vertical="center"/>
      <protection hidden="1"/>
    </xf>
    <xf numFmtId="0" fontId="27" fillId="16" borderId="2" xfId="0" applyFont="1" applyFill="1" applyBorder="1" applyAlignment="1" applyProtection="1">
      <alignment horizontal="center" vertical="center"/>
      <protection hidden="1"/>
    </xf>
    <xf numFmtId="0" fontId="41" fillId="16" borderId="2" xfId="0" applyFont="1" applyFill="1" applyBorder="1" applyAlignment="1" applyProtection="1">
      <alignment horizontal="justify" vertical="center" wrapText="1"/>
      <protection locked="0"/>
    </xf>
    <xf numFmtId="0" fontId="27" fillId="16" borderId="2" xfId="0" applyFont="1" applyFill="1" applyBorder="1" applyAlignment="1"/>
    <xf numFmtId="0" fontId="41" fillId="16" borderId="2" xfId="0" applyFont="1" applyFill="1" applyBorder="1" applyAlignment="1">
      <alignment horizontal="justify" vertical="center" wrapText="1"/>
    </xf>
    <xf numFmtId="0" fontId="41" fillId="16" borderId="2" xfId="0" applyFont="1" applyFill="1" applyBorder="1" applyAlignment="1" applyProtection="1">
      <alignment horizontal="center" vertical="center" wrapText="1"/>
      <protection locked="0"/>
    </xf>
    <xf numFmtId="0" fontId="41" fillId="16" borderId="2" xfId="0" applyFont="1" applyFill="1" applyBorder="1" applyAlignment="1" applyProtection="1">
      <alignment vertical="center" wrapText="1"/>
      <protection locked="0"/>
    </xf>
    <xf numFmtId="0" fontId="27" fillId="16" borderId="2" xfId="0" applyFont="1" applyFill="1" applyBorder="1" applyAlignment="1">
      <alignment horizontal="center" vertical="center"/>
    </xf>
    <xf numFmtId="0" fontId="27" fillId="16" borderId="2" xfId="0" applyFont="1" applyFill="1" applyBorder="1" applyAlignment="1" applyProtection="1">
      <alignment horizontal="center" vertical="center" wrapText="1"/>
    </xf>
    <xf numFmtId="0" fontId="27" fillId="16" borderId="6" xfId="0" applyFont="1" applyFill="1" applyBorder="1"/>
    <xf numFmtId="0" fontId="27" fillId="16" borderId="7" xfId="0" applyFont="1" applyFill="1" applyBorder="1"/>
    <xf numFmtId="0" fontId="36" fillId="4" borderId="15" xfId="0" applyFont="1" applyFill="1" applyBorder="1" applyAlignment="1" applyProtection="1">
      <alignment horizontal="justify" vertical="center" wrapText="1"/>
      <protection locked="0"/>
    </xf>
    <xf numFmtId="0" fontId="36" fillId="4" borderId="15" xfId="0" applyFont="1" applyFill="1" applyBorder="1" applyAlignment="1" applyProtection="1">
      <alignment vertical="center" wrapText="1"/>
      <protection locked="0"/>
    </xf>
    <xf numFmtId="0" fontId="27" fillId="4" borderId="15" xfId="0" applyFont="1" applyFill="1" applyBorder="1" applyAlignment="1" applyProtection="1">
      <alignment horizontal="justify" vertical="center" wrapText="1"/>
      <protection locked="0"/>
    </xf>
    <xf numFmtId="0" fontId="36" fillId="4" borderId="2" xfId="0" applyFont="1" applyFill="1" applyBorder="1" applyAlignment="1" applyProtection="1">
      <alignment horizontal="justify" vertical="center" wrapText="1"/>
      <protection locked="0"/>
    </xf>
    <xf numFmtId="0" fontId="41" fillId="4" borderId="2" xfId="0" applyFont="1" applyFill="1" applyBorder="1" applyAlignment="1" applyProtection="1">
      <alignment horizontal="center" vertical="center" wrapText="1"/>
      <protection locked="0"/>
    </xf>
    <xf numFmtId="0" fontId="36" fillId="4" borderId="2" xfId="0" applyFont="1" applyFill="1" applyBorder="1" applyAlignment="1" applyProtection="1">
      <alignment vertical="center" wrapText="1"/>
      <protection locked="0"/>
    </xf>
    <xf numFmtId="0" fontId="27" fillId="4" borderId="2" xfId="0" applyFont="1" applyFill="1" applyBorder="1" applyAlignment="1" applyProtection="1">
      <alignment horizontal="left" vertical="center" wrapText="1"/>
      <protection locked="0"/>
    </xf>
    <xf numFmtId="0" fontId="36" fillId="4" borderId="2" xfId="0" applyFont="1" applyFill="1" applyBorder="1" applyAlignment="1" applyProtection="1">
      <alignment vertical="center" wrapText="1"/>
    </xf>
    <xf numFmtId="0" fontId="27" fillId="4" borderId="18" xfId="0" applyFont="1" applyFill="1" applyBorder="1"/>
    <xf numFmtId="0" fontId="27" fillId="4" borderId="13" xfId="0" applyFont="1" applyFill="1" applyBorder="1"/>
    <xf numFmtId="0" fontId="36" fillId="18" borderId="9" xfId="0" applyFont="1" applyFill="1" applyBorder="1" applyAlignment="1" applyProtection="1">
      <alignment horizontal="justify" vertical="center" wrapText="1"/>
    </xf>
    <xf numFmtId="0" fontId="27" fillId="18" borderId="9" xfId="0" applyFont="1" applyFill="1" applyBorder="1" applyAlignment="1" applyProtection="1">
      <alignment horizontal="center" vertical="center" wrapText="1"/>
      <protection locked="0"/>
    </xf>
    <xf numFmtId="0" fontId="36" fillId="18" borderId="9" xfId="0" applyFont="1" applyFill="1" applyBorder="1" applyAlignment="1" applyProtection="1">
      <alignment horizontal="center" vertical="center" wrapText="1"/>
      <protection locked="0"/>
    </xf>
    <xf numFmtId="0" fontId="36" fillId="18" borderId="9" xfId="0" applyFont="1" applyFill="1" applyBorder="1" applyAlignment="1" applyProtection="1">
      <alignment horizontal="justify" vertical="center" wrapText="1"/>
      <protection locked="0"/>
    </xf>
    <xf numFmtId="0" fontId="27" fillId="18" borderId="9" xfId="0" applyFont="1" applyFill="1" applyBorder="1" applyAlignment="1" applyProtection="1">
      <alignment horizontal="center" vertical="center" wrapText="1"/>
    </xf>
    <xf numFmtId="0" fontId="36" fillId="18" borderId="2" xfId="0" applyFont="1" applyFill="1" applyBorder="1" applyAlignment="1" applyProtection="1">
      <alignment horizontal="justify" vertical="center" wrapText="1"/>
    </xf>
    <xf numFmtId="0" fontId="27" fillId="18" borderId="2" xfId="0" applyFont="1" applyFill="1" applyBorder="1" applyAlignment="1" applyProtection="1">
      <alignment horizontal="center" vertical="center" wrapText="1"/>
      <protection locked="0"/>
    </xf>
    <xf numFmtId="0" fontId="36" fillId="18" borderId="2" xfId="0" applyFont="1" applyFill="1" applyBorder="1" applyAlignment="1" applyProtection="1">
      <alignment horizontal="center" vertical="center" wrapText="1"/>
      <protection locked="0"/>
    </xf>
    <xf numFmtId="0" fontId="27" fillId="18" borderId="2" xfId="0" applyFont="1" applyFill="1" applyBorder="1" applyAlignment="1" applyProtection="1">
      <alignment horizontal="justify" vertical="center" wrapText="1"/>
    </xf>
    <xf numFmtId="0" fontId="27" fillId="18" borderId="2" xfId="0" applyFont="1" applyFill="1" applyBorder="1" applyAlignment="1" applyProtection="1">
      <alignment horizontal="center" vertical="center" wrapText="1"/>
    </xf>
    <xf numFmtId="0" fontId="36" fillId="18" borderId="2" xfId="0" applyFont="1" applyFill="1" applyBorder="1" applyAlignment="1" applyProtection="1">
      <alignment horizontal="justify" vertical="center" wrapText="1"/>
      <protection locked="0"/>
    </xf>
    <xf numFmtId="0" fontId="27" fillId="18" borderId="2" xfId="0" applyFont="1" applyFill="1" applyBorder="1" applyAlignment="1" applyProtection="1">
      <alignment horizontal="justify" vertical="center" wrapText="1"/>
      <protection locked="0"/>
    </xf>
    <xf numFmtId="0" fontId="36" fillId="18" borderId="2" xfId="0" applyFont="1" applyFill="1" applyBorder="1" applyAlignment="1" applyProtection="1">
      <alignment vertical="center" wrapText="1"/>
    </xf>
    <xf numFmtId="0" fontId="27" fillId="18" borderId="2" xfId="0" applyFont="1" applyFill="1" applyBorder="1" applyAlignment="1" applyProtection="1">
      <alignment vertical="center" wrapText="1"/>
    </xf>
    <xf numFmtId="0" fontId="41" fillId="18" borderId="2" xfId="0" applyFont="1" applyFill="1" applyBorder="1" applyAlignment="1" applyProtection="1">
      <alignment vertical="center" wrapText="1"/>
    </xf>
    <xf numFmtId="0" fontId="27" fillId="18" borderId="7" xfId="0" applyFont="1" applyFill="1" applyBorder="1" applyAlignment="1" applyProtection="1">
      <alignment horizontal="justify" vertical="center" wrapText="1"/>
      <protection locked="0"/>
    </xf>
    <xf numFmtId="0" fontId="27" fillId="18" borderId="7" xfId="0" applyFont="1" applyFill="1" applyBorder="1" applyAlignment="1" applyProtection="1">
      <alignment horizontal="center" vertical="center" wrapText="1"/>
      <protection locked="0"/>
    </xf>
    <xf numFmtId="0" fontId="36" fillId="18" borderId="7" xfId="0" applyFont="1" applyFill="1" applyBorder="1" applyAlignment="1" applyProtection="1">
      <alignment horizontal="center" vertical="center" wrapText="1"/>
      <protection locked="0"/>
    </xf>
    <xf numFmtId="0" fontId="27" fillId="18" borderId="7" xfId="0" applyFont="1" applyFill="1" applyBorder="1" applyAlignment="1" applyProtection="1">
      <alignment horizontal="center" vertical="center" wrapText="1"/>
    </xf>
    <xf numFmtId="0" fontId="27" fillId="17" borderId="16" xfId="0" applyFont="1" applyFill="1" applyBorder="1"/>
    <xf numFmtId="0" fontId="27" fillId="17" borderId="15" xfId="0" applyFont="1" applyFill="1" applyBorder="1"/>
    <xf numFmtId="0" fontId="27" fillId="17" borderId="2" xfId="0" applyFont="1" applyFill="1" applyBorder="1" applyAlignment="1" applyProtection="1">
      <alignment horizontal="justify" vertical="center" wrapText="1"/>
    </xf>
    <xf numFmtId="0" fontId="36" fillId="17" borderId="2" xfId="0" applyFont="1" applyFill="1" applyBorder="1" applyAlignment="1" applyProtection="1">
      <alignment horizontal="justify" vertical="center" wrapText="1"/>
    </xf>
    <xf numFmtId="0" fontId="27" fillId="17" borderId="2" xfId="0" applyFont="1" applyFill="1" applyBorder="1" applyAlignment="1" applyProtection="1">
      <alignment horizontal="justify" vertical="top" wrapText="1"/>
      <protection locked="0"/>
    </xf>
    <xf numFmtId="0" fontId="27" fillId="17" borderId="2" xfId="0" applyFont="1" applyFill="1" applyBorder="1" applyAlignment="1" applyProtection="1">
      <alignment horizontal="justify" vertical="center" wrapText="1"/>
      <protection locked="0"/>
    </xf>
    <xf numFmtId="0" fontId="41" fillId="17" borderId="2" xfId="0" applyFont="1" applyFill="1" applyBorder="1" applyAlignment="1" applyProtection="1">
      <alignment horizontal="center" vertical="center" wrapText="1"/>
      <protection locked="0"/>
    </xf>
    <xf numFmtId="0" fontId="41" fillId="17" borderId="2" xfId="0" applyFont="1" applyFill="1" applyBorder="1" applyAlignment="1" applyProtection="1">
      <alignment horizontal="justify" vertical="center" wrapText="1"/>
    </xf>
    <xf numFmtId="0" fontId="27" fillId="17" borderId="2" xfId="0" applyFont="1" applyFill="1" applyBorder="1" applyAlignment="1" applyProtection="1">
      <alignment horizontal="left" vertical="center" wrapText="1"/>
      <protection locked="0"/>
    </xf>
    <xf numFmtId="0" fontId="36" fillId="17" borderId="2" xfId="0" applyFont="1" applyFill="1" applyBorder="1" applyAlignment="1" applyProtection="1">
      <alignment horizontal="justify" vertical="center" wrapText="1"/>
      <protection locked="0"/>
    </xf>
    <xf numFmtId="0" fontId="36" fillId="15" borderId="15" xfId="0" applyFont="1" applyFill="1" applyBorder="1" applyAlignment="1" applyProtection="1">
      <alignment vertical="center" wrapText="1"/>
    </xf>
    <xf numFmtId="0" fontId="36" fillId="15" borderId="15" xfId="0" applyFont="1" applyFill="1" applyBorder="1" applyAlignment="1" applyProtection="1">
      <alignment horizontal="center" vertical="center" wrapText="1"/>
      <protection locked="0"/>
    </xf>
    <xf numFmtId="0" fontId="36" fillId="15" borderId="2" xfId="0" applyFont="1" applyFill="1" applyBorder="1" applyAlignment="1" applyProtection="1">
      <alignment vertical="center" wrapText="1"/>
    </xf>
    <xf numFmtId="0" fontId="27" fillId="15" borderId="2" xfId="0" applyFont="1" applyFill="1" applyBorder="1"/>
    <xf numFmtId="0" fontId="27" fillId="15" borderId="6" xfId="0" applyFont="1" applyFill="1" applyBorder="1"/>
    <xf numFmtId="0" fontId="27" fillId="15" borderId="7" xfId="0" applyFont="1" applyFill="1" applyBorder="1"/>
    <xf numFmtId="0" fontId="27" fillId="19" borderId="15" xfId="0" applyFont="1" applyFill="1" applyBorder="1" applyAlignment="1" applyProtection="1">
      <alignment horizontal="justify" vertical="center" wrapText="1"/>
    </xf>
    <xf numFmtId="0" fontId="27" fillId="19" borderId="15" xfId="0" applyFont="1" applyFill="1" applyBorder="1" applyAlignment="1" applyProtection="1">
      <alignment vertical="center" wrapText="1"/>
      <protection locked="0"/>
    </xf>
    <xf numFmtId="0" fontId="36" fillId="19" borderId="15" xfId="0" applyFont="1" applyFill="1" applyBorder="1" applyAlignment="1" applyProtection="1">
      <alignment horizontal="center" vertical="center" wrapText="1"/>
      <protection locked="0"/>
    </xf>
    <xf numFmtId="0" fontId="27" fillId="19" borderId="15" xfId="0" applyFont="1" applyFill="1" applyBorder="1" applyAlignment="1" applyProtection="1">
      <alignment horizontal="center" vertical="center" wrapText="1"/>
      <protection locked="0"/>
    </xf>
    <xf numFmtId="0" fontId="36" fillId="19" borderId="2" xfId="0" applyFont="1" applyFill="1" applyBorder="1" applyAlignment="1" applyProtection="1">
      <alignment vertical="center" wrapText="1"/>
    </xf>
    <xf numFmtId="0" fontId="27" fillId="19" borderId="2" xfId="0" applyFont="1" applyFill="1" applyBorder="1" applyAlignment="1" applyProtection="1">
      <alignment vertical="center" wrapText="1"/>
      <protection locked="0"/>
    </xf>
    <xf numFmtId="0" fontId="36" fillId="19" borderId="2" xfId="0" applyFont="1" applyFill="1" applyBorder="1" applyAlignment="1" applyProtection="1">
      <alignment horizontal="center" vertical="center" wrapText="1"/>
      <protection locked="0"/>
    </xf>
    <xf numFmtId="0" fontId="27" fillId="19" borderId="2" xfId="0" applyFont="1" applyFill="1" applyBorder="1" applyAlignment="1" applyProtection="1">
      <alignment horizontal="center" vertical="center" wrapText="1"/>
      <protection locked="0"/>
    </xf>
    <xf numFmtId="0" fontId="27" fillId="19" borderId="2" xfId="0" applyFont="1" applyFill="1" applyBorder="1" applyAlignment="1" applyProtection="1">
      <alignment vertical="center" wrapText="1"/>
    </xf>
    <xf numFmtId="0" fontId="41" fillId="19" borderId="2" xfId="0" applyFont="1" applyFill="1" applyBorder="1" applyAlignment="1" applyProtection="1">
      <alignment vertical="center" wrapText="1"/>
      <protection locked="0"/>
    </xf>
    <xf numFmtId="0" fontId="41" fillId="19" borderId="2" xfId="0" applyFont="1" applyFill="1" applyBorder="1" applyAlignment="1" applyProtection="1">
      <alignment horizontal="center" vertical="center" wrapText="1"/>
      <protection locked="0"/>
    </xf>
    <xf numFmtId="0" fontId="27" fillId="19" borderId="2" xfId="0" applyFont="1" applyFill="1" applyBorder="1" applyAlignment="1" applyProtection="1">
      <alignment horizontal="justify" vertical="center" wrapText="1"/>
      <protection locked="0"/>
    </xf>
    <xf numFmtId="0" fontId="27" fillId="19" borderId="2" xfId="0" applyFont="1" applyFill="1" applyBorder="1" applyAlignment="1" applyProtection="1">
      <alignment horizontal="justify" vertical="center" wrapText="1"/>
    </xf>
    <xf numFmtId="0" fontId="36" fillId="19" borderId="2" xfId="0" applyFont="1" applyFill="1" applyBorder="1" applyAlignment="1" applyProtection="1">
      <alignment horizontal="justify" vertical="center" wrapText="1"/>
      <protection locked="0"/>
    </xf>
    <xf numFmtId="0" fontId="27" fillId="19" borderId="2" xfId="0" applyFont="1" applyFill="1" applyBorder="1"/>
    <xf numFmtId="0" fontId="27" fillId="19" borderId="13" xfId="0" applyFont="1" applyFill="1" applyBorder="1" applyAlignment="1" applyProtection="1">
      <alignment horizontal="justify" vertical="center" wrapText="1"/>
      <protection locked="0"/>
    </xf>
    <xf numFmtId="0" fontId="27" fillId="19" borderId="13" xfId="0" applyFont="1" applyFill="1" applyBorder="1" applyAlignment="1" applyProtection="1">
      <alignment vertical="center" wrapText="1"/>
      <protection locked="0"/>
    </xf>
    <xf numFmtId="0" fontId="36" fillId="19" borderId="13" xfId="0" applyFont="1" applyFill="1" applyBorder="1" applyAlignment="1" applyProtection="1">
      <alignment vertical="center" wrapText="1"/>
    </xf>
    <xf numFmtId="0" fontId="36" fillId="19" borderId="13" xfId="0" applyFont="1" applyFill="1" applyBorder="1" applyAlignment="1" applyProtection="1">
      <alignment horizontal="center" vertical="center" wrapText="1"/>
      <protection locked="0"/>
    </xf>
    <xf numFmtId="0" fontId="27" fillId="19" borderId="13" xfId="0" applyFont="1" applyFill="1" applyBorder="1" applyAlignment="1" applyProtection="1">
      <alignment horizontal="center" vertical="center" wrapText="1"/>
      <protection locked="0"/>
    </xf>
    <xf numFmtId="0" fontId="36" fillId="4" borderId="15" xfId="0" applyFont="1" applyFill="1" applyBorder="1" applyAlignment="1" applyProtection="1">
      <alignment horizontal="center" vertical="center" wrapText="1"/>
      <protection locked="0"/>
    </xf>
    <xf numFmtId="0" fontId="27" fillId="4" borderId="15" xfId="0" quotePrefix="1" applyFont="1" applyFill="1" applyBorder="1" applyAlignment="1" applyProtection="1">
      <alignment horizontal="justify" vertical="center" wrapText="1"/>
      <protection locked="0"/>
    </xf>
    <xf numFmtId="0" fontId="36" fillId="4" borderId="2" xfId="0" applyFont="1" applyFill="1" applyBorder="1" applyAlignment="1" applyProtection="1">
      <alignment horizontal="center" vertical="center" wrapText="1"/>
      <protection locked="0"/>
    </xf>
    <xf numFmtId="0" fontId="27" fillId="4" borderId="2" xfId="0" quotePrefix="1" applyFont="1" applyFill="1" applyBorder="1" applyAlignment="1" applyProtection="1">
      <alignment horizontal="justify" vertical="center" wrapText="1"/>
      <protection locked="0"/>
    </xf>
    <xf numFmtId="0" fontId="36" fillId="4" borderId="2" xfId="0" applyFont="1" applyFill="1" applyBorder="1" applyAlignment="1" applyProtection="1">
      <alignment horizontal="center" vertical="center" wrapText="1"/>
    </xf>
    <xf numFmtId="0" fontId="36" fillId="4" borderId="2" xfId="0" quotePrefix="1" applyFont="1" applyFill="1" applyBorder="1" applyAlignment="1" applyProtection="1">
      <alignment horizontal="center" vertical="center" wrapText="1"/>
    </xf>
    <xf numFmtId="0" fontId="42" fillId="4" borderId="2" xfId="0" applyFont="1" applyFill="1" applyBorder="1" applyAlignment="1" applyProtection="1">
      <alignment horizontal="center" vertical="center" wrapText="1"/>
      <protection locked="0"/>
    </xf>
    <xf numFmtId="0" fontId="41" fillId="4" borderId="2" xfId="0" quotePrefix="1" applyFont="1" applyFill="1" applyBorder="1" applyAlignment="1" applyProtection="1">
      <alignment horizontal="justify" vertical="center" wrapText="1"/>
      <protection locked="0"/>
    </xf>
    <xf numFmtId="0" fontId="41" fillId="4" borderId="2" xfId="0" applyFont="1" applyFill="1" applyBorder="1" applyAlignment="1" applyProtection="1">
      <alignment horizontal="center" vertical="center" wrapText="1"/>
    </xf>
    <xf numFmtId="0" fontId="36" fillId="4" borderId="2" xfId="0" applyFont="1" applyFill="1" applyBorder="1" applyAlignment="1" applyProtection="1">
      <alignment horizontal="justify" vertical="center" wrapText="1"/>
    </xf>
    <xf numFmtId="0" fontId="36" fillId="4" borderId="2" xfId="0" quotePrefix="1" applyFont="1" applyFill="1" applyBorder="1" applyAlignment="1" applyProtection="1">
      <alignment horizontal="justify" vertical="center" wrapText="1"/>
      <protection locked="0"/>
    </xf>
    <xf numFmtId="0" fontId="36" fillId="4" borderId="2" xfId="0" quotePrefix="1" applyFont="1" applyFill="1" applyBorder="1" applyAlignment="1" applyProtection="1">
      <alignment horizontal="justify" vertical="center" wrapText="1"/>
    </xf>
    <xf numFmtId="0" fontId="27" fillId="4" borderId="6" xfId="0" applyFont="1" applyFill="1" applyBorder="1"/>
    <xf numFmtId="0" fontId="27" fillId="4" borderId="7" xfId="0" applyFont="1" applyFill="1" applyBorder="1"/>
    <xf numFmtId="0" fontId="27" fillId="20" borderId="15" xfId="0" applyFont="1" applyFill="1" applyBorder="1" applyAlignment="1">
      <alignment vertical="center" wrapText="1"/>
    </xf>
    <xf numFmtId="0" fontId="27" fillId="20" borderId="15" xfId="0" applyFont="1" applyFill="1" applyBorder="1" applyAlignment="1" applyProtection="1">
      <alignment horizontal="center" vertical="center" wrapText="1"/>
      <protection locked="0"/>
    </xf>
    <xf numFmtId="0" fontId="27" fillId="20" borderId="15" xfId="0" applyFont="1" applyFill="1" applyBorder="1" applyAlignment="1">
      <alignment vertical="top" wrapText="1"/>
    </xf>
    <xf numFmtId="0" fontId="27" fillId="20" borderId="15" xfId="0" applyFont="1" applyFill="1" applyBorder="1" applyAlignment="1" applyProtection="1">
      <alignment vertical="center" wrapText="1"/>
      <protection locked="0"/>
    </xf>
    <xf numFmtId="0" fontId="36" fillId="20" borderId="15" xfId="0" applyFont="1" applyFill="1" applyBorder="1" applyAlignment="1" applyProtection="1">
      <alignment vertical="center" wrapText="1"/>
      <protection locked="0"/>
    </xf>
    <xf numFmtId="0" fontId="36" fillId="20" borderId="15" xfId="0" applyFont="1" applyFill="1" applyBorder="1" applyAlignment="1" applyProtection="1">
      <alignment horizontal="center" vertical="center" wrapText="1"/>
      <protection locked="0"/>
    </xf>
    <xf numFmtId="0" fontId="27" fillId="20" borderId="15" xfId="0" applyFont="1" applyFill="1" applyBorder="1" applyAlignment="1" applyProtection="1">
      <alignment horizontal="center" vertical="center" wrapText="1"/>
    </xf>
    <xf numFmtId="0" fontId="27" fillId="20" borderId="2" xfId="0" applyFont="1" applyFill="1" applyBorder="1" applyAlignment="1">
      <alignment vertical="center" wrapText="1"/>
    </xf>
    <xf numFmtId="0" fontId="27" fillId="20" borderId="2" xfId="0" applyFont="1" applyFill="1" applyBorder="1" applyAlignment="1" applyProtection="1">
      <alignment horizontal="center" vertical="center" wrapText="1"/>
      <protection locked="0"/>
    </xf>
    <xf numFmtId="0" fontId="27" fillId="20" borderId="2" xfId="0" applyFont="1" applyFill="1" applyBorder="1" applyAlignment="1" applyProtection="1">
      <alignment horizontal="justify" vertical="center" wrapText="1"/>
    </xf>
    <xf numFmtId="0" fontId="27" fillId="20" borderId="2" xfId="0" applyFont="1" applyFill="1" applyBorder="1" applyAlignment="1" applyProtection="1">
      <alignment vertical="center" wrapText="1"/>
      <protection locked="0"/>
    </xf>
    <xf numFmtId="0" fontId="36" fillId="20" borderId="2" xfId="0" applyFont="1" applyFill="1" applyBorder="1" applyAlignment="1" applyProtection="1">
      <alignment vertical="center" wrapText="1"/>
      <protection locked="0"/>
    </xf>
    <xf numFmtId="0" fontId="27" fillId="20" borderId="2" xfId="0" applyFont="1" applyFill="1" applyBorder="1" applyAlignment="1">
      <alignment vertical="top" wrapText="1"/>
    </xf>
    <xf numFmtId="0" fontId="36" fillId="20" borderId="2" xfId="0" applyFont="1" applyFill="1" applyBorder="1" applyAlignment="1" applyProtection="1">
      <alignment horizontal="center" vertical="center" wrapText="1"/>
      <protection locked="0"/>
    </xf>
    <xf numFmtId="0" fontId="27" fillId="20" borderId="2" xfId="0" applyFont="1" applyFill="1" applyBorder="1" applyAlignment="1" applyProtection="1">
      <alignment horizontal="center" vertical="center" wrapText="1"/>
    </xf>
    <xf numFmtId="0" fontId="27" fillId="20" borderId="2" xfId="0" applyFont="1" applyFill="1" applyBorder="1" applyAlignment="1" applyProtection="1">
      <alignment horizontal="justify" vertical="center" wrapText="1"/>
      <protection locked="0"/>
    </xf>
    <xf numFmtId="0" fontId="36" fillId="20" borderId="2" xfId="0" applyFont="1" applyFill="1" applyBorder="1" applyAlignment="1" applyProtection="1">
      <alignment horizontal="justify" vertical="center" wrapText="1"/>
    </xf>
    <xf numFmtId="0" fontId="36" fillId="20" borderId="2" xfId="0" applyFont="1" applyFill="1" applyBorder="1" applyAlignment="1" applyProtection="1">
      <alignment horizontal="justify" vertical="center" wrapText="1"/>
      <protection locked="0"/>
    </xf>
    <xf numFmtId="0" fontId="27" fillId="20" borderId="2" xfId="0" applyFont="1" applyFill="1" applyBorder="1" applyAlignment="1" applyProtection="1">
      <alignment horizontal="left" vertical="center" wrapText="1"/>
      <protection locked="0"/>
    </xf>
    <xf numFmtId="0" fontId="27" fillId="20" borderId="2" xfId="0" applyFont="1" applyFill="1" applyBorder="1" applyAlignment="1" applyProtection="1">
      <alignment horizontal="left" vertical="center" wrapText="1"/>
    </xf>
    <xf numFmtId="0" fontId="27" fillId="20" borderId="2" xfId="0" applyFont="1" applyFill="1" applyBorder="1" applyAlignment="1">
      <alignment vertical="center"/>
    </xf>
    <xf numFmtId="0" fontId="27" fillId="20" borderId="2" xfId="0" applyFont="1" applyFill="1" applyBorder="1" applyAlignment="1">
      <alignment horizontal="center" vertical="center"/>
    </xf>
    <xf numFmtId="0" fontId="27" fillId="20" borderId="2" xfId="0" applyFont="1" applyFill="1" applyBorder="1" applyAlignment="1" applyProtection="1">
      <alignment vertical="center" wrapText="1"/>
    </xf>
    <xf numFmtId="0" fontId="27" fillId="20" borderId="2" xfId="0" applyFont="1" applyFill="1" applyBorder="1"/>
    <xf numFmtId="0" fontId="27" fillId="20" borderId="13" xfId="0" applyFont="1" applyFill="1" applyBorder="1" applyAlignment="1" applyProtection="1">
      <alignment horizontal="justify" vertical="center" wrapText="1"/>
      <protection locked="0"/>
    </xf>
    <xf numFmtId="0" fontId="27" fillId="20" borderId="13" xfId="0" applyFont="1" applyFill="1" applyBorder="1" applyAlignment="1" applyProtection="1">
      <alignment horizontal="center" vertical="center" wrapText="1"/>
      <protection locked="0"/>
    </xf>
    <xf numFmtId="0" fontId="36" fillId="20" borderId="13" xfId="0" applyFont="1" applyFill="1" applyBorder="1" applyAlignment="1" applyProtection="1">
      <alignment horizontal="center" vertical="center" wrapText="1"/>
      <protection locked="0"/>
    </xf>
    <xf numFmtId="0" fontId="27" fillId="20" borderId="13" xfId="0" applyFont="1" applyFill="1" applyBorder="1" applyAlignment="1" applyProtection="1">
      <alignment vertical="center" wrapText="1"/>
      <protection locked="0"/>
    </xf>
    <xf numFmtId="0" fontId="36" fillId="20" borderId="13" xfId="0" applyFont="1" applyFill="1" applyBorder="1" applyAlignment="1" applyProtection="1">
      <alignment vertical="center" wrapText="1"/>
      <protection locked="0"/>
    </xf>
    <xf numFmtId="0" fontId="27" fillId="20" borderId="13" xfId="0" applyFont="1" applyFill="1" applyBorder="1" applyAlignment="1" applyProtection="1">
      <alignment horizontal="center" vertical="center" wrapText="1"/>
    </xf>
    <xf numFmtId="0" fontId="27" fillId="0" borderId="10" xfId="0" applyFont="1" applyBorder="1"/>
    <xf numFmtId="0" fontId="27" fillId="0" borderId="9" xfId="0" applyFont="1" applyBorder="1"/>
    <xf numFmtId="0" fontId="27" fillId="0" borderId="6" xfId="0" applyFont="1" applyBorder="1"/>
    <xf numFmtId="0" fontId="27" fillId="0" borderId="7" xfId="0" applyFont="1" applyBorder="1"/>
    <xf numFmtId="0" fontId="36" fillId="4" borderId="15" xfId="0" applyFont="1" applyFill="1" applyBorder="1" applyAlignment="1" applyProtection="1">
      <alignment horizontal="justify" vertical="center" wrapText="1"/>
    </xf>
    <xf numFmtId="0" fontId="27" fillId="4" borderId="17" xfId="0" applyFont="1" applyFill="1" applyBorder="1" applyAlignment="1" applyProtection="1">
      <alignment horizontal="center" vertical="center" wrapText="1"/>
      <protection locked="0"/>
    </xf>
    <xf numFmtId="0" fontId="27" fillId="4" borderId="5" xfId="0" applyFont="1" applyFill="1" applyBorder="1" applyAlignment="1" applyProtection="1">
      <alignment horizontal="center" vertical="center" wrapText="1"/>
      <protection locked="0"/>
    </xf>
    <xf numFmtId="0" fontId="36" fillId="4" borderId="5" xfId="0" applyFont="1" applyFill="1" applyBorder="1" applyAlignment="1" applyProtection="1">
      <alignment horizontal="justify" vertical="center" wrapText="1"/>
      <protection locked="0"/>
    </xf>
    <xf numFmtId="0" fontId="27" fillId="4" borderId="5" xfId="0" applyFont="1" applyFill="1" applyBorder="1" applyAlignment="1" applyProtection="1">
      <alignment horizontal="left" vertical="center" wrapText="1"/>
      <protection locked="0"/>
    </xf>
    <xf numFmtId="0" fontId="27" fillId="4" borderId="13" xfId="0" applyFont="1" applyFill="1" applyBorder="1" applyAlignment="1" applyProtection="1">
      <alignment horizontal="justify" vertical="center" wrapText="1"/>
      <protection locked="0"/>
    </xf>
    <xf numFmtId="0" fontId="27" fillId="4" borderId="13" xfId="0" applyFont="1" applyFill="1" applyBorder="1" applyAlignment="1" applyProtection="1">
      <alignment horizontal="center" vertical="center" wrapText="1"/>
      <protection locked="0"/>
    </xf>
    <xf numFmtId="0" fontId="36" fillId="4" borderId="13" xfId="0" applyFont="1" applyFill="1" applyBorder="1" applyAlignment="1" applyProtection="1">
      <alignment horizontal="center" vertical="center" wrapText="1"/>
      <protection locked="0"/>
    </xf>
    <xf numFmtId="0" fontId="27" fillId="4" borderId="13" xfId="0" applyFont="1" applyFill="1" applyBorder="1" applyAlignment="1" applyProtection="1">
      <alignment vertical="center" wrapText="1"/>
      <protection locked="0"/>
    </xf>
    <xf numFmtId="0" fontId="36" fillId="4" borderId="13" xfId="0" applyFont="1" applyFill="1" applyBorder="1" applyAlignment="1" applyProtection="1">
      <alignment vertical="center" wrapText="1"/>
      <protection locked="0"/>
    </xf>
    <xf numFmtId="0" fontId="27" fillId="4" borderId="13" xfId="0" applyFont="1" applyFill="1" applyBorder="1" applyAlignment="1" applyProtection="1">
      <alignment horizontal="center" vertical="center" wrapText="1"/>
    </xf>
    <xf numFmtId="0" fontId="27" fillId="4" borderId="19" xfId="0" applyFont="1" applyFill="1" applyBorder="1" applyAlignment="1" applyProtection="1">
      <alignment horizontal="center" vertical="center" wrapText="1"/>
      <protection locked="0"/>
    </xf>
    <xf numFmtId="0" fontId="27" fillId="18" borderId="9" xfId="0" applyFont="1" applyFill="1" applyBorder="1" applyAlignment="1">
      <alignment vertical="center" wrapText="1"/>
    </xf>
    <xf numFmtId="0" fontId="27" fillId="18" borderId="9" xfId="0" applyFont="1" applyFill="1" applyBorder="1" applyAlignment="1" applyProtection="1">
      <alignment vertical="center" wrapText="1"/>
      <protection locked="0"/>
    </xf>
    <xf numFmtId="0" fontId="36" fillId="18" borderId="9" xfId="0" applyFont="1" applyFill="1" applyBorder="1" applyAlignment="1" applyProtection="1">
      <alignment vertical="center" wrapText="1"/>
      <protection locked="0"/>
    </xf>
    <xf numFmtId="0" fontId="27" fillId="18" borderId="11" xfId="0" applyFont="1" applyFill="1" applyBorder="1" applyAlignment="1" applyProtection="1">
      <alignment vertical="center" wrapText="1"/>
      <protection locked="0"/>
    </xf>
    <xf numFmtId="0" fontId="27" fillId="18" borderId="2" xfId="0" applyFont="1" applyFill="1" applyBorder="1" applyAlignment="1">
      <alignment vertical="center" wrapText="1"/>
    </xf>
    <xf numFmtId="0" fontId="27" fillId="18" borderId="2" xfId="0" applyFont="1" applyFill="1" applyBorder="1" applyAlignment="1" applyProtection="1">
      <alignment vertical="center" wrapText="1"/>
      <protection locked="0"/>
    </xf>
    <xf numFmtId="0" fontId="36" fillId="18" borderId="2" xfId="0" applyFont="1" applyFill="1" applyBorder="1" applyAlignment="1" applyProtection="1">
      <alignment vertical="center" wrapText="1"/>
      <protection locked="0"/>
    </xf>
    <xf numFmtId="0" fontId="27" fillId="18" borderId="2" xfId="0" applyFont="1" applyFill="1" applyBorder="1" applyAlignment="1" applyProtection="1">
      <alignment horizontal="left" vertical="center" wrapText="1"/>
      <protection locked="0"/>
    </xf>
    <xf numFmtId="0" fontId="27" fillId="18" borderId="5" xfId="0" applyFont="1" applyFill="1" applyBorder="1" applyAlignment="1" applyProtection="1">
      <alignment vertical="center" wrapText="1"/>
      <protection locked="0"/>
    </xf>
    <xf numFmtId="0" fontId="27" fillId="18" borderId="5" xfId="0" applyFont="1" applyFill="1" applyBorder="1" applyAlignment="1" applyProtection="1">
      <alignment horizontal="center" vertical="center" wrapText="1"/>
      <protection locked="0"/>
    </xf>
    <xf numFmtId="0" fontId="36" fillId="18" borderId="2" xfId="0" applyFont="1" applyFill="1" applyBorder="1" applyAlignment="1">
      <alignment vertical="center" wrapText="1"/>
    </xf>
    <xf numFmtId="0" fontId="43" fillId="18" borderId="2" xfId="0" applyFont="1" applyFill="1" applyBorder="1" applyAlignment="1" applyProtection="1">
      <alignment vertical="center" wrapText="1"/>
      <protection locked="0"/>
    </xf>
    <xf numFmtId="0" fontId="43" fillId="18" borderId="5" xfId="0" applyFont="1" applyFill="1" applyBorder="1" applyAlignment="1" applyProtection="1">
      <alignment vertical="center" wrapText="1"/>
      <protection locked="0"/>
    </xf>
    <xf numFmtId="0" fontId="27" fillId="18" borderId="2" xfId="0" applyFont="1" applyFill="1" applyBorder="1" applyAlignment="1">
      <alignment vertical="top"/>
    </xf>
    <xf numFmtId="0" fontId="27" fillId="18" borderId="2" xfId="0" applyFont="1" applyFill="1" applyBorder="1" applyAlignment="1">
      <alignment wrapText="1"/>
    </xf>
    <xf numFmtId="0" fontId="27" fillId="18" borderId="2" xfId="0" applyFont="1" applyFill="1" applyBorder="1" applyAlignment="1">
      <alignment vertical="top" wrapText="1"/>
    </xf>
    <xf numFmtId="0" fontId="27" fillId="18" borderId="2" xfId="0" applyFont="1" applyFill="1" applyBorder="1" applyAlignment="1"/>
    <xf numFmtId="0" fontId="27" fillId="18" borderId="2" xfId="0" applyFont="1" applyFill="1" applyBorder="1" applyAlignment="1">
      <alignment horizontal="center" vertical="center"/>
    </xf>
    <xf numFmtId="0" fontId="43" fillId="18" borderId="5" xfId="0" applyFont="1" applyFill="1" applyBorder="1" applyAlignment="1">
      <alignment wrapText="1"/>
    </xf>
    <xf numFmtId="0" fontId="27" fillId="18" borderId="18" xfId="0" applyFont="1" applyFill="1" applyBorder="1" applyAlignment="1" applyProtection="1">
      <alignment vertical="center" wrapText="1"/>
      <protection locked="0"/>
    </xf>
    <xf numFmtId="0" fontId="27" fillId="18" borderId="13" xfId="0" applyFont="1" applyFill="1" applyBorder="1" applyAlignment="1" applyProtection="1">
      <alignment vertical="center" wrapText="1"/>
    </xf>
    <xf numFmtId="0" fontId="27" fillId="18" borderId="13" xfId="0" applyFont="1" applyFill="1" applyBorder="1"/>
    <xf numFmtId="0" fontId="27" fillId="18" borderId="13" xfId="0" applyFont="1" applyFill="1" applyBorder="1" applyAlignment="1" applyProtection="1">
      <alignment horizontal="center" vertical="center" wrapText="1"/>
      <protection locked="0"/>
    </xf>
    <xf numFmtId="0" fontId="27" fillId="18" borderId="13" xfId="0" applyFont="1" applyFill="1" applyBorder="1" applyAlignment="1">
      <alignment vertical="top"/>
    </xf>
    <xf numFmtId="0" fontId="36" fillId="18" borderId="13" xfId="0" applyFont="1" applyFill="1" applyBorder="1" applyAlignment="1" applyProtection="1">
      <alignment horizontal="center" vertical="center" wrapText="1"/>
      <protection locked="0"/>
    </xf>
    <xf numFmtId="0" fontId="27" fillId="18" borderId="13" xfId="0" applyFont="1" applyFill="1" applyBorder="1" applyAlignment="1" applyProtection="1">
      <alignment vertical="center" wrapText="1"/>
      <protection locked="0"/>
    </xf>
    <xf numFmtId="0" fontId="36" fillId="18" borderId="13" xfId="0" applyFont="1" applyFill="1" applyBorder="1" applyAlignment="1" applyProtection="1">
      <alignment vertical="center" wrapText="1"/>
      <protection locked="0"/>
    </xf>
    <xf numFmtId="0" fontId="27" fillId="18" borderId="13" xfId="0" applyFont="1" applyFill="1" applyBorder="1" applyAlignment="1" applyProtection="1">
      <alignment horizontal="center" vertical="center" wrapText="1"/>
    </xf>
    <xf numFmtId="0" fontId="27" fillId="18" borderId="19" xfId="0" applyFont="1" applyFill="1" applyBorder="1" applyAlignment="1" applyProtection="1">
      <alignment horizontal="center" vertical="center" wrapText="1"/>
      <protection locked="0"/>
    </xf>
    <xf numFmtId="0" fontId="27" fillId="21" borderId="15" xfId="0" applyFont="1" applyFill="1" applyBorder="1" applyAlignment="1">
      <alignment horizontal="left" vertical="center" wrapText="1"/>
    </xf>
    <xf numFmtId="0" fontId="27" fillId="21" borderId="15" xfId="0" applyFont="1" applyFill="1" applyBorder="1" applyAlignment="1">
      <alignment horizontal="center" vertical="center" wrapText="1"/>
    </xf>
    <xf numFmtId="0" fontId="27" fillId="21" borderId="17" xfId="0" applyFont="1" applyFill="1" applyBorder="1" applyAlignment="1">
      <alignment horizontal="center" vertical="center" wrapText="1"/>
    </xf>
    <xf numFmtId="0" fontId="27" fillId="21" borderId="2" xfId="0" applyFont="1" applyFill="1" applyBorder="1" applyAlignment="1">
      <alignment horizontal="left" vertical="center" wrapText="1"/>
    </xf>
    <xf numFmtId="0" fontId="27" fillId="21" borderId="2" xfId="0" applyFont="1" applyFill="1" applyBorder="1" applyAlignment="1">
      <alignment horizontal="center" vertical="center" wrapText="1"/>
    </xf>
    <xf numFmtId="0" fontId="27" fillId="21" borderId="2" xfId="0" applyFont="1" applyFill="1" applyBorder="1" applyAlignment="1">
      <alignment horizontal="justify" vertical="center" wrapText="1"/>
    </xf>
    <xf numFmtId="0" fontId="27" fillId="21" borderId="5" xfId="0" applyFont="1" applyFill="1" applyBorder="1" applyAlignment="1">
      <alignment horizontal="center" vertical="center" wrapText="1"/>
    </xf>
    <xf numFmtId="0" fontId="27" fillId="21" borderId="2" xfId="0" applyFont="1" applyFill="1" applyBorder="1" applyAlignment="1">
      <alignment vertical="center" wrapText="1"/>
    </xf>
    <xf numFmtId="0" fontId="27" fillId="21" borderId="5" xfId="0" applyFont="1" applyFill="1" applyBorder="1" applyAlignment="1">
      <alignment horizontal="justify" vertical="center" wrapText="1"/>
    </xf>
    <xf numFmtId="0" fontId="27" fillId="22" borderId="2" xfId="0" applyFont="1" applyFill="1" applyBorder="1" applyAlignment="1">
      <alignment horizontal="justify" vertical="center" wrapText="1"/>
    </xf>
    <xf numFmtId="0" fontId="27" fillId="22" borderId="2" xfId="0" applyFont="1" applyFill="1" applyBorder="1" applyAlignment="1">
      <alignment horizontal="center" vertical="center" wrapText="1"/>
    </xf>
    <xf numFmtId="0" fontId="27" fillId="22" borderId="2" xfId="0" applyFont="1" applyFill="1" applyBorder="1" applyAlignment="1">
      <alignment vertical="center" wrapText="1"/>
    </xf>
    <xf numFmtId="1" fontId="27" fillId="22" borderId="2" xfId="0" applyNumberFormat="1" applyFont="1" applyFill="1" applyBorder="1" applyAlignment="1">
      <alignment horizontal="center" vertical="center" wrapText="1"/>
    </xf>
    <xf numFmtId="0" fontId="27" fillId="22" borderId="5" xfId="0" applyFont="1" applyFill="1" applyBorder="1" applyAlignment="1">
      <alignment horizontal="justify" vertical="center" wrapText="1"/>
    </xf>
    <xf numFmtId="0" fontId="27" fillId="22" borderId="5" xfId="0" applyFont="1" applyFill="1" applyBorder="1" applyAlignment="1">
      <alignment horizontal="center" vertical="center" wrapText="1"/>
    </xf>
    <xf numFmtId="0" fontId="27" fillId="22" borderId="2" xfId="0" applyFont="1" applyFill="1" applyBorder="1" applyAlignment="1">
      <alignment horizontal="left" vertical="center" wrapText="1"/>
    </xf>
    <xf numFmtId="0" fontId="27" fillId="22" borderId="13" xfId="0" applyFont="1" applyFill="1" applyBorder="1" applyAlignment="1">
      <alignment horizontal="left" vertical="center" wrapText="1"/>
    </xf>
    <xf numFmtId="0" fontId="27" fillId="22" borderId="13" xfId="0" applyFont="1" applyFill="1" applyBorder="1" applyAlignment="1">
      <alignment horizontal="center" vertical="center" wrapText="1"/>
    </xf>
    <xf numFmtId="0" fontId="27" fillId="22" borderId="19" xfId="0" applyFont="1" applyFill="1" applyBorder="1" applyAlignment="1">
      <alignment horizontal="center" vertical="center" wrapText="1"/>
    </xf>
    <xf numFmtId="0" fontId="27" fillId="24" borderId="15" xfId="0" applyFont="1" applyFill="1" applyBorder="1" applyAlignment="1">
      <alignment horizontal="left" vertical="center" wrapText="1"/>
    </xf>
    <xf numFmtId="0" fontId="27" fillId="24" borderId="15" xfId="0" applyFont="1" applyFill="1" applyBorder="1" applyAlignment="1">
      <alignment horizontal="center" vertical="center" wrapText="1"/>
    </xf>
    <xf numFmtId="0" fontId="27" fillId="23" borderId="15" xfId="0" applyFont="1" applyFill="1" applyBorder="1" applyAlignment="1">
      <alignment horizontal="left" vertical="center" wrapText="1"/>
    </xf>
    <xf numFmtId="0" fontId="27" fillId="23" borderId="15" xfId="0" applyFont="1" applyFill="1" applyBorder="1" applyAlignment="1">
      <alignment horizontal="center" vertical="center" wrapText="1"/>
    </xf>
    <xf numFmtId="0" fontId="27" fillId="24" borderId="15" xfId="0" applyFont="1" applyFill="1" applyBorder="1" applyAlignment="1">
      <alignment horizontal="left" vertical="top" wrapText="1"/>
    </xf>
    <xf numFmtId="0" fontId="27" fillId="24" borderId="17" xfId="0" applyFont="1" applyFill="1" applyBorder="1" applyAlignment="1">
      <alignment horizontal="center" vertical="center" wrapText="1"/>
    </xf>
    <xf numFmtId="0" fontId="27" fillId="24" borderId="2" xfId="0" applyFont="1" applyFill="1" applyBorder="1" applyAlignment="1">
      <alignment horizontal="left" vertical="center" wrapText="1"/>
    </xf>
    <xf numFmtId="0" fontId="27" fillId="24" borderId="2" xfId="0" applyFont="1" applyFill="1" applyBorder="1" applyAlignment="1">
      <alignment horizontal="center" vertical="center" wrapText="1"/>
    </xf>
    <xf numFmtId="0" fontId="27" fillId="23" borderId="2" xfId="0" applyFont="1" applyFill="1" applyBorder="1" applyAlignment="1">
      <alignment horizontal="left" vertical="center" wrapText="1"/>
    </xf>
    <xf numFmtId="0" fontId="27" fillId="23" borderId="2" xfId="0" applyFont="1" applyFill="1" applyBorder="1" applyAlignment="1">
      <alignment horizontal="center" vertical="center" wrapText="1"/>
    </xf>
    <xf numFmtId="0" fontId="27" fillId="24" borderId="2" xfId="0" applyFont="1" applyFill="1" applyBorder="1" applyAlignment="1">
      <alignment horizontal="justify" vertical="center" wrapText="1"/>
    </xf>
    <xf numFmtId="0" fontId="27" fillId="24" borderId="5" xfId="0" applyFont="1" applyFill="1" applyBorder="1" applyAlignment="1">
      <alignment horizontal="center" vertical="center" wrapText="1"/>
    </xf>
    <xf numFmtId="0" fontId="27" fillId="24" borderId="2" xfId="0" applyFont="1" applyFill="1" applyBorder="1" applyAlignment="1">
      <alignment vertical="center" wrapText="1"/>
    </xf>
    <xf numFmtId="0" fontId="27" fillId="23" borderId="2" xfId="0" applyFont="1" applyFill="1" applyBorder="1" applyAlignment="1">
      <alignment wrapText="1"/>
    </xf>
    <xf numFmtId="0" fontId="27" fillId="24" borderId="5" xfId="0" applyFont="1" applyFill="1" applyBorder="1" applyAlignment="1">
      <alignment horizontal="justify" vertical="center" wrapText="1"/>
    </xf>
    <xf numFmtId="0" fontId="27" fillId="25" borderId="2" xfId="0" applyFont="1" applyFill="1" applyBorder="1" applyAlignment="1">
      <alignment horizontal="left" vertical="center" wrapText="1"/>
    </xf>
    <xf numFmtId="0" fontId="27" fillId="25" borderId="2" xfId="0" applyFont="1" applyFill="1" applyBorder="1" applyAlignment="1">
      <alignment horizontal="center" vertical="center" wrapText="1"/>
    </xf>
    <xf numFmtId="1" fontId="27" fillId="25" borderId="2" xfId="0" applyNumberFormat="1" applyFont="1" applyFill="1" applyBorder="1" applyAlignment="1">
      <alignment horizontal="center" vertical="center" wrapText="1"/>
    </xf>
    <xf numFmtId="0" fontId="27" fillId="25" borderId="2" xfId="0" applyFont="1" applyFill="1" applyBorder="1" applyAlignment="1">
      <alignment horizontal="justify" vertical="center" wrapText="1"/>
    </xf>
    <xf numFmtId="0" fontId="27" fillId="25" borderId="5" xfId="0" applyFont="1" applyFill="1" applyBorder="1" applyAlignment="1">
      <alignment horizontal="justify" vertical="center" wrapText="1"/>
    </xf>
    <xf numFmtId="0" fontId="27" fillId="25" borderId="5" xfId="0" applyFont="1" applyFill="1" applyBorder="1" applyAlignment="1">
      <alignment horizontal="center" vertical="center" wrapText="1"/>
    </xf>
    <xf numFmtId="0" fontId="27" fillId="25" borderId="13" xfId="0" applyFont="1" applyFill="1" applyBorder="1" applyAlignment="1">
      <alignment horizontal="left" vertical="center" wrapText="1"/>
    </xf>
    <xf numFmtId="0" fontId="27" fillId="25" borderId="13" xfId="0" applyFont="1" applyFill="1" applyBorder="1" applyAlignment="1">
      <alignment horizontal="center" vertical="center" wrapText="1"/>
    </xf>
    <xf numFmtId="0" fontId="27" fillId="25" borderId="19" xfId="0" applyFont="1" applyFill="1" applyBorder="1" applyAlignment="1">
      <alignment horizontal="center" vertical="center" wrapText="1"/>
    </xf>
    <xf numFmtId="0" fontId="27" fillId="16" borderId="15" xfId="0" applyFont="1" applyFill="1" applyBorder="1" applyAlignment="1" applyProtection="1">
      <alignment vertical="center" wrapText="1"/>
      <protection locked="0"/>
    </xf>
    <xf numFmtId="0" fontId="27" fillId="16" borderId="15" xfId="0" applyFont="1" applyFill="1" applyBorder="1" applyAlignment="1" applyProtection="1">
      <alignment horizontal="justify" vertical="center" wrapText="1"/>
      <protection locked="0"/>
    </xf>
    <xf numFmtId="0" fontId="27" fillId="16" borderId="15" xfId="0" applyFont="1" applyFill="1" applyBorder="1" applyAlignment="1" applyProtection="1">
      <alignment horizontal="center" vertical="center" wrapText="1"/>
    </xf>
    <xf numFmtId="0" fontId="27" fillId="16" borderId="17" xfId="0" applyFont="1" applyFill="1" applyBorder="1" applyAlignment="1" applyProtection="1">
      <alignment horizontal="center" vertical="center" wrapText="1"/>
      <protection locked="0"/>
    </xf>
    <xf numFmtId="0" fontId="27" fillId="16" borderId="2" xfId="0" applyFont="1" applyFill="1" applyBorder="1" applyAlignment="1" applyProtection="1">
      <alignment horizontal="left" vertical="center" wrapText="1"/>
      <protection locked="0"/>
    </xf>
    <xf numFmtId="0" fontId="27" fillId="16" borderId="5" xfId="0" applyFont="1" applyFill="1" applyBorder="1" applyAlignment="1" applyProtection="1">
      <alignment horizontal="center" vertical="center" wrapText="1"/>
      <protection locked="0"/>
    </xf>
    <xf numFmtId="0" fontId="27" fillId="16" borderId="13" xfId="0" applyFont="1" applyFill="1" applyBorder="1" applyAlignment="1">
      <alignment vertical="center" wrapText="1"/>
    </xf>
    <xf numFmtId="0" fontId="27" fillId="16" borderId="13" xfId="0" applyFont="1" applyFill="1" applyBorder="1" applyAlignment="1">
      <alignment vertical="center"/>
    </xf>
    <xf numFmtId="0" fontId="27" fillId="16" borderId="13" xfId="0" applyFont="1" applyFill="1" applyBorder="1" applyAlignment="1">
      <alignment horizontal="center" vertical="center"/>
    </xf>
    <xf numFmtId="0" fontId="27" fillId="16" borderId="13" xfId="0" applyFont="1" applyFill="1" applyBorder="1" applyAlignment="1"/>
    <xf numFmtId="0" fontId="27" fillId="16" borderId="13" xfId="0" applyFont="1" applyFill="1" applyBorder="1" applyAlignment="1" applyProtection="1">
      <alignment vertical="center" wrapText="1"/>
      <protection locked="0"/>
    </xf>
    <xf numFmtId="0" fontId="27" fillId="16" borderId="13" xfId="0" applyFont="1" applyFill="1" applyBorder="1" applyAlignment="1" applyProtection="1">
      <alignment horizontal="center" vertical="center" wrapText="1"/>
    </xf>
    <xf numFmtId="0" fontId="27" fillId="16" borderId="19" xfId="0" applyFont="1" applyFill="1" applyBorder="1" applyAlignment="1">
      <alignment vertical="center" wrapText="1"/>
    </xf>
    <xf numFmtId="0" fontId="27" fillId="17" borderId="9" xfId="0" applyFont="1" applyFill="1" applyBorder="1" applyAlignment="1" applyProtection="1">
      <alignment vertical="center" wrapText="1"/>
      <protection locked="0"/>
    </xf>
    <xf numFmtId="0" fontId="36" fillId="17" borderId="5" xfId="0" applyFont="1" applyFill="1" applyBorder="1" applyAlignment="1" applyProtection="1">
      <alignment horizontal="center" vertical="center" wrapText="1"/>
      <protection locked="0"/>
    </xf>
    <xf numFmtId="0" fontId="27" fillId="17" borderId="5" xfId="0" applyFont="1" applyFill="1" applyBorder="1" applyAlignment="1" applyProtection="1">
      <alignment horizontal="center" vertical="center" wrapText="1"/>
      <protection locked="0"/>
    </xf>
    <xf numFmtId="0" fontId="27" fillId="17" borderId="13" xfId="0" applyFont="1" applyFill="1" applyBorder="1" applyAlignment="1" applyProtection="1">
      <alignment horizontal="center" vertical="center" wrapText="1"/>
      <protection locked="0"/>
    </xf>
    <xf numFmtId="0" fontId="27" fillId="17" borderId="13" xfId="0" applyFont="1" applyFill="1" applyBorder="1" applyAlignment="1" applyProtection="1">
      <alignment vertical="center" wrapText="1"/>
      <protection locked="0"/>
    </xf>
    <xf numFmtId="0" fontId="36" fillId="17" borderId="13" xfId="0" applyFont="1" applyFill="1" applyBorder="1" applyAlignment="1" applyProtection="1">
      <alignment vertical="center" wrapText="1"/>
      <protection locked="0"/>
    </xf>
    <xf numFmtId="0" fontId="36" fillId="17" borderId="13" xfId="0" applyFont="1" applyFill="1" applyBorder="1" applyAlignment="1" applyProtection="1">
      <alignment horizontal="center" vertical="center" wrapText="1"/>
      <protection locked="0"/>
    </xf>
    <xf numFmtId="0" fontId="27" fillId="17" borderId="13" xfId="0" applyFont="1" applyFill="1" applyBorder="1" applyAlignment="1" applyProtection="1">
      <alignment horizontal="center" vertical="center" wrapText="1"/>
    </xf>
    <xf numFmtId="0" fontId="27" fillId="17" borderId="19" xfId="0" applyFont="1" applyFill="1" applyBorder="1" applyAlignment="1" applyProtection="1">
      <alignment horizontal="center" vertical="center" wrapText="1"/>
      <protection locked="0"/>
    </xf>
    <xf numFmtId="0" fontId="27" fillId="20" borderId="15" xfId="0" applyFont="1" applyFill="1" applyBorder="1" applyAlignment="1" applyProtection="1">
      <alignment horizontal="justify" vertical="center" wrapText="1"/>
    </xf>
    <xf numFmtId="0" fontId="36" fillId="20" borderId="15" xfId="0" applyFont="1" applyFill="1" applyBorder="1" applyAlignment="1" applyProtection="1">
      <alignment horizontal="justify" vertical="center" wrapText="1"/>
    </xf>
    <xf numFmtId="0" fontId="36" fillId="20" borderId="15" xfId="0" applyFont="1" applyFill="1" applyBorder="1" applyAlignment="1" applyProtection="1">
      <alignment horizontal="justify" vertical="center" wrapText="1"/>
      <protection locked="0"/>
    </xf>
    <xf numFmtId="0" fontId="27" fillId="20" borderId="17" xfId="0" applyFont="1" applyFill="1" applyBorder="1" applyAlignment="1" applyProtection="1">
      <alignment horizontal="center" vertical="center" wrapText="1"/>
      <protection locked="0"/>
    </xf>
    <xf numFmtId="0" fontId="36" fillId="20" borderId="2" xfId="0" applyFont="1" applyFill="1" applyBorder="1" applyAlignment="1" applyProtection="1">
      <alignment vertical="center" wrapText="1"/>
    </xf>
    <xf numFmtId="0" fontId="27" fillId="20" borderId="5" xfId="0" applyFont="1" applyFill="1" applyBorder="1" applyAlignment="1" applyProtection="1">
      <alignment horizontal="center" vertical="center" wrapText="1"/>
      <protection locked="0"/>
    </xf>
    <xf numFmtId="0" fontId="27" fillId="20" borderId="19" xfId="0" applyFont="1" applyFill="1" applyBorder="1" applyAlignment="1" applyProtection="1">
      <alignment horizontal="center" vertical="center" wrapText="1"/>
      <protection locked="0"/>
    </xf>
    <xf numFmtId="0" fontId="17" fillId="0" borderId="0" xfId="0" applyFont="1" applyAlignment="1">
      <alignment wrapText="1"/>
    </xf>
    <xf numFmtId="0" fontId="0" fillId="0" borderId="0" xfId="0" applyFont="1" applyAlignment="1">
      <alignment wrapText="1"/>
    </xf>
    <xf numFmtId="9" fontId="17" fillId="0" borderId="0" xfId="0" applyNumberFormat="1" applyFont="1" applyAlignment="1">
      <alignment wrapText="1"/>
    </xf>
    <xf numFmtId="0" fontId="45" fillId="0" borderId="0" xfId="0" applyNumberFormat="1" applyFont="1" applyFill="1" applyBorder="1" applyAlignment="1" applyProtection="1">
      <alignment horizontal="left" vertical="top" wrapText="1"/>
    </xf>
    <xf numFmtId="0" fontId="45" fillId="0" borderId="0" xfId="0" applyNumberFormat="1" applyFont="1" applyFill="1" applyBorder="1" applyAlignment="1" applyProtection="1">
      <alignment horizontal="center" vertical="top" wrapText="1"/>
    </xf>
    <xf numFmtId="0" fontId="48" fillId="0" borderId="4"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center" vertical="center" wrapText="1"/>
    </xf>
    <xf numFmtId="0" fontId="48" fillId="0" borderId="2" xfId="0" applyFont="1" applyBorder="1" applyAlignment="1">
      <alignment horizontal="center" vertical="center" wrapText="1"/>
    </xf>
    <xf numFmtId="0" fontId="48" fillId="0" borderId="5" xfId="0" applyNumberFormat="1" applyFont="1" applyFill="1" applyBorder="1" applyAlignment="1" applyProtection="1">
      <alignment horizontal="center" vertical="center" wrapText="1"/>
    </xf>
    <xf numFmtId="0" fontId="49" fillId="26" borderId="4" xfId="0" applyFont="1" applyFill="1" applyBorder="1" applyAlignment="1">
      <alignment vertical="center" wrapText="1"/>
    </xf>
    <xf numFmtId="0" fontId="49" fillId="26" borderId="2" xfId="0" applyFont="1" applyFill="1" applyBorder="1" applyAlignment="1">
      <alignment vertical="center" wrapText="1"/>
    </xf>
    <xf numFmtId="0" fontId="49" fillId="0" borderId="2" xfId="0" applyFont="1" applyBorder="1" applyAlignment="1">
      <alignment vertical="center" wrapText="1"/>
    </xf>
    <xf numFmtId="17" fontId="49" fillId="26" borderId="2" xfId="0" applyNumberFormat="1" applyFont="1" applyFill="1" applyBorder="1" applyAlignment="1">
      <alignment horizontal="center" vertical="center" wrapText="1"/>
    </xf>
    <xf numFmtId="0" fontId="49" fillId="26" borderId="5" xfId="0" applyFont="1" applyFill="1" applyBorder="1" applyAlignment="1">
      <alignment vertical="center" wrapText="1"/>
    </xf>
    <xf numFmtId="17" fontId="49" fillId="26" borderId="5" xfId="0" applyNumberFormat="1" applyFont="1" applyFill="1" applyBorder="1" applyAlignment="1">
      <alignment vertical="center" wrapText="1"/>
    </xf>
    <xf numFmtId="0" fontId="49" fillId="26" borderId="18" xfId="0" applyFont="1" applyFill="1" applyBorder="1" applyAlignment="1">
      <alignment vertical="center" wrapText="1"/>
    </xf>
    <xf numFmtId="0" fontId="49" fillId="26" borderId="13" xfId="0" applyFont="1" applyFill="1" applyBorder="1" applyAlignment="1">
      <alignment vertical="center" wrapText="1"/>
    </xf>
    <xf numFmtId="0" fontId="49" fillId="0" borderId="13" xfId="0" applyFont="1" applyBorder="1" applyAlignment="1">
      <alignment vertical="center" wrapText="1"/>
    </xf>
    <xf numFmtId="17" fontId="49" fillId="26" borderId="13" xfId="0" applyNumberFormat="1" applyFont="1" applyFill="1" applyBorder="1" applyAlignment="1">
      <alignment horizontal="center" vertical="center" wrapText="1"/>
    </xf>
    <xf numFmtId="17" fontId="49" fillId="26" borderId="19" xfId="0" applyNumberFormat="1" applyFont="1" applyFill="1" applyBorder="1" applyAlignment="1">
      <alignment vertical="center" wrapText="1"/>
    </xf>
    <xf numFmtId="0" fontId="0" fillId="0" borderId="0" xfId="0" applyNumberFormat="1" applyFont="1" applyFill="1" applyBorder="1" applyAlignment="1">
      <alignment horizontal="center"/>
    </xf>
    <xf numFmtId="0" fontId="0" fillId="0" borderId="0" xfId="0" applyNumberFormat="1" applyFont="1" applyFill="1" applyBorder="1" applyAlignment="1"/>
    <xf numFmtId="0" fontId="47" fillId="0" borderId="137" xfId="0" applyFont="1" applyBorder="1" applyAlignment="1">
      <alignment horizontal="left" vertical="center" wrapText="1"/>
    </xf>
    <xf numFmtId="0" fontId="47" fillId="0" borderId="138" xfId="0" applyFont="1" applyBorder="1" applyAlignment="1">
      <alignment horizontal="left" vertical="center" wrapText="1"/>
    </xf>
    <xf numFmtId="0" fontId="47" fillId="0" borderId="139" xfId="0" applyFont="1" applyBorder="1" applyAlignment="1">
      <alignment horizontal="left" vertical="center" wrapText="1"/>
    </xf>
    <xf numFmtId="0" fontId="47" fillId="0" borderId="0" xfId="0" applyNumberFormat="1" applyFont="1" applyFill="1" applyBorder="1" applyAlignment="1" applyProtection="1">
      <alignment horizontal="left" vertical="center" wrapText="1"/>
    </xf>
    <xf numFmtId="166" fontId="17" fillId="0" borderId="51" xfId="0" applyNumberFormat="1" applyFont="1" applyBorder="1" applyAlignment="1">
      <alignment horizontal="center" vertical="center" wrapText="1"/>
    </xf>
    <xf numFmtId="0" fontId="18" fillId="0" borderId="58" xfId="0" applyFont="1" applyBorder="1" applyAlignment="1">
      <alignment wrapText="1"/>
    </xf>
    <xf numFmtId="0" fontId="18" fillId="0" borderId="66" xfId="0" applyFont="1" applyBorder="1" applyAlignment="1">
      <alignment wrapText="1"/>
    </xf>
    <xf numFmtId="10" fontId="17" fillId="0" borderId="51" xfId="0" applyNumberFormat="1" applyFont="1" applyBorder="1" applyAlignment="1">
      <alignment horizontal="center" vertical="center" wrapText="1"/>
    </xf>
    <xf numFmtId="10" fontId="17" fillId="0" borderId="85" xfId="0" applyNumberFormat="1" applyFont="1" applyBorder="1" applyAlignment="1">
      <alignment horizontal="center" vertical="center" wrapText="1"/>
    </xf>
    <xf numFmtId="0" fontId="18" fillId="0" borderId="86" xfId="0" applyFont="1" applyBorder="1" applyAlignment="1">
      <alignment wrapText="1"/>
    </xf>
    <xf numFmtId="0" fontId="18" fillId="0" borderId="87" xfId="0" applyFont="1" applyBorder="1" applyAlignment="1">
      <alignment wrapText="1"/>
    </xf>
    <xf numFmtId="10" fontId="25" fillId="13" borderId="39" xfId="0" applyNumberFormat="1" applyFont="1" applyFill="1" applyBorder="1" applyAlignment="1">
      <alignment horizontal="center" vertical="center" wrapText="1"/>
    </xf>
    <xf numFmtId="0" fontId="0" fillId="0" borderId="0" xfId="0" applyFont="1" applyAlignment="1">
      <alignment wrapText="1"/>
    </xf>
    <xf numFmtId="0" fontId="18" fillId="0" borderId="43" xfId="0" applyFont="1" applyBorder="1" applyAlignment="1">
      <alignment wrapText="1"/>
    </xf>
    <xf numFmtId="0" fontId="24" fillId="0" borderId="40" xfId="0" applyFont="1" applyBorder="1" applyAlignment="1">
      <alignment horizontal="center" vertical="center" wrapText="1"/>
    </xf>
    <xf numFmtId="0" fontId="18" fillId="0" borderId="56" xfId="0" applyFont="1" applyBorder="1" applyAlignment="1">
      <alignment wrapText="1"/>
    </xf>
    <xf numFmtId="0" fontId="18" fillId="0" borderId="44" xfId="0" applyFont="1" applyBorder="1" applyAlignment="1">
      <alignment wrapText="1"/>
    </xf>
    <xf numFmtId="10" fontId="24" fillId="0" borderId="40" xfId="0" applyNumberFormat="1" applyFont="1" applyBorder="1" applyAlignment="1">
      <alignment horizontal="center" vertical="center" wrapText="1"/>
    </xf>
    <xf numFmtId="166" fontId="17" fillId="0" borderId="63" xfId="0" applyNumberFormat="1" applyFont="1" applyBorder="1" applyAlignment="1">
      <alignment horizontal="center" vertical="center" wrapText="1"/>
    </xf>
    <xf numFmtId="0" fontId="18" fillId="0" borderId="64" xfId="0" applyFont="1" applyBorder="1" applyAlignment="1">
      <alignment wrapText="1"/>
    </xf>
    <xf numFmtId="0" fontId="18" fillId="0" borderId="65" xfId="0" applyFont="1" applyBorder="1" applyAlignment="1">
      <alignment wrapText="1"/>
    </xf>
    <xf numFmtId="0" fontId="24" fillId="0" borderId="38" xfId="0" applyFont="1" applyBorder="1" applyAlignment="1">
      <alignment horizontal="center" vertical="center" wrapText="1"/>
    </xf>
    <xf numFmtId="0" fontId="18" fillId="0" borderId="55" xfId="0" applyFont="1" applyBorder="1" applyAlignment="1">
      <alignment wrapText="1"/>
    </xf>
    <xf numFmtId="0" fontId="18" fillId="0" borderId="42" xfId="0" applyFont="1" applyBorder="1" applyAlignment="1">
      <alignment wrapText="1"/>
    </xf>
    <xf numFmtId="166" fontId="17" fillId="0" borderId="50" xfId="0" applyNumberFormat="1" applyFont="1" applyBorder="1" applyAlignment="1">
      <alignment horizontal="center" wrapText="1"/>
    </xf>
    <xf numFmtId="0" fontId="18" fillId="0" borderId="57" xfId="0" applyFont="1" applyBorder="1" applyAlignment="1">
      <alignment wrapText="1"/>
    </xf>
    <xf numFmtId="0" fontId="18" fillId="0" borderId="68" xfId="0" applyFont="1" applyBorder="1" applyAlignment="1">
      <alignment wrapText="1"/>
    </xf>
    <xf numFmtId="0" fontId="17" fillId="0" borderId="51" xfId="0" applyFont="1" applyBorder="1" applyAlignment="1">
      <alignment horizontal="center" vertical="center" wrapText="1"/>
    </xf>
    <xf numFmtId="0" fontId="17" fillId="0" borderId="63" xfId="0" applyFont="1" applyBorder="1" applyAlignment="1">
      <alignment horizontal="center" vertical="center" wrapText="1"/>
    </xf>
    <xf numFmtId="9" fontId="17" fillId="0" borderId="51" xfId="0" applyNumberFormat="1" applyFont="1" applyBorder="1" applyAlignment="1">
      <alignment horizontal="center" vertical="center" wrapText="1"/>
    </xf>
    <xf numFmtId="0" fontId="24" fillId="0" borderId="59" xfId="0" applyFont="1" applyBorder="1" applyAlignment="1">
      <alignment horizontal="center" vertical="center" wrapText="1"/>
    </xf>
    <xf numFmtId="0" fontId="18" fillId="0" borderId="59" xfId="0" applyFont="1" applyBorder="1" applyAlignment="1">
      <alignment wrapText="1"/>
    </xf>
    <xf numFmtId="0" fontId="18" fillId="0" borderId="46" xfId="0" applyFont="1" applyBorder="1" applyAlignment="1">
      <alignment wrapText="1"/>
    </xf>
    <xf numFmtId="10" fontId="25" fillId="13" borderId="41" xfId="0" applyNumberFormat="1" applyFont="1" applyFill="1" applyBorder="1" applyAlignment="1">
      <alignment horizontal="center" vertical="center" wrapText="1"/>
    </xf>
    <xf numFmtId="0" fontId="18" fillId="0" borderId="62" xfId="0" applyFont="1" applyBorder="1" applyAlignment="1">
      <alignment wrapText="1"/>
    </xf>
    <xf numFmtId="0" fontId="18" fillId="0" borderId="45" xfId="0" applyFont="1" applyBorder="1" applyAlignment="1">
      <alignment wrapText="1"/>
    </xf>
    <xf numFmtId="10" fontId="17" fillId="0" borderId="58" xfId="0" applyNumberFormat="1" applyFont="1" applyBorder="1" applyAlignment="1">
      <alignment horizontal="center" vertical="center" wrapText="1"/>
    </xf>
    <xf numFmtId="10" fontId="17" fillId="0" borderId="86" xfId="0" applyNumberFormat="1" applyFont="1" applyBorder="1" applyAlignment="1">
      <alignment horizontal="center" vertical="center" wrapText="1"/>
    </xf>
    <xf numFmtId="166" fontId="17" fillId="0" borderId="58" xfId="0" applyNumberFormat="1" applyFont="1" applyBorder="1" applyAlignment="1">
      <alignment horizontal="center" vertical="center" wrapText="1"/>
    </xf>
    <xf numFmtId="166" fontId="17" fillId="0" borderId="64" xfId="0" applyNumberFormat="1" applyFont="1" applyBorder="1" applyAlignment="1">
      <alignment horizontal="center" vertical="center" wrapText="1"/>
    </xf>
    <xf numFmtId="0" fontId="18" fillId="0" borderId="61" xfId="0" applyFont="1" applyBorder="1" applyAlignment="1">
      <alignment wrapText="1"/>
    </xf>
    <xf numFmtId="0" fontId="18" fillId="0" borderId="84" xfId="0" applyFont="1" applyBorder="1" applyAlignment="1">
      <alignment wrapText="1"/>
    </xf>
    <xf numFmtId="0" fontId="18" fillId="0" borderId="106" xfId="0" applyFont="1" applyBorder="1" applyAlignment="1">
      <alignment wrapText="1"/>
    </xf>
    <xf numFmtId="10" fontId="17" fillId="0" borderId="99" xfId="0" applyNumberFormat="1" applyFont="1" applyBorder="1" applyAlignment="1">
      <alignment horizontal="center" vertical="center" wrapText="1"/>
    </xf>
    <xf numFmtId="0" fontId="18" fillId="0" borderId="99" xfId="0" applyFont="1" applyBorder="1" applyAlignment="1">
      <alignment wrapText="1"/>
    </xf>
    <xf numFmtId="0" fontId="18" fillId="0" borderId="107" xfId="0" applyFont="1" applyBorder="1" applyAlignment="1">
      <alignment wrapText="1"/>
    </xf>
    <xf numFmtId="0" fontId="18" fillId="0" borderId="111" xfId="0" applyFont="1" applyBorder="1" applyAlignment="1">
      <alignment wrapText="1"/>
    </xf>
    <xf numFmtId="10" fontId="17" fillId="0" borderId="93" xfId="0" applyNumberFormat="1" applyFont="1" applyBorder="1" applyAlignment="1">
      <alignment horizontal="center" vertical="center" wrapText="1"/>
    </xf>
    <xf numFmtId="10" fontId="17" fillId="0" borderId="94" xfId="0" applyNumberFormat="1" applyFont="1" applyBorder="1" applyAlignment="1">
      <alignment horizontal="center" vertical="center" wrapText="1"/>
    </xf>
    <xf numFmtId="166" fontId="17" fillId="0" borderId="57" xfId="0" applyNumberFormat="1" applyFont="1" applyBorder="1" applyAlignment="1">
      <alignment horizontal="center" vertical="center" wrapText="1"/>
    </xf>
    <xf numFmtId="0" fontId="18" fillId="0" borderId="105" xfId="0" applyFont="1" applyBorder="1" applyAlignment="1">
      <alignment wrapText="1"/>
    </xf>
    <xf numFmtId="166" fontId="17" fillId="0" borderId="93" xfId="0" applyNumberFormat="1" applyFont="1" applyBorder="1" applyAlignment="1">
      <alignment horizontal="center" vertical="center" wrapText="1"/>
    </xf>
    <xf numFmtId="0" fontId="18" fillId="0" borderId="102" xfId="0" applyFont="1" applyBorder="1" applyAlignment="1">
      <alignment wrapText="1"/>
    </xf>
    <xf numFmtId="166" fontId="17" fillId="0" borderId="92" xfId="0" applyNumberFormat="1" applyFont="1" applyBorder="1" applyAlignment="1">
      <alignment horizontal="center" vertical="center" wrapText="1"/>
    </xf>
    <xf numFmtId="0" fontId="24" fillId="0" borderId="98" xfId="0" applyFont="1" applyBorder="1" applyAlignment="1">
      <alignment horizontal="center" vertical="center" wrapText="1"/>
    </xf>
    <xf numFmtId="0" fontId="18" fillId="0" borderId="98" xfId="0" applyFont="1" applyBorder="1" applyAlignment="1">
      <alignment wrapText="1"/>
    </xf>
    <xf numFmtId="0" fontId="18" fillId="0" borderId="110" xfId="0" applyFont="1" applyBorder="1" applyAlignment="1">
      <alignment wrapText="1"/>
    </xf>
    <xf numFmtId="0" fontId="18" fillId="0" borderId="48" xfId="0" applyFont="1" applyBorder="1" applyAlignment="1">
      <alignment wrapText="1"/>
    </xf>
    <xf numFmtId="166" fontId="17" fillId="0" borderId="49" xfId="0" applyNumberFormat="1" applyFont="1" applyBorder="1" applyAlignment="1">
      <alignment horizontal="center" vertical="center" wrapText="1"/>
    </xf>
    <xf numFmtId="10" fontId="17" fillId="0" borderId="49" xfId="0" applyNumberFormat="1" applyFont="1" applyBorder="1" applyAlignment="1">
      <alignment horizontal="center" vertical="center" wrapText="1"/>
    </xf>
    <xf numFmtId="10" fontId="17" fillId="0" borderId="122" xfId="0" applyNumberFormat="1" applyFont="1" applyBorder="1" applyAlignment="1">
      <alignment horizontal="center" vertical="center" wrapText="1"/>
    </xf>
    <xf numFmtId="10" fontId="17" fillId="0" borderId="59" xfId="0" applyNumberFormat="1" applyFont="1" applyBorder="1" applyAlignment="1">
      <alignment horizontal="center" vertical="center" wrapText="1"/>
    </xf>
    <xf numFmtId="0" fontId="24" fillId="0" borderId="55" xfId="0" applyFont="1" applyBorder="1" applyAlignment="1">
      <alignment horizontal="center" vertical="center" wrapText="1"/>
    </xf>
    <xf numFmtId="10" fontId="25" fillId="13" borderId="40" xfId="0" applyNumberFormat="1" applyFont="1" applyFill="1" applyBorder="1" applyAlignment="1">
      <alignment horizontal="center" vertical="center" wrapText="1"/>
    </xf>
    <xf numFmtId="10" fontId="17" fillId="0" borderId="52" xfId="0" applyNumberFormat="1" applyFont="1" applyBorder="1" applyAlignment="1">
      <alignment horizontal="center" vertical="center" wrapText="1"/>
    </xf>
    <xf numFmtId="0" fontId="18" fillId="0" borderId="67" xfId="0" applyFont="1" applyBorder="1" applyAlignment="1">
      <alignment wrapText="1"/>
    </xf>
    <xf numFmtId="166" fontId="17" fillId="0" borderId="74" xfId="0" applyNumberFormat="1" applyFont="1" applyBorder="1" applyAlignment="1">
      <alignment horizontal="center" vertical="center" wrapText="1"/>
    </xf>
    <xf numFmtId="166" fontId="17" fillId="0" borderId="103" xfId="0" applyNumberFormat="1" applyFont="1" applyBorder="1" applyAlignment="1">
      <alignment horizontal="center" vertical="center" wrapText="1"/>
    </xf>
    <xf numFmtId="0" fontId="18" fillId="0" borderId="103" xfId="0" applyFont="1" applyBorder="1" applyAlignment="1">
      <alignment wrapText="1"/>
    </xf>
    <xf numFmtId="0" fontId="18" fillId="0" borderId="108" xfId="0" applyFont="1" applyBorder="1" applyAlignment="1">
      <alignment wrapText="1"/>
    </xf>
    <xf numFmtId="166" fontId="17" fillId="0" borderId="113" xfId="0" applyNumberFormat="1" applyFont="1" applyBorder="1" applyAlignment="1">
      <alignment horizontal="center" vertical="center" wrapText="1"/>
    </xf>
    <xf numFmtId="0" fontId="24" fillId="0" borderId="91" xfId="0" applyFont="1" applyBorder="1" applyAlignment="1">
      <alignment horizontal="center" vertical="center" wrapText="1"/>
    </xf>
    <xf numFmtId="166" fontId="17" fillId="0" borderId="112" xfId="0" applyNumberFormat="1" applyFont="1" applyBorder="1" applyAlignment="1">
      <alignment horizontal="center" vertical="center" wrapText="1"/>
    </xf>
    <xf numFmtId="0" fontId="18" fillId="0" borderId="121" xfId="0" applyFont="1" applyBorder="1" applyAlignment="1">
      <alignment wrapText="1"/>
    </xf>
    <xf numFmtId="9" fontId="17" fillId="0" borderId="58" xfId="0" applyNumberFormat="1" applyFont="1" applyBorder="1" applyAlignment="1">
      <alignment horizontal="center" vertical="center" wrapText="1"/>
    </xf>
    <xf numFmtId="0" fontId="17" fillId="0" borderId="58" xfId="0" applyFont="1" applyBorder="1" applyAlignment="1">
      <alignment horizontal="center" vertical="center" wrapText="1"/>
    </xf>
    <xf numFmtId="9" fontId="17" fillId="0" borderId="64" xfId="0" applyNumberFormat="1" applyFont="1" applyBorder="1" applyAlignment="1">
      <alignment horizontal="center" vertical="center" wrapText="1"/>
    </xf>
    <xf numFmtId="166" fontId="17" fillId="0" borderId="40" xfId="0" applyNumberFormat="1" applyFont="1" applyBorder="1" applyAlignment="1">
      <alignment horizontal="center" vertical="center" wrapText="1"/>
    </xf>
    <xf numFmtId="9" fontId="17" fillId="0" borderId="63" xfId="0" applyNumberFormat="1" applyFont="1" applyBorder="1" applyAlignment="1">
      <alignment horizontal="center" vertical="center" wrapText="1"/>
    </xf>
    <xf numFmtId="166" fontId="17" fillId="0" borderId="39" xfId="0" applyNumberFormat="1" applyFont="1" applyBorder="1" applyAlignment="1">
      <alignment horizontal="center" vertical="center" wrapText="1"/>
    </xf>
    <xf numFmtId="0" fontId="18" fillId="0" borderId="47" xfId="0" applyFont="1" applyBorder="1" applyAlignment="1">
      <alignment wrapText="1"/>
    </xf>
    <xf numFmtId="0" fontId="17" fillId="0" borderId="64" xfId="0" applyFont="1" applyBorder="1" applyAlignment="1">
      <alignment horizontal="center" vertical="center" wrapText="1"/>
    </xf>
    <xf numFmtId="0" fontId="17" fillId="0" borderId="50" xfId="0" applyFont="1" applyBorder="1" applyAlignment="1">
      <alignment horizontal="center" vertical="center" wrapText="1"/>
    </xf>
    <xf numFmtId="9" fontId="17" fillId="0" borderId="50" xfId="0" applyNumberFormat="1" applyFont="1" applyBorder="1" applyAlignment="1">
      <alignment horizontal="center" vertical="center" wrapText="1"/>
    </xf>
    <xf numFmtId="10" fontId="17" fillId="0" borderId="40" xfId="0" applyNumberFormat="1" applyFont="1" applyBorder="1" applyAlignment="1">
      <alignment horizontal="center" vertical="center" wrapText="1"/>
    </xf>
    <xf numFmtId="10" fontId="25" fillId="13" borderId="38" xfId="0" applyNumberFormat="1" applyFont="1" applyFill="1" applyBorder="1" applyAlignment="1">
      <alignment horizontal="center" vertical="center" wrapText="1"/>
    </xf>
    <xf numFmtId="0" fontId="24" fillId="0" borderId="58" xfId="0" applyFont="1" applyBorder="1" applyAlignment="1">
      <alignment horizontal="center" vertical="center" wrapText="1"/>
    </xf>
    <xf numFmtId="0" fontId="24" fillId="0" borderId="57"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93" xfId="0" applyFont="1" applyBorder="1" applyAlignment="1">
      <alignment horizontal="center" vertical="center" wrapText="1"/>
    </xf>
    <xf numFmtId="9" fontId="17" fillId="0" borderId="93" xfId="0" applyNumberFormat="1" applyFont="1" applyBorder="1" applyAlignment="1">
      <alignment horizontal="center" vertical="center" wrapText="1"/>
    </xf>
    <xf numFmtId="0" fontId="17" fillId="0" borderId="92" xfId="0" applyFont="1" applyBorder="1" applyAlignment="1">
      <alignment horizontal="center" vertical="center" wrapText="1"/>
    </xf>
    <xf numFmtId="1" fontId="17" fillId="0" borderId="93" xfId="0" applyNumberFormat="1" applyFont="1" applyBorder="1" applyAlignment="1">
      <alignment horizontal="center" vertical="center" wrapText="1"/>
    </xf>
    <xf numFmtId="165" fontId="17" fillId="0" borderId="51" xfId="0" applyNumberFormat="1" applyFont="1" applyBorder="1" applyAlignment="1">
      <alignment horizontal="center" vertical="center" wrapText="1"/>
    </xf>
    <xf numFmtId="3" fontId="17" fillId="0" borderId="51" xfId="0" applyNumberFormat="1" applyFont="1" applyBorder="1" applyAlignment="1">
      <alignment horizontal="center" vertical="center" wrapText="1"/>
    </xf>
    <xf numFmtId="165" fontId="17" fillId="0" borderId="58" xfId="0" applyNumberFormat="1" applyFont="1" applyBorder="1" applyAlignment="1">
      <alignment horizontal="center" vertical="center" wrapText="1"/>
    </xf>
    <xf numFmtId="43" fontId="17" fillId="0" borderId="5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0" fontId="17" fillId="0" borderId="38" xfId="0" applyFont="1" applyBorder="1" applyAlignment="1">
      <alignment wrapText="1"/>
    </xf>
    <xf numFmtId="0" fontId="18" fillId="0" borderId="39" xfId="0" applyFont="1" applyBorder="1" applyAlignment="1">
      <alignment wrapText="1"/>
    </xf>
    <xf numFmtId="0" fontId="19" fillId="11" borderId="40" xfId="0" applyFont="1" applyFill="1" applyBorder="1" applyAlignment="1">
      <alignment horizontal="center" vertical="center" wrapText="1"/>
    </xf>
    <xf numFmtId="0" fontId="20" fillId="11" borderId="39" xfId="0" applyFont="1" applyFill="1" applyBorder="1" applyAlignment="1">
      <alignment horizontal="center" wrapText="1"/>
    </xf>
    <xf numFmtId="0" fontId="18" fillId="0" borderId="41" xfId="0" applyFont="1" applyBorder="1" applyAlignment="1">
      <alignment wrapText="1"/>
    </xf>
    <xf numFmtId="0" fontId="20" fillId="11" borderId="43" xfId="0" applyFont="1" applyFill="1" applyBorder="1" applyAlignment="1">
      <alignment horizontal="center" wrapText="1"/>
    </xf>
    <xf numFmtId="0" fontId="22" fillId="12" borderId="46" xfId="0" applyFont="1" applyFill="1" applyBorder="1" applyAlignment="1">
      <alignment horizontal="center" vertical="center" wrapText="1"/>
    </xf>
    <xf numFmtId="0" fontId="19" fillId="12" borderId="46" xfId="0" applyFont="1" applyFill="1" applyBorder="1" applyAlignment="1">
      <alignment horizontal="center" vertical="center" wrapText="1"/>
    </xf>
    <xf numFmtId="10" fontId="24" fillId="0" borderId="38"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0" fontId="2" fillId="2" borderId="2" xfId="1" applyNumberFormat="1"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10" fontId="2" fillId="2" borderId="7" xfId="1" applyNumberFormat="1" applyFont="1" applyFill="1" applyBorder="1" applyAlignment="1">
      <alignment horizontal="center" vertical="center" wrapText="1"/>
    </xf>
    <xf numFmtId="10" fontId="2" fillId="2" borderId="9" xfId="1" applyNumberFormat="1"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4" fillId="2" borderId="37"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5" xfId="0" applyFont="1" applyFill="1" applyBorder="1" applyAlignment="1">
      <alignment horizontal="center" vertical="center" wrapText="1"/>
    </xf>
    <xf numFmtId="10" fontId="2" fillId="2" borderId="7" xfId="0" applyNumberFormat="1" applyFont="1" applyFill="1" applyBorder="1" applyAlignment="1">
      <alignment horizontal="center" vertical="center" wrapText="1"/>
    </xf>
    <xf numFmtId="10" fontId="2" fillId="2" borderId="9"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0" fontId="10" fillId="2" borderId="35" xfId="0" applyFont="1" applyFill="1" applyBorder="1" applyAlignment="1">
      <alignment horizontal="center" vertical="center" textRotation="90" wrapText="1"/>
    </xf>
    <xf numFmtId="0" fontId="14" fillId="2" borderId="35" xfId="0" applyFont="1" applyFill="1" applyBorder="1" applyAlignment="1">
      <alignment horizontal="center" vertical="center" textRotation="90" wrapText="1"/>
    </xf>
    <xf numFmtId="9" fontId="2" fillId="2" borderId="7" xfId="1" applyFont="1" applyFill="1" applyBorder="1" applyAlignment="1">
      <alignment horizontal="center" vertical="center" wrapText="1"/>
    </xf>
    <xf numFmtId="9" fontId="2" fillId="2" borderId="1" xfId="1" applyFont="1" applyFill="1" applyBorder="1" applyAlignment="1">
      <alignment horizontal="center" vertical="center" wrapText="1"/>
    </xf>
    <xf numFmtId="9" fontId="2" fillId="2" borderId="23" xfId="1" applyFont="1" applyFill="1" applyBorder="1" applyAlignment="1">
      <alignment horizontal="center" vertical="center" wrapText="1"/>
    </xf>
    <xf numFmtId="10" fontId="4" fillId="2" borderId="3" xfId="0" applyNumberFormat="1" applyFont="1" applyFill="1" applyBorder="1" applyAlignment="1">
      <alignment horizontal="center" wrapText="1"/>
    </xf>
    <xf numFmtId="0" fontId="2" fillId="2" borderId="2" xfId="0" applyFont="1" applyFill="1" applyBorder="1" applyAlignment="1">
      <alignment horizontal="justify" vertical="center" wrapText="1"/>
    </xf>
    <xf numFmtId="0" fontId="2" fillId="2" borderId="24" xfId="0" applyFont="1" applyFill="1" applyBorder="1" applyAlignment="1">
      <alignment horizontal="center" vertical="center" wrapText="1"/>
    </xf>
    <xf numFmtId="0" fontId="2" fillId="2" borderId="11"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10" fontId="2" fillId="2" borderId="1" xfId="1"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9" xfId="0" applyFont="1" applyFill="1" applyBorder="1" applyAlignment="1">
      <alignment horizontal="center" vertical="center"/>
    </xf>
    <xf numFmtId="9" fontId="2" fillId="2" borderId="9" xfId="1" applyFont="1" applyFill="1" applyBorder="1" applyAlignment="1">
      <alignment horizontal="center" vertical="center" wrapText="1"/>
    </xf>
    <xf numFmtId="0" fontId="2" fillId="2" borderId="2" xfId="0" applyFont="1" applyFill="1" applyBorder="1" applyAlignment="1">
      <alignment horizontal="justify" vertical="top" wrapText="1"/>
    </xf>
    <xf numFmtId="10" fontId="2" fillId="2" borderId="2" xfId="0" applyNumberFormat="1" applyFont="1" applyFill="1" applyBorder="1" applyAlignment="1">
      <alignment horizontal="center" vertical="center" wrapText="1"/>
    </xf>
    <xf numFmtId="0" fontId="2" fillId="2" borderId="9" xfId="0" applyFont="1" applyFill="1" applyBorder="1" applyAlignment="1">
      <alignment horizontal="justify" vertical="center" wrapText="1"/>
    </xf>
    <xf numFmtId="14" fontId="2" fillId="2" borderId="9" xfId="0" applyNumberFormat="1"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2" xfId="0" applyFont="1" applyFill="1" applyBorder="1" applyAlignment="1">
      <alignment horizontal="left" vertical="top" wrapText="1"/>
    </xf>
    <xf numFmtId="0" fontId="2" fillId="2" borderId="7" xfId="0" applyFont="1" applyFill="1" applyBorder="1" applyAlignment="1">
      <alignment horizontal="center" vertical="center"/>
    </xf>
    <xf numFmtId="0" fontId="2" fillId="4" borderId="15" xfId="0" applyFont="1" applyFill="1" applyBorder="1" applyAlignment="1">
      <alignment horizontal="center" vertical="center"/>
    </xf>
    <xf numFmtId="14" fontId="2" fillId="2" borderId="11" xfId="0" applyNumberFormat="1" applyFont="1" applyFill="1" applyBorder="1" applyAlignment="1">
      <alignment horizontal="center" vertical="center" wrapText="1"/>
    </xf>
    <xf numFmtId="0" fontId="2" fillId="2" borderId="7"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7" xfId="0" applyFont="1" applyFill="1" applyBorder="1" applyAlignment="1">
      <alignment horizontal="justify" vertical="center" wrapText="1"/>
    </xf>
    <xf numFmtId="0" fontId="2" fillId="2" borderId="7" xfId="0" applyFont="1" applyFill="1" applyBorder="1" applyAlignment="1">
      <alignment horizontal="center" vertical="top" wrapText="1"/>
    </xf>
    <xf numFmtId="0" fontId="2" fillId="2" borderId="9" xfId="0" applyFont="1" applyFill="1" applyBorder="1" applyAlignment="1">
      <alignment horizontal="center" vertical="top" wrapText="1"/>
    </xf>
    <xf numFmtId="10" fontId="2" fillId="2" borderId="7" xfId="0" applyNumberFormat="1" applyFont="1" applyFill="1" applyBorder="1" applyAlignment="1">
      <alignment horizontal="center" vertical="center"/>
    </xf>
    <xf numFmtId="10" fontId="2" fillId="2" borderId="9" xfId="0" applyNumberFormat="1" applyFont="1" applyFill="1" applyBorder="1" applyAlignment="1">
      <alignment horizontal="center" vertical="center"/>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33" xfId="0"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2" fillId="2" borderId="2" xfId="2"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164" fontId="2" fillId="2" borderId="7"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2" borderId="9" xfId="1" applyNumberFormat="1" applyFont="1" applyFill="1" applyBorder="1" applyAlignment="1">
      <alignment horizontal="center" vertical="center"/>
    </xf>
    <xf numFmtId="49" fontId="2" fillId="2" borderId="15" xfId="0" applyNumberFormat="1" applyFont="1" applyFill="1" applyBorder="1" applyAlignment="1">
      <alignment horizontal="justify" vertical="center" wrapText="1"/>
    </xf>
    <xf numFmtId="49" fontId="2" fillId="2" borderId="2" xfId="0" applyNumberFormat="1" applyFont="1" applyFill="1" applyBorder="1" applyAlignment="1">
      <alignment horizontal="justify" vertical="center" wrapText="1"/>
    </xf>
    <xf numFmtId="164" fontId="2" fillId="2" borderId="22" xfId="1"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36" xfId="0" applyFont="1" applyFill="1" applyBorder="1" applyAlignment="1">
      <alignment horizontal="center" vertical="center" wrapText="1"/>
    </xf>
    <xf numFmtId="9" fontId="7" fillId="8" borderId="15" xfId="1" applyFont="1" applyFill="1" applyBorder="1" applyAlignment="1">
      <alignment horizontal="center" vertical="center" wrapText="1"/>
    </xf>
    <xf numFmtId="9" fontId="7" fillId="8" borderId="13" xfId="1"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7" xfId="0" applyFont="1" applyFill="1" applyBorder="1" applyAlignment="1">
      <alignment horizontal="center" vertical="center" wrapText="1"/>
    </xf>
    <xf numFmtId="9" fontId="7" fillId="8" borderId="22" xfId="1" applyFont="1" applyFill="1" applyBorder="1" applyAlignment="1">
      <alignment horizontal="center" vertical="center"/>
    </xf>
    <xf numFmtId="9" fontId="7" fillId="8" borderId="23" xfId="1" applyFont="1" applyFill="1" applyBorder="1" applyAlignment="1">
      <alignment horizontal="center" vertical="center"/>
    </xf>
    <xf numFmtId="0" fontId="7" fillId="8" borderId="7" xfId="0" applyFont="1" applyFill="1" applyBorder="1" applyAlignment="1">
      <alignment horizontal="center" vertical="center" wrapText="1"/>
    </xf>
    <xf numFmtId="164" fontId="2" fillId="2" borderId="7"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2" fillId="2" borderId="9" xfId="1" applyNumberFormat="1" applyFont="1" applyFill="1" applyBorder="1" applyAlignment="1">
      <alignment horizontal="center" vertical="center" wrapText="1"/>
    </xf>
    <xf numFmtId="9" fontId="2" fillId="2" borderId="20" xfId="1" applyFont="1" applyFill="1" applyBorder="1" applyAlignment="1">
      <alignment horizontal="center" vertical="center" wrapText="1"/>
    </xf>
    <xf numFmtId="9" fontId="2" fillId="2" borderId="21" xfId="1" applyFont="1" applyFill="1" applyBorder="1" applyAlignment="1">
      <alignment horizontal="center" vertical="center" wrapText="1"/>
    </xf>
    <xf numFmtId="0" fontId="2" fillId="2" borderId="13" xfId="0" applyFont="1" applyFill="1" applyBorder="1" applyAlignment="1">
      <alignment horizontal="left" vertical="top" wrapText="1"/>
    </xf>
    <xf numFmtId="0" fontId="2" fillId="2" borderId="13"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5" xfId="0" applyFont="1" applyFill="1" applyBorder="1" applyAlignment="1">
      <alignment horizontal="center" vertical="center" wrapText="1"/>
    </xf>
    <xf numFmtId="9" fontId="2" fillId="2" borderId="15" xfId="1" applyFont="1" applyFill="1" applyBorder="1" applyAlignment="1">
      <alignment horizontal="center" vertical="center" wrapText="1"/>
    </xf>
    <xf numFmtId="9" fontId="2" fillId="2" borderId="2" xfId="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2" xfId="2" applyFont="1" applyFill="1" applyBorder="1" applyAlignment="1">
      <alignment horizontal="left" vertical="top" wrapText="1"/>
    </xf>
    <xf numFmtId="0" fontId="8" fillId="2" borderId="2" xfId="0" applyFont="1" applyFill="1" applyBorder="1" applyAlignment="1">
      <alignment horizontal="center" vertical="center" wrapText="1"/>
    </xf>
    <xf numFmtId="0" fontId="2" fillId="2" borderId="13" xfId="0" applyFont="1" applyFill="1" applyBorder="1" applyAlignment="1">
      <alignment horizontal="left" vertical="center" wrapText="1"/>
    </xf>
    <xf numFmtId="9" fontId="2" fillId="2" borderId="7" xfId="1" applyNumberFormat="1" applyFont="1" applyFill="1" applyBorder="1" applyAlignment="1">
      <alignment horizontal="center" vertical="center" wrapText="1"/>
    </xf>
    <xf numFmtId="9" fontId="2" fillId="2" borderId="1" xfId="1"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0" xfId="0" applyFont="1" applyFill="1" applyBorder="1" applyAlignment="1">
      <alignment horizont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2" borderId="3" xfId="0" applyFont="1" applyFill="1" applyBorder="1" applyAlignment="1">
      <alignment horizontal="center" vertical="center" wrapText="1"/>
    </xf>
    <xf numFmtId="9" fontId="4" fillId="2" borderId="3" xfId="0" applyNumberFormat="1"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30" fillId="14" borderId="2" xfId="0" applyFont="1" applyFill="1" applyBorder="1" applyAlignment="1" applyProtection="1">
      <alignment horizontal="center" vertical="center" wrapText="1"/>
    </xf>
    <xf numFmtId="0" fontId="30" fillId="14" borderId="2" xfId="3" applyFont="1" applyFill="1" applyBorder="1" applyAlignment="1" applyProtection="1">
      <alignment horizontal="center" vertical="center" wrapText="1"/>
    </xf>
    <xf numFmtId="0" fontId="30" fillId="14" borderId="7" xfId="3" applyFont="1" applyFill="1" applyBorder="1" applyAlignment="1" applyProtection="1">
      <alignment horizontal="center" vertical="center" wrapText="1"/>
    </xf>
    <xf numFmtId="0" fontId="30" fillId="14" borderId="7" xfId="0" applyFont="1" applyFill="1" applyBorder="1" applyAlignment="1" applyProtection="1">
      <alignment horizontal="center" vertical="center" wrapText="1"/>
    </xf>
    <xf numFmtId="0" fontId="27" fillId="15" borderId="2" xfId="0" applyFont="1" applyFill="1" applyBorder="1" applyAlignment="1" applyProtection="1">
      <alignment horizontal="justify" vertical="center" wrapText="1"/>
      <protection locked="0"/>
    </xf>
    <xf numFmtId="0" fontId="36" fillId="15" borderId="2" xfId="0" applyFont="1" applyFill="1" applyBorder="1" applyAlignment="1" applyProtection="1">
      <alignment horizontal="center" vertical="center" wrapText="1"/>
      <protection locked="0"/>
    </xf>
    <xf numFmtId="0" fontId="27" fillId="15" borderId="15" xfId="0" applyFont="1" applyFill="1" applyBorder="1" applyAlignment="1" applyProtection="1">
      <alignment horizontal="center" vertical="center" wrapText="1"/>
      <protection locked="0"/>
    </xf>
    <xf numFmtId="0" fontId="27" fillId="15" borderId="2" xfId="0" applyFont="1" applyFill="1" applyBorder="1" applyAlignment="1" applyProtection="1">
      <alignment horizontal="center" vertical="center" wrapText="1"/>
      <protection locked="0"/>
    </xf>
    <xf numFmtId="0" fontId="36" fillId="15" borderId="15" xfId="0" applyFont="1" applyFill="1" applyBorder="1" applyAlignment="1" applyProtection="1">
      <alignment horizontal="center" vertical="center" wrapText="1"/>
      <protection locked="0"/>
    </xf>
    <xf numFmtId="0" fontId="27" fillId="15" borderId="15" xfId="0" applyFont="1" applyFill="1" applyBorder="1" applyAlignment="1" applyProtection="1">
      <alignment horizontal="center" vertical="center"/>
      <protection locked="0"/>
    </xf>
    <xf numFmtId="0" fontId="27" fillId="15" borderId="2" xfId="0" applyFont="1" applyFill="1" applyBorder="1" applyAlignment="1" applyProtection="1">
      <alignment horizontal="center" vertical="center"/>
      <protection locked="0"/>
    </xf>
    <xf numFmtId="0" fontId="27" fillId="15" borderId="15" xfId="0" applyFont="1" applyFill="1" applyBorder="1" applyAlignment="1" applyProtection="1">
      <alignment horizontal="center" vertical="center"/>
      <protection hidden="1"/>
    </xf>
    <xf numFmtId="0" fontId="27" fillId="15" borderId="2" xfId="0" applyFont="1" applyFill="1" applyBorder="1" applyAlignment="1" applyProtection="1">
      <alignment horizontal="center" vertical="center"/>
      <protection hidden="1"/>
    </xf>
    <xf numFmtId="1" fontId="27" fillId="15" borderId="15" xfId="0" applyNumberFormat="1" applyFont="1" applyFill="1" applyBorder="1" applyAlignment="1" applyProtection="1">
      <alignment horizontal="center" vertical="center"/>
      <protection hidden="1"/>
    </xf>
    <xf numFmtId="1" fontId="27" fillId="15" borderId="2" xfId="0" applyNumberFormat="1" applyFont="1" applyFill="1" applyBorder="1" applyAlignment="1" applyProtection="1">
      <alignment horizontal="center" vertical="center"/>
      <protection hidden="1"/>
    </xf>
    <xf numFmtId="0" fontId="27" fillId="0" borderId="126" xfId="0" applyFont="1" applyBorder="1" applyAlignment="1" applyProtection="1">
      <alignment horizontal="center"/>
    </xf>
    <xf numFmtId="0" fontId="27" fillId="0" borderId="127" xfId="0" applyFont="1" applyBorder="1" applyAlignment="1" applyProtection="1">
      <alignment horizontal="center"/>
    </xf>
    <xf numFmtId="0" fontId="27" fillId="0" borderId="3" xfId="0" applyFont="1" applyBorder="1" applyAlignment="1" applyProtection="1">
      <alignment horizontal="center"/>
    </xf>
    <xf numFmtId="0" fontId="27" fillId="0" borderId="35" xfId="0" applyFont="1" applyBorder="1" applyAlignment="1" applyProtection="1">
      <alignment horizontal="center"/>
    </xf>
    <xf numFmtId="0" fontId="27" fillId="0" borderId="128" xfId="0" applyFont="1" applyBorder="1" applyAlignment="1" applyProtection="1">
      <alignment horizontal="center"/>
    </xf>
    <xf numFmtId="0" fontId="27" fillId="0" borderId="129" xfId="0" applyFont="1" applyBorder="1" applyAlignment="1" applyProtection="1">
      <alignment horizontal="center"/>
    </xf>
    <xf numFmtId="0" fontId="28" fillId="0" borderId="126"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28"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30" fillId="14" borderId="16" xfId="0" applyFont="1" applyFill="1" applyBorder="1" applyAlignment="1" applyProtection="1">
      <alignment horizontal="center" vertical="center" wrapText="1"/>
    </xf>
    <xf numFmtId="0" fontId="30" fillId="14" borderId="4" xfId="0" applyFont="1" applyFill="1" applyBorder="1" applyAlignment="1" applyProtection="1">
      <alignment horizontal="center" vertical="center" wrapText="1"/>
    </xf>
    <xf numFmtId="0" fontId="30" fillId="14" borderId="6" xfId="0" applyFont="1" applyFill="1" applyBorder="1" applyAlignment="1" applyProtection="1">
      <alignment horizontal="center" vertical="center" wrapText="1"/>
    </xf>
    <xf numFmtId="0" fontId="30" fillId="14" borderId="15" xfId="0" applyFont="1" applyFill="1" applyBorder="1" applyAlignment="1" applyProtection="1">
      <alignment horizontal="center" vertical="center" wrapText="1"/>
    </xf>
    <xf numFmtId="0" fontId="31" fillId="14" borderId="15" xfId="0" applyFont="1" applyFill="1" applyBorder="1" applyAlignment="1" applyProtection="1">
      <alignment horizontal="center" vertical="center"/>
    </xf>
    <xf numFmtId="0" fontId="31" fillId="14" borderId="2" xfId="0" applyFont="1" applyFill="1" applyBorder="1" applyAlignment="1" applyProtection="1">
      <alignment horizontal="center" vertical="center"/>
    </xf>
    <xf numFmtId="0" fontId="31" fillId="14" borderId="15" xfId="0" applyFont="1" applyFill="1" applyBorder="1" applyAlignment="1" applyProtection="1">
      <alignment horizontal="center" vertical="center" wrapText="1"/>
    </xf>
    <xf numFmtId="0" fontId="31" fillId="14" borderId="2" xfId="0" applyFont="1" applyFill="1" applyBorder="1" applyAlignment="1" applyProtection="1">
      <alignment horizontal="center" vertical="center" wrapText="1"/>
    </xf>
    <xf numFmtId="0" fontId="32" fillId="14" borderId="15" xfId="0" applyFont="1" applyFill="1" applyBorder="1" applyAlignment="1" applyProtection="1">
      <alignment horizontal="center" vertical="center" wrapText="1"/>
    </xf>
    <xf numFmtId="0" fontId="32" fillId="14" borderId="2" xfId="0" applyFont="1" applyFill="1" applyBorder="1" applyAlignment="1" applyProtection="1">
      <alignment horizontal="center" vertical="center" wrapText="1"/>
    </xf>
    <xf numFmtId="0" fontId="30" fillId="14" borderId="2" xfId="0" applyFont="1" applyFill="1" applyBorder="1" applyAlignment="1" applyProtection="1">
      <alignment horizontal="justify" vertical="center" wrapText="1"/>
    </xf>
    <xf numFmtId="0" fontId="30" fillId="14" borderId="7" xfId="0" applyFont="1" applyFill="1" applyBorder="1" applyAlignment="1" applyProtection="1">
      <alignment horizontal="justify" vertical="center" wrapText="1"/>
    </xf>
    <xf numFmtId="0" fontId="30" fillId="14" borderId="2" xfId="2" applyFont="1" applyFill="1" applyBorder="1" applyAlignment="1" applyProtection="1">
      <alignment horizontal="center" vertical="center" wrapText="1"/>
    </xf>
    <xf numFmtId="0" fontId="30" fillId="14" borderId="7" xfId="2" applyFont="1" applyFill="1" applyBorder="1" applyAlignment="1" applyProtection="1">
      <alignment horizontal="center" vertical="center" wrapText="1"/>
    </xf>
    <xf numFmtId="0" fontId="34" fillId="14" borderId="2" xfId="0" applyFont="1" applyFill="1" applyBorder="1" applyAlignment="1" applyProtection="1">
      <alignment horizontal="center" vertical="center" wrapText="1"/>
    </xf>
    <xf numFmtId="0" fontId="34" fillId="14" borderId="7" xfId="0" applyFont="1" applyFill="1" applyBorder="1" applyAlignment="1" applyProtection="1">
      <alignment horizontal="center" vertical="center" wrapText="1"/>
    </xf>
    <xf numFmtId="0" fontId="27" fillId="15" borderId="16" xfId="0" applyFont="1" applyFill="1" applyBorder="1" applyAlignment="1" applyProtection="1">
      <alignment horizontal="center" vertical="center" wrapText="1"/>
      <protection locked="0"/>
    </xf>
    <xf numFmtId="0" fontId="27" fillId="15" borderId="4" xfId="0" applyFont="1" applyFill="1" applyBorder="1" applyAlignment="1" applyProtection="1">
      <alignment horizontal="center" vertical="center" wrapText="1"/>
      <protection locked="0"/>
    </xf>
    <xf numFmtId="0" fontId="27" fillId="15" borderId="18" xfId="0" applyFont="1" applyFill="1" applyBorder="1" applyAlignment="1" applyProtection="1">
      <alignment horizontal="center" vertical="center" wrapText="1"/>
      <protection locked="0"/>
    </xf>
    <xf numFmtId="0" fontId="27" fillId="15" borderId="13" xfId="0" applyFont="1" applyFill="1" applyBorder="1" applyAlignment="1" applyProtection="1">
      <alignment horizontal="center" vertical="center" wrapText="1"/>
      <protection locked="0"/>
    </xf>
    <xf numFmtId="0" fontId="36" fillId="15" borderId="15" xfId="0" applyFont="1" applyFill="1" applyBorder="1" applyAlignment="1" applyProtection="1">
      <alignment horizontal="center" vertical="center" wrapText="1"/>
    </xf>
    <xf numFmtId="0" fontId="36" fillId="15" borderId="2" xfId="0" applyFont="1" applyFill="1" applyBorder="1" applyAlignment="1" applyProtection="1">
      <alignment horizontal="center" vertical="center" wrapText="1"/>
    </xf>
    <xf numFmtId="0" fontId="35" fillId="14" borderId="2" xfId="0" applyFont="1" applyFill="1" applyBorder="1" applyAlignment="1" applyProtection="1">
      <alignment horizontal="center" vertical="center" wrapText="1"/>
    </xf>
    <xf numFmtId="0" fontId="35" fillId="14" borderId="7" xfId="0" applyFont="1" applyFill="1" applyBorder="1" applyAlignment="1" applyProtection="1">
      <alignment horizontal="center" vertical="center" wrapText="1"/>
    </xf>
    <xf numFmtId="0" fontId="30" fillId="14" borderId="2" xfId="0" applyFont="1" applyFill="1" applyBorder="1" applyAlignment="1" applyProtection="1">
      <alignment horizontal="center" vertical="center" wrapText="1"/>
      <protection hidden="1"/>
    </xf>
    <xf numFmtId="0" fontId="30" fillId="14" borderId="7" xfId="0" applyFont="1" applyFill="1" applyBorder="1" applyAlignment="1" applyProtection="1">
      <alignment horizontal="center" vertical="center" wrapText="1"/>
      <protection hidden="1"/>
    </xf>
    <xf numFmtId="0" fontId="30" fillId="14" borderId="2" xfId="3" applyFont="1" applyFill="1" applyBorder="1" applyAlignment="1">
      <alignment horizontal="center" vertical="center" wrapText="1"/>
    </xf>
    <xf numFmtId="0" fontId="27" fillId="15" borderId="2" xfId="0" applyFont="1" applyFill="1" applyBorder="1" applyAlignment="1" applyProtection="1">
      <alignment horizontal="center" vertical="center" wrapText="1"/>
    </xf>
    <xf numFmtId="0" fontId="27" fillId="15" borderId="15" xfId="0" applyFont="1" applyFill="1" applyBorder="1" applyAlignment="1" applyProtection="1">
      <alignment horizontal="center" vertical="center" wrapText="1"/>
      <protection hidden="1"/>
    </xf>
    <xf numFmtId="0" fontId="27" fillId="15" borderId="2" xfId="0" applyFont="1" applyFill="1" applyBorder="1" applyAlignment="1" applyProtection="1">
      <alignment horizontal="center" vertical="center" wrapText="1"/>
      <protection hidden="1"/>
    </xf>
    <xf numFmtId="0" fontId="36" fillId="16" borderId="15" xfId="0" applyFont="1" applyFill="1" applyBorder="1" applyAlignment="1" applyProtection="1">
      <alignment horizontal="center" vertical="center" wrapText="1"/>
      <protection locked="0"/>
    </xf>
    <xf numFmtId="0" fontId="36" fillId="16" borderId="2" xfId="0" applyFont="1" applyFill="1" applyBorder="1" applyAlignment="1" applyProtection="1">
      <alignment horizontal="center" vertical="center" wrapText="1"/>
      <protection locked="0"/>
    </xf>
    <xf numFmtId="0" fontId="27" fillId="16" borderId="15" xfId="0" applyFont="1" applyFill="1" applyBorder="1" applyAlignment="1" applyProtection="1">
      <alignment horizontal="center" vertical="center" wrapText="1"/>
      <protection locked="0"/>
    </xf>
    <xf numFmtId="0" fontId="27" fillId="16" borderId="2" xfId="0" applyFont="1" applyFill="1" applyBorder="1" applyAlignment="1" applyProtection="1">
      <alignment horizontal="center" vertical="center" wrapText="1"/>
      <protection locked="0"/>
    </xf>
    <xf numFmtId="0" fontId="27" fillId="16" borderId="2" xfId="0" applyFont="1" applyFill="1" applyBorder="1" applyAlignment="1" applyProtection="1">
      <alignment horizontal="left" vertical="center" wrapText="1"/>
      <protection locked="0"/>
    </xf>
    <xf numFmtId="0" fontId="0" fillId="15" borderId="2" xfId="0" applyFont="1" applyFill="1" applyBorder="1" applyAlignment="1" applyProtection="1">
      <alignment horizontal="center" vertical="center" wrapText="1"/>
      <protection locked="0"/>
    </xf>
    <xf numFmtId="0" fontId="0" fillId="15" borderId="13" xfId="0" applyFont="1" applyFill="1" applyBorder="1" applyAlignment="1" applyProtection="1">
      <alignment horizontal="center" vertical="center" wrapText="1"/>
      <protection locked="0"/>
    </xf>
    <xf numFmtId="0" fontId="37" fillId="15" borderId="2" xfId="0" applyFont="1" applyFill="1" applyBorder="1" applyAlignment="1" applyProtection="1">
      <alignment horizontal="center" vertical="center" wrapText="1"/>
      <protection locked="0"/>
    </xf>
    <xf numFmtId="0" fontId="37" fillId="15" borderId="13" xfId="0" applyFont="1" applyFill="1" applyBorder="1" applyAlignment="1" applyProtection="1">
      <alignment horizontal="center" vertical="center" wrapText="1"/>
      <protection locked="0"/>
    </xf>
    <xf numFmtId="0" fontId="27" fillId="16" borderId="16" xfId="0" applyFont="1" applyFill="1" applyBorder="1" applyAlignment="1" applyProtection="1">
      <alignment horizontal="center" vertical="center" wrapText="1"/>
      <protection locked="0"/>
    </xf>
    <xf numFmtId="0" fontId="27" fillId="16" borderId="4" xfId="0" applyFont="1" applyFill="1" applyBorder="1" applyAlignment="1" applyProtection="1">
      <alignment horizontal="center" vertical="center" wrapText="1"/>
      <protection locked="0"/>
    </xf>
    <xf numFmtId="0" fontId="27" fillId="16" borderId="18" xfId="0" applyFont="1" applyFill="1" applyBorder="1" applyAlignment="1" applyProtection="1">
      <alignment horizontal="center" vertical="center" wrapText="1"/>
      <protection locked="0"/>
    </xf>
    <xf numFmtId="0" fontId="27" fillId="16" borderId="13" xfId="0" applyFont="1" applyFill="1" applyBorder="1" applyAlignment="1" applyProtection="1">
      <alignment horizontal="center" vertical="center" wrapText="1"/>
      <protection locked="0"/>
    </xf>
    <xf numFmtId="0" fontId="27" fillId="16" borderId="15" xfId="0" applyFont="1" applyFill="1" applyBorder="1" applyAlignment="1" applyProtection="1">
      <alignment horizontal="center" vertical="center" wrapText="1"/>
    </xf>
    <xf numFmtId="0" fontId="27" fillId="16" borderId="2" xfId="0" applyFont="1" applyFill="1" applyBorder="1" applyAlignment="1" applyProtection="1">
      <alignment horizontal="center" vertical="center" wrapText="1"/>
    </xf>
    <xf numFmtId="0" fontId="36" fillId="16" borderId="15" xfId="0" applyFont="1" applyFill="1" applyBorder="1" applyAlignment="1" applyProtection="1">
      <alignment horizontal="left" vertical="center" wrapText="1"/>
      <protection locked="0"/>
    </xf>
    <xf numFmtId="0" fontId="36" fillId="16" borderId="2" xfId="0" applyFont="1" applyFill="1" applyBorder="1" applyAlignment="1" applyProtection="1">
      <alignment horizontal="left" vertical="center" wrapText="1"/>
      <protection locked="0"/>
    </xf>
    <xf numFmtId="0" fontId="27" fillId="16" borderId="2" xfId="0" applyFont="1" applyFill="1" applyBorder="1" applyAlignment="1" applyProtection="1">
      <alignment horizontal="center" vertical="center"/>
      <protection locked="0"/>
    </xf>
    <xf numFmtId="0" fontId="27" fillId="16" borderId="2" xfId="0" applyFont="1" applyFill="1" applyBorder="1" applyAlignment="1" applyProtection="1">
      <alignment horizontal="left" vertical="center" wrapText="1"/>
    </xf>
    <xf numFmtId="0" fontId="27" fillId="16" borderId="2" xfId="0" applyFont="1" applyFill="1" applyBorder="1" applyAlignment="1" applyProtection="1">
      <alignment horizontal="center" vertical="center"/>
      <protection hidden="1"/>
    </xf>
    <xf numFmtId="0" fontId="27" fillId="16" borderId="13" xfId="0" applyFont="1" applyFill="1" applyBorder="1" applyAlignment="1" applyProtection="1">
      <alignment horizontal="center" vertical="center"/>
      <protection hidden="1"/>
    </xf>
    <xf numFmtId="0" fontId="36" fillId="16" borderId="13" xfId="0" applyFont="1" applyFill="1" applyBorder="1" applyAlignment="1" applyProtection="1">
      <alignment horizontal="center" vertical="center" wrapText="1"/>
      <protection locked="0"/>
    </xf>
    <xf numFmtId="0" fontId="27" fillId="16" borderId="13" xfId="0" applyFont="1" applyFill="1" applyBorder="1" applyAlignment="1" applyProtection="1">
      <alignment horizontal="center" vertical="center"/>
      <protection locked="0"/>
    </xf>
    <xf numFmtId="0" fontId="27" fillId="16" borderId="13" xfId="0" applyFont="1" applyFill="1" applyBorder="1" applyAlignment="1" applyProtection="1">
      <alignment horizontal="center" vertical="center" wrapText="1"/>
    </xf>
    <xf numFmtId="0" fontId="27" fillId="16" borderId="13" xfId="0" applyFont="1" applyFill="1" applyBorder="1" applyAlignment="1" applyProtection="1">
      <alignment horizontal="left" vertical="center" wrapText="1"/>
      <protection locked="0"/>
    </xf>
    <xf numFmtId="0" fontId="27" fillId="17" borderId="16" xfId="0" applyFont="1" applyFill="1" applyBorder="1" applyAlignment="1" applyProtection="1">
      <alignment horizontal="center" vertical="center" wrapText="1"/>
      <protection locked="0"/>
    </xf>
    <xf numFmtId="0" fontId="27" fillId="17" borderId="4" xfId="0" applyFont="1" applyFill="1" applyBorder="1" applyAlignment="1" applyProtection="1">
      <alignment horizontal="center" vertical="center" wrapText="1"/>
      <protection locked="0"/>
    </xf>
    <xf numFmtId="0" fontId="27" fillId="17" borderId="15" xfId="0" applyFont="1" applyFill="1" applyBorder="1" applyAlignment="1" applyProtection="1">
      <alignment horizontal="center" vertical="center" wrapText="1"/>
      <protection locked="0"/>
    </xf>
    <xf numFmtId="0" fontId="27" fillId="17" borderId="2" xfId="0" applyFont="1" applyFill="1" applyBorder="1" applyAlignment="1" applyProtection="1">
      <alignment horizontal="center" vertical="center" wrapText="1"/>
      <protection locked="0"/>
    </xf>
    <xf numFmtId="0" fontId="27" fillId="17" borderId="15" xfId="0" applyFont="1" applyFill="1" applyBorder="1" applyAlignment="1" applyProtection="1">
      <alignment horizontal="center" vertical="center"/>
      <protection locked="0"/>
    </xf>
    <xf numFmtId="0" fontId="27" fillId="17" borderId="2" xfId="0" applyFont="1" applyFill="1" applyBorder="1" applyAlignment="1" applyProtection="1">
      <alignment horizontal="center" vertical="center"/>
      <protection locked="0"/>
    </xf>
    <xf numFmtId="0" fontId="27" fillId="17" borderId="15" xfId="0" applyFont="1" applyFill="1" applyBorder="1" applyAlignment="1" applyProtection="1">
      <alignment horizontal="center" vertical="center"/>
      <protection hidden="1"/>
    </xf>
    <xf numFmtId="0" fontId="27" fillId="17" borderId="2" xfId="0" applyFont="1" applyFill="1" applyBorder="1" applyAlignment="1" applyProtection="1">
      <alignment horizontal="center" vertical="center"/>
      <protection hidden="1"/>
    </xf>
    <xf numFmtId="0" fontId="27" fillId="17" borderId="15" xfId="0" applyFont="1" applyFill="1" applyBorder="1" applyAlignment="1" applyProtection="1">
      <alignment horizontal="center" vertical="center" wrapText="1"/>
    </xf>
    <xf numFmtId="0" fontId="27" fillId="17" borderId="2" xfId="0" applyFont="1" applyFill="1" applyBorder="1" applyAlignment="1" applyProtection="1">
      <alignment horizontal="center" vertical="center" wrapText="1"/>
    </xf>
    <xf numFmtId="0" fontId="36" fillId="17" borderId="15" xfId="0" applyFont="1" applyFill="1" applyBorder="1" applyAlignment="1" applyProtection="1">
      <alignment horizontal="left" vertical="center" wrapText="1"/>
      <protection locked="0"/>
    </xf>
    <xf numFmtId="0" fontId="38" fillId="17" borderId="2" xfId="0" applyFont="1" applyFill="1" applyBorder="1" applyAlignment="1" applyProtection="1">
      <alignment horizontal="left" vertical="center" wrapText="1"/>
      <protection locked="0"/>
    </xf>
    <xf numFmtId="0" fontId="36" fillId="17" borderId="2" xfId="0" applyFont="1" applyFill="1" applyBorder="1" applyAlignment="1" applyProtection="1">
      <alignment horizontal="center" vertical="center" wrapText="1"/>
    </xf>
    <xf numFmtId="0" fontId="36" fillId="17" borderId="2" xfId="0" applyFont="1" applyFill="1" applyBorder="1" applyAlignment="1" applyProtection="1">
      <alignment horizontal="center" vertical="center" wrapText="1"/>
      <protection locked="0"/>
    </xf>
    <xf numFmtId="0" fontId="36" fillId="17" borderId="15" xfId="0" applyFont="1" applyFill="1" applyBorder="1" applyAlignment="1" applyProtection="1">
      <alignment horizontal="center" vertical="center" wrapText="1"/>
      <protection locked="0"/>
    </xf>
    <xf numFmtId="1" fontId="27" fillId="17" borderId="15" xfId="0" applyNumberFormat="1" applyFont="1" applyFill="1" applyBorder="1" applyAlignment="1" applyProtection="1">
      <alignment horizontal="center" vertical="center"/>
      <protection hidden="1"/>
    </xf>
    <xf numFmtId="1" fontId="27" fillId="17" borderId="2" xfId="0" applyNumberFormat="1" applyFont="1" applyFill="1" applyBorder="1" applyAlignment="1" applyProtection="1">
      <alignment horizontal="center" vertical="center"/>
      <protection hidden="1"/>
    </xf>
    <xf numFmtId="0" fontId="27" fillId="17" borderId="15" xfId="0" applyFont="1" applyFill="1" applyBorder="1" applyAlignment="1" applyProtection="1">
      <alignment horizontal="center" vertical="center" wrapText="1"/>
      <protection hidden="1"/>
    </xf>
    <xf numFmtId="0" fontId="27" fillId="17" borderId="2" xfId="0" applyFont="1" applyFill="1" applyBorder="1" applyAlignment="1" applyProtection="1">
      <alignment horizontal="center" vertical="center" wrapText="1"/>
      <protection hidden="1"/>
    </xf>
    <xf numFmtId="0" fontId="36" fillId="17" borderId="2" xfId="0" applyFont="1" applyFill="1" applyBorder="1" applyAlignment="1" applyProtection="1">
      <alignment horizontal="left" vertical="center" wrapText="1"/>
      <protection locked="0"/>
    </xf>
    <xf numFmtId="0" fontId="27" fillId="17" borderId="2" xfId="0" applyFont="1" applyFill="1" applyBorder="1" applyAlignment="1" applyProtection="1">
      <alignment horizontal="left" vertical="center" wrapText="1"/>
      <protection locked="0"/>
    </xf>
    <xf numFmtId="0" fontId="27" fillId="17" borderId="2" xfId="0" applyFont="1" applyFill="1" applyBorder="1" applyAlignment="1" applyProtection="1">
      <alignment horizontal="left" vertical="center" wrapText="1"/>
    </xf>
    <xf numFmtId="0" fontId="36" fillId="17" borderId="2" xfId="0" applyFont="1" applyFill="1" applyBorder="1" applyAlignment="1" applyProtection="1">
      <alignment horizontal="left" vertical="center" wrapText="1"/>
    </xf>
    <xf numFmtId="0" fontId="27" fillId="4" borderId="2" xfId="0" applyFont="1" applyFill="1" applyBorder="1" applyAlignment="1" applyProtection="1">
      <alignment horizontal="center" vertical="center"/>
      <protection hidden="1"/>
    </xf>
    <xf numFmtId="0" fontId="27" fillId="4" borderId="7" xfId="0" applyFont="1" applyFill="1" applyBorder="1" applyAlignment="1" applyProtection="1">
      <alignment horizontal="center" vertical="center"/>
      <protection hidden="1"/>
    </xf>
    <xf numFmtId="1" fontId="27" fillId="4" borderId="2" xfId="0" applyNumberFormat="1" applyFont="1" applyFill="1" applyBorder="1" applyAlignment="1" applyProtection="1">
      <alignment horizontal="center" vertical="center"/>
      <protection hidden="1"/>
    </xf>
    <xf numFmtId="1" fontId="27" fillId="4" borderId="7" xfId="0" applyNumberFormat="1" applyFont="1" applyFill="1" applyBorder="1" applyAlignment="1" applyProtection="1">
      <alignment horizontal="center" vertical="center"/>
      <protection hidden="1"/>
    </xf>
    <xf numFmtId="0" fontId="27" fillId="4" borderId="2"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15" xfId="0" applyFont="1" applyFill="1" applyBorder="1" applyAlignment="1" applyProtection="1">
      <alignment horizontal="center" vertical="center"/>
      <protection hidden="1"/>
    </xf>
    <xf numFmtId="1" fontId="27" fillId="4" borderId="15" xfId="0" applyNumberFormat="1" applyFont="1" applyFill="1" applyBorder="1" applyAlignment="1" applyProtection="1">
      <alignment horizontal="center" vertical="center"/>
      <protection hidden="1"/>
    </xf>
    <xf numFmtId="0" fontId="27" fillId="4" borderId="15" xfId="0" applyFont="1" applyFill="1" applyBorder="1" applyAlignment="1" applyProtection="1">
      <alignment horizontal="center" vertical="center" wrapText="1"/>
      <protection hidden="1"/>
    </xf>
    <xf numFmtId="0" fontId="27" fillId="4" borderId="16"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7" fillId="4" borderId="6" xfId="0" applyFont="1" applyFill="1" applyBorder="1" applyAlignment="1" applyProtection="1">
      <alignment horizontal="center" vertical="center" wrapText="1"/>
      <protection locked="0"/>
    </xf>
    <xf numFmtId="0" fontId="27" fillId="4" borderId="15"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4" borderId="15" xfId="0" applyFont="1" applyFill="1" applyBorder="1" applyAlignment="1" applyProtection="1">
      <alignment horizontal="center" vertical="center"/>
      <protection locked="0"/>
    </xf>
    <xf numFmtId="0" fontId="27" fillId="4" borderId="2"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16" borderId="15" xfId="0" applyFont="1" applyFill="1" applyBorder="1" applyAlignment="1" applyProtection="1">
      <alignment horizontal="center" vertical="center"/>
      <protection hidden="1"/>
    </xf>
    <xf numFmtId="0" fontId="27" fillId="16" borderId="15" xfId="0" applyFont="1" applyFill="1" applyBorder="1" applyAlignment="1" applyProtection="1">
      <alignment horizontal="center" vertical="center" wrapText="1"/>
      <protection hidden="1"/>
    </xf>
    <xf numFmtId="0" fontId="27" fillId="16" borderId="2" xfId="0" applyFont="1" applyFill="1" applyBorder="1" applyAlignment="1" applyProtection="1">
      <alignment horizontal="center" vertical="center" wrapText="1"/>
      <protection hidden="1"/>
    </xf>
    <xf numFmtId="0" fontId="40" fillId="16" borderId="15" xfId="0" applyFont="1" applyFill="1" applyBorder="1" applyAlignment="1">
      <alignment horizontal="justify" vertical="top" wrapText="1"/>
    </xf>
    <xf numFmtId="0" fontId="40" fillId="16" borderId="2" xfId="0" applyFont="1" applyFill="1" applyBorder="1" applyAlignment="1">
      <alignment horizontal="justify" vertical="top" wrapText="1"/>
    </xf>
    <xf numFmtId="0" fontId="27" fillId="16" borderId="15" xfId="0" applyFont="1" applyFill="1" applyBorder="1" applyAlignment="1" applyProtection="1">
      <alignment horizontal="center" vertical="center"/>
      <protection locked="0"/>
    </xf>
    <xf numFmtId="1" fontId="27" fillId="16" borderId="15" xfId="0" applyNumberFormat="1" applyFont="1" applyFill="1" applyBorder="1" applyAlignment="1" applyProtection="1">
      <alignment horizontal="center" vertical="center"/>
      <protection hidden="1"/>
    </xf>
    <xf numFmtId="1" fontId="27" fillId="16" borderId="2" xfId="0" applyNumberFormat="1" applyFont="1" applyFill="1" applyBorder="1" applyAlignment="1" applyProtection="1">
      <alignment horizontal="center" vertical="center"/>
      <protection hidden="1"/>
    </xf>
    <xf numFmtId="0" fontId="27" fillId="16" borderId="15" xfId="0" applyFont="1" applyFill="1" applyBorder="1" applyAlignment="1">
      <alignment horizontal="justify" vertical="top" wrapText="1"/>
    </xf>
    <xf numFmtId="0" fontId="27" fillId="16" borderId="2" xfId="0" applyFont="1" applyFill="1" applyBorder="1" applyAlignment="1">
      <alignment horizontal="justify" vertical="top" wrapText="1"/>
    </xf>
    <xf numFmtId="0" fontId="27" fillId="16" borderId="2" xfId="0" applyFont="1" applyFill="1" applyBorder="1" applyAlignment="1" applyProtection="1">
      <alignment horizontal="justify" vertical="center" wrapText="1"/>
      <protection locked="0"/>
    </xf>
    <xf numFmtId="0" fontId="27" fillId="16" borderId="2" xfId="0" applyFont="1" applyFill="1" applyBorder="1" applyAlignment="1" applyProtection="1">
      <alignment horizontal="justify" vertical="top" wrapText="1"/>
      <protection locked="0"/>
    </xf>
    <xf numFmtId="0" fontId="27" fillId="16" borderId="7" xfId="0" applyFont="1" applyFill="1" applyBorder="1" applyAlignment="1" applyProtection="1">
      <alignment horizontal="justify" vertical="top" wrapText="1"/>
      <protection locked="0"/>
    </xf>
    <xf numFmtId="0" fontId="36" fillId="4" borderId="15"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center" vertical="center" wrapText="1"/>
      <protection locked="0"/>
    </xf>
    <xf numFmtId="0" fontId="27" fillId="18" borderId="9" xfId="0" applyFont="1" applyFill="1" applyBorder="1" applyAlignment="1" applyProtection="1">
      <alignment horizontal="center" vertical="center"/>
      <protection locked="0"/>
    </xf>
    <xf numFmtId="0" fontId="27" fillId="18" borderId="2" xfId="0" applyFont="1" applyFill="1" applyBorder="1" applyAlignment="1" applyProtection="1">
      <alignment horizontal="center" vertical="center"/>
      <protection locked="0"/>
    </xf>
    <xf numFmtId="0" fontId="27" fillId="18" borderId="9" xfId="0" applyFont="1" applyFill="1" applyBorder="1" applyAlignment="1" applyProtection="1">
      <alignment horizontal="center" vertical="center"/>
      <protection hidden="1"/>
    </xf>
    <xf numFmtId="0" fontId="27" fillId="18" borderId="2" xfId="0" applyFont="1" applyFill="1" applyBorder="1" applyAlignment="1" applyProtection="1">
      <alignment horizontal="center" vertical="center"/>
      <protection hidden="1"/>
    </xf>
    <xf numFmtId="1" fontId="27" fillId="18" borderId="9" xfId="0" applyNumberFormat="1" applyFont="1" applyFill="1" applyBorder="1" applyAlignment="1" applyProtection="1">
      <alignment horizontal="center" vertical="center"/>
      <protection hidden="1"/>
    </xf>
    <xf numFmtId="1" fontId="27" fillId="18" borderId="2" xfId="0" applyNumberFormat="1" applyFont="1" applyFill="1" applyBorder="1" applyAlignment="1" applyProtection="1">
      <alignment horizontal="center" vertical="center"/>
      <protection hidden="1"/>
    </xf>
    <xf numFmtId="0" fontId="27" fillId="18" borderId="2" xfId="0" applyFont="1" applyFill="1" applyBorder="1" applyAlignment="1" applyProtection="1">
      <alignment horizontal="center" vertical="center" wrapText="1"/>
      <protection hidden="1"/>
    </xf>
    <xf numFmtId="0" fontId="27" fillId="18" borderId="10" xfId="0" applyFont="1" applyFill="1" applyBorder="1" applyAlignment="1">
      <alignment horizontal="center" vertical="center"/>
    </xf>
    <xf numFmtId="0" fontId="27" fillId="18" borderId="4" xfId="0" applyFont="1" applyFill="1" applyBorder="1" applyAlignment="1">
      <alignment horizontal="center" vertical="center"/>
    </xf>
    <xf numFmtId="0" fontId="27" fillId="18" borderId="6" xfId="0" applyFont="1" applyFill="1" applyBorder="1" applyAlignment="1">
      <alignment horizontal="center" vertical="center"/>
    </xf>
    <xf numFmtId="0" fontId="27" fillId="18" borderId="9" xfId="0" applyFont="1" applyFill="1" applyBorder="1" applyAlignment="1">
      <alignment horizontal="center" vertical="center" wrapText="1"/>
    </xf>
    <xf numFmtId="0" fontId="27" fillId="18" borderId="2" xfId="0" applyFont="1" applyFill="1" applyBorder="1" applyAlignment="1">
      <alignment horizontal="center" vertical="center" wrapText="1"/>
    </xf>
    <xf numFmtId="0" fontId="27" fillId="18" borderId="7" xfId="0" applyFont="1" applyFill="1" applyBorder="1" applyAlignment="1">
      <alignment horizontal="center" vertical="center" wrapText="1"/>
    </xf>
    <xf numFmtId="0" fontId="27" fillId="18" borderId="9" xfId="0" applyFont="1" applyFill="1" applyBorder="1" applyAlignment="1" applyProtection="1">
      <alignment horizontal="center" vertical="center" wrapText="1"/>
      <protection locked="0"/>
    </xf>
    <xf numFmtId="0" fontId="27" fillId="18" borderId="2" xfId="0" applyFont="1" applyFill="1" applyBorder="1" applyAlignment="1" applyProtection="1">
      <alignment horizontal="center" vertical="center" wrapText="1"/>
      <protection locked="0"/>
    </xf>
    <xf numFmtId="0" fontId="36" fillId="18" borderId="9" xfId="0" applyFont="1" applyFill="1" applyBorder="1" applyAlignment="1" applyProtection="1">
      <alignment horizontal="center" vertical="center" wrapText="1"/>
      <protection locked="0"/>
    </xf>
    <xf numFmtId="0" fontId="36" fillId="18" borderId="2" xfId="0" applyFont="1" applyFill="1" applyBorder="1" applyAlignment="1" applyProtection="1">
      <alignment horizontal="center" vertical="center" wrapText="1"/>
      <protection locked="0"/>
    </xf>
    <xf numFmtId="0" fontId="27" fillId="18" borderId="9" xfId="0" applyFont="1" applyFill="1" applyBorder="1" applyAlignment="1" applyProtection="1">
      <alignment horizontal="center" vertical="center" wrapText="1"/>
      <protection hidden="1"/>
    </xf>
    <xf numFmtId="0" fontId="27" fillId="18" borderId="7" xfId="0" applyFont="1" applyFill="1" applyBorder="1" applyAlignment="1" applyProtection="1">
      <alignment horizontal="center" vertical="center"/>
      <protection hidden="1"/>
    </xf>
    <xf numFmtId="0" fontId="27" fillId="18" borderId="7" xfId="0" applyFont="1" applyFill="1" applyBorder="1" applyAlignment="1" applyProtection="1">
      <alignment horizontal="center" vertical="center" wrapText="1"/>
      <protection hidden="1"/>
    </xf>
    <xf numFmtId="0" fontId="27" fillId="18" borderId="7" xfId="0" applyFont="1" applyFill="1" applyBorder="1" applyAlignment="1" applyProtection="1">
      <alignment horizontal="center" vertical="center" wrapText="1"/>
      <protection locked="0"/>
    </xf>
    <xf numFmtId="0" fontId="27" fillId="18" borderId="7" xfId="0" applyFont="1" applyFill="1" applyBorder="1" applyAlignment="1" applyProtection="1">
      <alignment horizontal="center" vertical="center"/>
      <protection locked="0"/>
    </xf>
    <xf numFmtId="1" fontId="27" fillId="18" borderId="7" xfId="0" applyNumberFormat="1" applyFont="1" applyFill="1" applyBorder="1" applyAlignment="1" applyProtection="1">
      <alignment horizontal="center" vertical="center"/>
      <protection hidden="1"/>
    </xf>
    <xf numFmtId="0" fontId="27" fillId="15" borderId="15" xfId="0" applyFont="1" applyFill="1" applyBorder="1" applyAlignment="1" applyProtection="1">
      <alignment horizontal="center" vertical="center" wrapText="1"/>
    </xf>
    <xf numFmtId="0" fontId="27" fillId="19" borderId="15" xfId="0" applyFont="1" applyFill="1" applyBorder="1" applyAlignment="1" applyProtection="1">
      <alignment horizontal="center" vertical="center"/>
      <protection hidden="1"/>
    </xf>
    <xf numFmtId="0" fontId="27" fillId="19" borderId="2" xfId="0" applyFont="1" applyFill="1" applyBorder="1" applyAlignment="1" applyProtection="1">
      <alignment horizontal="center" vertical="center"/>
      <protection hidden="1"/>
    </xf>
    <xf numFmtId="1" fontId="27" fillId="19" borderId="15" xfId="0" applyNumberFormat="1" applyFont="1" applyFill="1" applyBorder="1" applyAlignment="1" applyProtection="1">
      <alignment horizontal="center" vertical="center"/>
      <protection hidden="1"/>
    </xf>
    <xf numFmtId="1" fontId="27" fillId="19" borderId="2" xfId="0" applyNumberFormat="1" applyFont="1" applyFill="1" applyBorder="1" applyAlignment="1" applyProtection="1">
      <alignment horizontal="center" vertical="center"/>
      <protection hidden="1"/>
    </xf>
    <xf numFmtId="0" fontId="27" fillId="19" borderId="16" xfId="0" applyFont="1" applyFill="1" applyBorder="1" applyAlignment="1" applyProtection="1">
      <alignment horizontal="center" vertical="center" wrapText="1"/>
      <protection locked="0"/>
    </xf>
    <xf numFmtId="0" fontId="27" fillId="19" borderId="4" xfId="0" applyFont="1" applyFill="1" applyBorder="1" applyAlignment="1" applyProtection="1">
      <alignment horizontal="center" vertical="center" wrapText="1"/>
      <protection locked="0"/>
    </xf>
    <xf numFmtId="0" fontId="27" fillId="19" borderId="18" xfId="0" applyFont="1" applyFill="1" applyBorder="1" applyAlignment="1" applyProtection="1">
      <alignment horizontal="center" vertical="center" wrapText="1"/>
      <protection locked="0"/>
    </xf>
    <xf numFmtId="0" fontId="27" fillId="19" borderId="15" xfId="0" applyFont="1" applyFill="1" applyBorder="1" applyAlignment="1" applyProtection="1">
      <alignment horizontal="center" vertical="center" wrapText="1"/>
      <protection locked="0"/>
    </xf>
    <xf numFmtId="0" fontId="27" fillId="19" borderId="2" xfId="0" applyFont="1" applyFill="1" applyBorder="1" applyAlignment="1" applyProtection="1">
      <alignment horizontal="center" vertical="center" wrapText="1"/>
      <protection locked="0"/>
    </xf>
    <xf numFmtId="0" fontId="27" fillId="19" borderId="13" xfId="0" applyFont="1" applyFill="1" applyBorder="1" applyAlignment="1" applyProtection="1">
      <alignment horizontal="center" vertical="center" wrapText="1"/>
      <protection locked="0"/>
    </xf>
    <xf numFmtId="0" fontId="36" fillId="19" borderId="15" xfId="0" applyFont="1" applyFill="1" applyBorder="1" applyAlignment="1" applyProtection="1">
      <alignment horizontal="center" vertical="center" wrapText="1"/>
    </xf>
    <xf numFmtId="0" fontId="36" fillId="19" borderId="2" xfId="0" applyFont="1" applyFill="1" applyBorder="1" applyAlignment="1" applyProtection="1">
      <alignment horizontal="center" vertical="center" wrapText="1"/>
    </xf>
    <xf numFmtId="0" fontId="27" fillId="19" borderId="15" xfId="0" applyFont="1" applyFill="1" applyBorder="1" applyAlignment="1" applyProtection="1">
      <alignment horizontal="center" vertical="center" wrapText="1"/>
    </xf>
    <xf numFmtId="0" fontId="27" fillId="19" borderId="2" xfId="0" applyFont="1" applyFill="1" applyBorder="1" applyAlignment="1" applyProtection="1">
      <alignment horizontal="center" vertical="center" wrapText="1"/>
    </xf>
    <xf numFmtId="0" fontId="36" fillId="19" borderId="2" xfId="0" applyFont="1" applyFill="1" applyBorder="1" applyAlignment="1" applyProtection="1">
      <alignment horizontal="center" vertical="center" wrapText="1"/>
      <protection locked="0"/>
    </xf>
    <xf numFmtId="0" fontId="36" fillId="19" borderId="15" xfId="0" applyFont="1" applyFill="1" applyBorder="1" applyAlignment="1" applyProtection="1">
      <alignment horizontal="center" vertical="center" wrapText="1"/>
      <protection locked="0"/>
    </xf>
    <xf numFmtId="0" fontId="27" fillId="19" borderId="15" xfId="0" applyFont="1" applyFill="1" applyBorder="1" applyAlignment="1" applyProtection="1">
      <alignment horizontal="center" vertical="center" wrapText="1"/>
      <protection hidden="1"/>
    </xf>
    <xf numFmtId="0" fontId="27" fillId="19" borderId="2" xfId="0" applyFont="1" applyFill="1" applyBorder="1" applyAlignment="1" applyProtection="1">
      <alignment horizontal="center" vertical="center" wrapText="1"/>
      <protection hidden="1"/>
    </xf>
    <xf numFmtId="0" fontId="27" fillId="19" borderId="15" xfId="0" applyFont="1" applyFill="1" applyBorder="1" applyAlignment="1" applyProtection="1">
      <alignment horizontal="center" vertical="center"/>
      <protection locked="0"/>
    </xf>
    <xf numFmtId="0" fontId="27" fillId="19" borderId="2" xfId="0" applyFont="1" applyFill="1" applyBorder="1" applyAlignment="1" applyProtection="1">
      <alignment horizontal="center" vertical="center"/>
      <protection locked="0"/>
    </xf>
    <xf numFmtId="0" fontId="36" fillId="19" borderId="13" xfId="0" applyFont="1" applyFill="1" applyBorder="1" applyAlignment="1" applyProtection="1">
      <alignment horizontal="center" vertical="center" wrapText="1"/>
      <protection locked="0"/>
    </xf>
    <xf numFmtId="0" fontId="27" fillId="19" borderId="13" xfId="0" applyFont="1" applyFill="1" applyBorder="1" applyAlignment="1" applyProtection="1">
      <alignment horizontal="center" vertical="center"/>
      <protection locked="0"/>
    </xf>
    <xf numFmtId="0" fontId="27" fillId="19" borderId="13" xfId="0" applyFont="1" applyFill="1" applyBorder="1" applyAlignment="1" applyProtection="1">
      <alignment horizontal="center" vertical="center" wrapText="1"/>
    </xf>
    <xf numFmtId="0" fontId="27" fillId="19" borderId="13" xfId="0" applyFont="1" applyFill="1" applyBorder="1" applyAlignment="1" applyProtection="1">
      <alignment horizontal="center" vertical="center"/>
      <protection hidden="1"/>
    </xf>
    <xf numFmtId="1" fontId="27" fillId="19" borderId="13" xfId="0" applyNumberFormat="1" applyFont="1" applyFill="1" applyBorder="1" applyAlignment="1" applyProtection="1">
      <alignment horizontal="center" vertical="center"/>
      <protection hidden="1"/>
    </xf>
    <xf numFmtId="0" fontId="27" fillId="19" borderId="13" xfId="0" applyFont="1" applyFill="1" applyBorder="1" applyAlignment="1" applyProtection="1">
      <alignment horizontal="center" vertical="center" wrapText="1"/>
      <protection hidden="1"/>
    </xf>
    <xf numFmtId="0" fontId="27" fillId="4" borderId="15" xfId="0" quotePrefix="1" applyFont="1" applyFill="1" applyBorder="1" applyAlignment="1" applyProtection="1">
      <alignment horizontal="center" vertical="center" wrapText="1"/>
      <protection locked="0"/>
    </xf>
    <xf numFmtId="0" fontId="27" fillId="4" borderId="2" xfId="0" quotePrefix="1" applyFont="1" applyFill="1" applyBorder="1" applyAlignment="1" applyProtection="1">
      <alignment horizontal="center" vertical="center" wrapText="1"/>
      <protection locked="0"/>
    </xf>
    <xf numFmtId="0" fontId="27" fillId="20" borderId="15" xfId="0" applyFont="1" applyFill="1" applyBorder="1" applyAlignment="1" applyProtection="1">
      <alignment horizontal="center" vertical="center"/>
      <protection hidden="1"/>
    </xf>
    <xf numFmtId="0" fontId="27" fillId="20" borderId="2" xfId="0" applyFont="1" applyFill="1" applyBorder="1" applyAlignment="1" applyProtection="1">
      <alignment horizontal="center" vertical="center"/>
      <protection hidden="1"/>
    </xf>
    <xf numFmtId="0" fontId="27" fillId="20" borderId="15" xfId="0" applyFont="1" applyFill="1" applyBorder="1" applyAlignment="1" applyProtection="1">
      <alignment horizontal="center" vertical="center" wrapText="1"/>
      <protection hidden="1"/>
    </xf>
    <xf numFmtId="0" fontId="27" fillId="20" borderId="2" xfId="0" applyFont="1" applyFill="1" applyBorder="1" applyAlignment="1" applyProtection="1">
      <alignment horizontal="center" vertical="center" wrapText="1"/>
      <protection hidden="1"/>
    </xf>
    <xf numFmtId="0" fontId="27" fillId="20" borderId="2" xfId="0" applyFont="1" applyFill="1" applyBorder="1" applyAlignment="1" applyProtection="1">
      <alignment horizontal="center" vertical="center" wrapText="1"/>
      <protection locked="0"/>
    </xf>
    <xf numFmtId="0" fontId="27" fillId="20" borderId="2" xfId="0" applyFont="1" applyFill="1" applyBorder="1" applyAlignment="1" applyProtection="1">
      <alignment horizontal="center" vertical="center"/>
      <protection locked="0"/>
    </xf>
    <xf numFmtId="0" fontId="27" fillId="20" borderId="16" xfId="0" applyFont="1" applyFill="1" applyBorder="1" applyAlignment="1" applyProtection="1">
      <alignment horizontal="center" vertical="center" wrapText="1"/>
      <protection locked="0"/>
    </xf>
    <xf numFmtId="0" fontId="27" fillId="20" borderId="4" xfId="0" applyFont="1" applyFill="1" applyBorder="1" applyAlignment="1" applyProtection="1">
      <alignment horizontal="center" vertical="center" wrapText="1"/>
      <protection locked="0"/>
    </xf>
    <xf numFmtId="0" fontId="27" fillId="20" borderId="18" xfId="0" applyFont="1" applyFill="1" applyBorder="1" applyAlignment="1" applyProtection="1">
      <alignment horizontal="center" vertical="center" wrapText="1"/>
      <protection locked="0"/>
    </xf>
    <xf numFmtId="0" fontId="27" fillId="20" borderId="15" xfId="0" applyFont="1" applyFill="1" applyBorder="1" applyAlignment="1" applyProtection="1">
      <alignment horizontal="center" vertical="center" wrapText="1"/>
      <protection locked="0"/>
    </xf>
    <xf numFmtId="0" fontId="27" fillId="20" borderId="13" xfId="0" applyFont="1" applyFill="1" applyBorder="1" applyAlignment="1" applyProtection="1">
      <alignment horizontal="center" vertical="center" wrapText="1"/>
      <protection locked="0"/>
    </xf>
    <xf numFmtId="0" fontId="27" fillId="20" borderId="15" xfId="0" applyFont="1" applyFill="1" applyBorder="1" applyAlignment="1" applyProtection="1">
      <alignment horizontal="center" vertical="center"/>
      <protection locked="0"/>
    </xf>
    <xf numFmtId="1" fontId="27" fillId="20" borderId="15" xfId="0" applyNumberFormat="1" applyFont="1" applyFill="1" applyBorder="1" applyAlignment="1" applyProtection="1">
      <alignment horizontal="center" vertical="center"/>
      <protection hidden="1"/>
    </xf>
    <xf numFmtId="1" fontId="27" fillId="20" borderId="2" xfId="0" applyNumberFormat="1" applyFont="1" applyFill="1" applyBorder="1" applyAlignment="1" applyProtection="1">
      <alignment horizontal="center" vertical="center"/>
      <protection hidden="1"/>
    </xf>
    <xf numFmtId="0" fontId="27" fillId="20" borderId="13" xfId="0" applyFont="1" applyFill="1" applyBorder="1" applyAlignment="1" applyProtection="1">
      <alignment horizontal="center" vertical="center"/>
      <protection hidden="1"/>
    </xf>
    <xf numFmtId="0" fontId="27" fillId="20" borderId="13" xfId="0" applyFont="1" applyFill="1" applyBorder="1" applyAlignment="1" applyProtection="1">
      <alignment horizontal="center" vertical="center" wrapText="1"/>
      <protection hidden="1"/>
    </xf>
    <xf numFmtId="0" fontId="27" fillId="4" borderId="18" xfId="0" applyFont="1" applyFill="1" applyBorder="1" applyAlignment="1" applyProtection="1">
      <alignment horizontal="center" vertical="center" wrapText="1"/>
      <protection locked="0"/>
    </xf>
    <xf numFmtId="0" fontId="27" fillId="4" borderId="13" xfId="0" applyFont="1" applyFill="1" applyBorder="1" applyAlignment="1" applyProtection="1">
      <alignment horizontal="center" vertical="center" wrapText="1"/>
      <protection locked="0"/>
    </xf>
    <xf numFmtId="0" fontId="27" fillId="20" borderId="13"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wrapText="1"/>
      <protection hidden="1"/>
    </xf>
    <xf numFmtId="0" fontId="27" fillId="18" borderId="10" xfId="0" applyFont="1" applyFill="1" applyBorder="1" applyAlignment="1" applyProtection="1">
      <alignment horizontal="center" vertical="center" wrapText="1"/>
      <protection locked="0"/>
    </xf>
    <xf numFmtId="0" fontId="27" fillId="18" borderId="4" xfId="0" applyFont="1" applyFill="1" applyBorder="1" applyAlignment="1" applyProtection="1">
      <alignment horizontal="center" vertical="center" wrapText="1"/>
      <protection locked="0"/>
    </xf>
    <xf numFmtId="0" fontId="27" fillId="18" borderId="13" xfId="0" applyFont="1" applyFill="1" applyBorder="1" applyAlignment="1" applyProtection="1">
      <alignment horizontal="center" vertical="center" wrapText="1"/>
      <protection locked="0"/>
    </xf>
    <xf numFmtId="0" fontId="27" fillId="4" borderId="13"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hidden="1"/>
    </xf>
    <xf numFmtId="1" fontId="27" fillId="4" borderId="13" xfId="0" applyNumberFormat="1" applyFont="1" applyFill="1" applyBorder="1" applyAlignment="1" applyProtection="1">
      <alignment horizontal="center" vertical="center"/>
      <protection hidden="1"/>
    </xf>
    <xf numFmtId="0" fontId="27" fillId="18" borderId="13" xfId="0" applyFont="1" applyFill="1" applyBorder="1" applyAlignment="1" applyProtection="1">
      <alignment horizontal="center" vertical="center"/>
      <protection hidden="1"/>
    </xf>
    <xf numFmtId="0" fontId="27" fillId="18" borderId="13" xfId="0" applyFont="1" applyFill="1" applyBorder="1" applyAlignment="1" applyProtection="1">
      <alignment horizontal="center" vertical="center" wrapText="1"/>
      <protection hidden="1"/>
    </xf>
    <xf numFmtId="0" fontId="27" fillId="20" borderId="16" xfId="0" applyFont="1" applyFill="1" applyBorder="1" applyAlignment="1">
      <alignment horizontal="center" vertical="center"/>
    </xf>
    <xf numFmtId="0" fontId="27" fillId="20" borderId="4" xfId="0" applyFont="1" applyFill="1" applyBorder="1" applyAlignment="1">
      <alignment horizontal="center" vertical="center"/>
    </xf>
    <xf numFmtId="0" fontId="27" fillId="20" borderId="18" xfId="0" applyFont="1" applyFill="1" applyBorder="1" applyAlignment="1">
      <alignment horizontal="center" vertical="center"/>
    </xf>
    <xf numFmtId="0" fontId="27" fillId="20" borderId="15" xfId="0" applyFont="1" applyFill="1" applyBorder="1" applyAlignment="1">
      <alignment horizontal="center" vertical="center" wrapText="1"/>
    </xf>
    <xf numFmtId="0" fontId="27" fillId="20" borderId="2" xfId="0" applyFont="1" applyFill="1" applyBorder="1" applyAlignment="1">
      <alignment horizontal="center" vertical="center" wrapText="1"/>
    </xf>
    <xf numFmtId="0" fontId="27" fillId="20" borderId="13" xfId="0" applyFont="1" applyFill="1" applyBorder="1" applyAlignment="1">
      <alignment horizontal="center" vertical="center" wrapText="1"/>
    </xf>
    <xf numFmtId="0" fontId="27" fillId="21" borderId="15" xfId="0" applyFont="1" applyFill="1" applyBorder="1" applyAlignment="1">
      <alignment horizontal="center" vertical="center" wrapText="1"/>
    </xf>
    <xf numFmtId="0" fontId="27" fillId="21" borderId="2" xfId="0" applyFont="1" applyFill="1" applyBorder="1" applyAlignment="1">
      <alignment horizontal="center" vertical="center" wrapText="1"/>
    </xf>
    <xf numFmtId="0" fontId="27" fillId="20" borderId="2" xfId="0" applyFont="1" applyFill="1" applyBorder="1"/>
    <xf numFmtId="0" fontId="27" fillId="20" borderId="2" xfId="0" applyFont="1" applyFill="1" applyBorder="1" applyAlignment="1">
      <alignment wrapText="1"/>
    </xf>
    <xf numFmtId="0" fontId="27" fillId="18" borderId="13" xfId="0" applyFont="1" applyFill="1" applyBorder="1" applyAlignment="1" applyProtection="1">
      <alignment horizontal="center" vertical="center"/>
      <protection locked="0"/>
    </xf>
    <xf numFmtId="1" fontId="27" fillId="18" borderId="13" xfId="0" applyNumberFormat="1" applyFont="1" applyFill="1" applyBorder="1" applyAlignment="1" applyProtection="1">
      <alignment horizontal="center" vertical="center"/>
      <protection hidden="1"/>
    </xf>
    <xf numFmtId="0" fontId="27" fillId="22" borderId="2" xfId="0" applyFont="1" applyFill="1" applyBorder="1" applyAlignment="1">
      <alignment horizontal="center" vertical="center" wrapText="1"/>
    </xf>
    <xf numFmtId="0" fontId="27" fillId="20" borderId="13" xfId="0" applyFont="1" applyFill="1" applyBorder="1"/>
    <xf numFmtId="0" fontId="27" fillId="22" borderId="2" xfId="0" applyFont="1" applyFill="1" applyBorder="1" applyAlignment="1">
      <alignment horizontal="center" vertical="center"/>
    </xf>
    <xf numFmtId="0" fontId="27" fillId="21" borderId="15" xfId="0" applyFont="1" applyFill="1" applyBorder="1" applyAlignment="1">
      <alignment horizontal="center" vertical="center"/>
    </xf>
    <xf numFmtId="0" fontId="27" fillId="21" borderId="2" xfId="0" applyFont="1" applyFill="1" applyBorder="1" applyAlignment="1">
      <alignment horizontal="center" vertical="center"/>
    </xf>
    <xf numFmtId="0" fontId="27" fillId="22" borderId="2" xfId="0" applyFont="1" applyFill="1" applyBorder="1" applyAlignment="1">
      <alignment horizontal="justify" vertical="center" wrapText="1"/>
    </xf>
    <xf numFmtId="0" fontId="27" fillId="20" borderId="2" xfId="0" applyFont="1" applyFill="1" applyBorder="1" applyAlignment="1">
      <alignment horizontal="justify"/>
    </xf>
    <xf numFmtId="0" fontId="27" fillId="20" borderId="13" xfId="0" applyFont="1" applyFill="1" applyBorder="1" applyAlignment="1">
      <alignment horizontal="justify"/>
    </xf>
    <xf numFmtId="0" fontId="27" fillId="22" borderId="13" xfId="0" applyFont="1" applyFill="1" applyBorder="1" applyAlignment="1">
      <alignment horizontal="center" vertical="center" wrapText="1"/>
    </xf>
    <xf numFmtId="0" fontId="27" fillId="25" borderId="2" xfId="0" applyFont="1" applyFill="1" applyBorder="1" applyAlignment="1">
      <alignment horizontal="center" vertical="center" wrapText="1"/>
    </xf>
    <xf numFmtId="0" fontId="27" fillId="23" borderId="2" xfId="0" applyFont="1" applyFill="1" applyBorder="1"/>
    <xf numFmtId="0" fontId="27" fillId="23" borderId="13" xfId="0" applyFont="1" applyFill="1" applyBorder="1"/>
    <xf numFmtId="0" fontId="27" fillId="25" borderId="2"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2" xfId="0" applyFont="1" applyFill="1" applyBorder="1" applyAlignment="1">
      <alignment horizontal="center" vertical="center"/>
    </xf>
    <xf numFmtId="0" fontId="27" fillId="24" borderId="15"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27" fillId="25" borderId="2" xfId="0" applyFont="1" applyFill="1" applyBorder="1" applyAlignment="1">
      <alignment horizontal="justify" vertical="center" wrapText="1"/>
    </xf>
    <xf numFmtId="0" fontId="27" fillId="23" borderId="2" xfId="0" applyFont="1" applyFill="1" applyBorder="1" applyAlignment="1">
      <alignment horizontal="justify"/>
    </xf>
    <xf numFmtId="0" fontId="27" fillId="23" borderId="13" xfId="0" applyFont="1" applyFill="1" applyBorder="1" applyAlignment="1">
      <alignment horizontal="justify"/>
    </xf>
    <xf numFmtId="0" fontId="27" fillId="25" borderId="13" xfId="0" applyFont="1" applyFill="1" applyBorder="1" applyAlignment="1">
      <alignment horizontal="center" vertical="center" wrapText="1"/>
    </xf>
    <xf numFmtId="0" fontId="27" fillId="23" borderId="2" xfId="0" applyFont="1" applyFill="1" applyBorder="1" applyAlignment="1">
      <alignment wrapText="1"/>
    </xf>
    <xf numFmtId="0" fontId="27" fillId="23" borderId="16" xfId="0" applyFont="1" applyFill="1" applyBorder="1" applyAlignment="1">
      <alignment horizontal="center" vertical="center" wrapText="1"/>
    </xf>
    <xf numFmtId="0" fontId="27" fillId="23" borderId="4" xfId="0" applyFont="1" applyFill="1" applyBorder="1" applyAlignment="1">
      <alignment horizontal="center" vertical="center" wrapText="1"/>
    </xf>
    <xf numFmtId="0" fontId="27" fillId="23" borderId="18" xfId="0" applyFont="1" applyFill="1" applyBorder="1" applyAlignment="1">
      <alignment horizontal="center" vertical="center" wrapText="1"/>
    </xf>
    <xf numFmtId="0" fontId="27" fillId="23" borderId="15" xfId="0" applyFont="1" applyFill="1" applyBorder="1" applyAlignment="1">
      <alignment horizontal="center" vertical="center" wrapText="1"/>
    </xf>
    <xf numFmtId="0" fontId="27" fillId="23" borderId="2" xfId="0" applyFont="1" applyFill="1" applyBorder="1" applyAlignment="1">
      <alignment horizontal="center" vertical="center" wrapText="1"/>
    </xf>
    <xf numFmtId="0" fontId="27" fillId="23" borderId="13" xfId="0" applyFont="1" applyFill="1" applyBorder="1" applyAlignment="1">
      <alignment horizontal="center" vertical="center" wrapText="1"/>
    </xf>
    <xf numFmtId="0" fontId="27" fillId="17" borderId="9" xfId="0" applyFont="1" applyFill="1" applyBorder="1" applyAlignment="1" applyProtection="1">
      <alignment horizontal="center" vertical="center" wrapText="1"/>
      <protection locked="0"/>
    </xf>
    <xf numFmtId="0" fontId="36" fillId="17" borderId="9" xfId="0" applyFont="1" applyFill="1" applyBorder="1" applyAlignment="1" applyProtection="1">
      <alignment horizontal="center" vertical="center" wrapText="1"/>
      <protection locked="0"/>
    </xf>
    <xf numFmtId="0" fontId="27" fillId="17" borderId="9" xfId="0" applyFont="1" applyFill="1" applyBorder="1" applyAlignment="1" applyProtection="1">
      <alignment horizontal="center" vertical="center"/>
      <protection locked="0"/>
    </xf>
    <xf numFmtId="0" fontId="27" fillId="17" borderId="9" xfId="0" applyFont="1" applyFill="1" applyBorder="1" applyAlignment="1" applyProtection="1">
      <alignment horizontal="center" vertical="center"/>
      <protection hidden="1"/>
    </xf>
    <xf numFmtId="1" fontId="27" fillId="17" borderId="9" xfId="0" applyNumberFormat="1" applyFont="1" applyFill="1" applyBorder="1" applyAlignment="1" applyProtection="1">
      <alignment horizontal="center" vertical="center"/>
      <protection hidden="1"/>
    </xf>
    <xf numFmtId="0" fontId="36" fillId="17" borderId="11" xfId="0" applyFont="1" applyFill="1" applyBorder="1" applyAlignment="1" applyProtection="1">
      <alignment horizontal="left" vertical="center" wrapText="1"/>
      <protection locked="0"/>
    </xf>
    <xf numFmtId="0" fontId="36" fillId="17" borderId="5" xfId="0" applyFont="1" applyFill="1" applyBorder="1" applyAlignment="1" applyProtection="1">
      <alignment horizontal="left" vertical="center" wrapText="1"/>
      <protection locked="0"/>
    </xf>
    <xf numFmtId="0" fontId="27" fillId="17" borderId="9" xfId="0" applyFont="1" applyFill="1" applyBorder="1" applyAlignment="1" applyProtection="1">
      <alignment horizontal="center" vertical="center" wrapText="1"/>
    </xf>
    <xf numFmtId="0" fontId="27" fillId="17" borderId="9" xfId="0" applyFont="1" applyFill="1" applyBorder="1" applyAlignment="1" applyProtection="1">
      <alignment horizontal="center" vertical="center" wrapText="1"/>
      <protection hidden="1"/>
    </xf>
    <xf numFmtId="0" fontId="36" fillId="17" borderId="9" xfId="0" applyFont="1" applyFill="1" applyBorder="1" applyAlignment="1" applyProtection="1">
      <alignment horizontal="left" vertical="center" wrapText="1"/>
      <protection locked="0"/>
    </xf>
    <xf numFmtId="0" fontId="27" fillId="17" borderId="13" xfId="0" applyFont="1" applyFill="1" applyBorder="1" applyAlignment="1" applyProtection="1">
      <alignment horizontal="center" vertical="center" wrapText="1"/>
      <protection hidden="1"/>
    </xf>
    <xf numFmtId="0" fontId="0" fillId="20" borderId="16" xfId="0" applyFont="1" applyFill="1" applyBorder="1" applyAlignment="1" applyProtection="1">
      <alignment horizontal="center" vertical="center" wrapText="1"/>
      <protection locked="0"/>
    </xf>
    <xf numFmtId="0" fontId="0" fillId="20" borderId="4" xfId="0" applyFont="1" applyFill="1" applyBorder="1" applyAlignment="1" applyProtection="1">
      <alignment horizontal="center" vertical="center" wrapText="1"/>
      <protection locked="0"/>
    </xf>
    <xf numFmtId="0" fontId="0" fillId="20" borderId="18" xfId="0" applyFont="1" applyFill="1" applyBorder="1" applyAlignment="1" applyProtection="1">
      <alignment horizontal="center" vertical="center" wrapText="1"/>
      <protection locked="0"/>
    </xf>
    <xf numFmtId="0" fontId="0" fillId="20" borderId="15" xfId="0" applyFont="1" applyFill="1" applyBorder="1" applyAlignment="1" applyProtection="1">
      <alignment horizontal="center" vertical="center" wrapText="1"/>
      <protection locked="0"/>
    </xf>
    <xf numFmtId="0" fontId="0" fillId="20" borderId="2" xfId="0" applyFont="1" applyFill="1" applyBorder="1" applyAlignment="1" applyProtection="1">
      <alignment horizontal="center" vertical="center" wrapText="1"/>
      <protection locked="0"/>
    </xf>
    <xf numFmtId="0" fontId="0" fillId="20" borderId="13" xfId="0" applyFont="1" applyFill="1" applyBorder="1" applyAlignment="1" applyProtection="1">
      <alignment horizontal="center" vertical="center" wrapText="1"/>
      <protection locked="0"/>
    </xf>
    <xf numFmtId="0" fontId="27" fillId="17" borderId="13" xfId="0" applyFont="1" applyFill="1" applyBorder="1" applyAlignment="1" applyProtection="1">
      <alignment horizontal="center" vertical="center" wrapText="1"/>
      <protection locked="0"/>
    </xf>
    <xf numFmtId="0" fontId="27" fillId="17" borderId="13" xfId="0" applyFont="1" applyFill="1" applyBorder="1" applyAlignment="1" applyProtection="1">
      <alignment horizontal="center" vertical="center"/>
      <protection locked="0"/>
    </xf>
    <xf numFmtId="0" fontId="27" fillId="17" borderId="13" xfId="0" applyFont="1" applyFill="1" applyBorder="1" applyAlignment="1" applyProtection="1">
      <alignment horizontal="center" vertical="center"/>
      <protection hidden="1"/>
    </xf>
    <xf numFmtId="1" fontId="27" fillId="17" borderId="13" xfId="0" applyNumberFormat="1" applyFont="1" applyFill="1" applyBorder="1" applyAlignment="1" applyProtection="1">
      <alignment horizontal="center" vertical="center"/>
      <protection hidden="1"/>
    </xf>
    <xf numFmtId="0" fontId="27" fillId="17" borderId="10" xfId="0" applyFont="1" applyFill="1" applyBorder="1" applyAlignment="1" applyProtection="1">
      <alignment horizontal="center" vertical="center" wrapText="1"/>
      <protection locked="0"/>
    </xf>
    <xf numFmtId="0" fontId="27" fillId="17" borderId="18" xfId="0" applyFont="1" applyFill="1" applyBorder="1" applyAlignment="1" applyProtection="1">
      <alignment horizontal="center" vertical="center" wrapText="1"/>
      <protection locked="0"/>
    </xf>
    <xf numFmtId="1" fontId="27" fillId="20" borderId="13" xfId="0" applyNumberFormat="1" applyFont="1" applyFill="1" applyBorder="1" applyAlignment="1" applyProtection="1">
      <alignment horizontal="center" vertical="center"/>
      <protection hidden="1"/>
    </xf>
    <xf numFmtId="0" fontId="46"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48" fillId="0" borderId="1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7" xfId="0" applyFont="1" applyBorder="1" applyAlignment="1">
      <alignment horizontal="center" vertical="center" wrapText="1"/>
    </xf>
    <xf numFmtId="0" fontId="47" fillId="0" borderId="133" xfId="0" applyNumberFormat="1" applyFont="1" applyFill="1" applyBorder="1" applyAlignment="1" applyProtection="1">
      <alignment horizontal="center" vertical="center" wrapText="1"/>
    </xf>
    <xf numFmtId="0" fontId="47" fillId="0" borderId="134" xfId="0" applyFont="1" applyBorder="1" applyAlignment="1">
      <alignment horizontal="left" vertical="center" wrapText="1"/>
    </xf>
    <xf numFmtId="0" fontId="47" fillId="0" borderId="135" xfId="0" applyFont="1" applyBorder="1" applyAlignment="1">
      <alignment horizontal="left" vertical="center" wrapText="1"/>
    </xf>
    <xf numFmtId="0" fontId="47" fillId="0" borderId="136" xfId="0" applyFont="1" applyBorder="1" applyAlignment="1">
      <alignment horizontal="left" vertical="center" wrapText="1"/>
    </xf>
    <xf numFmtId="0" fontId="47" fillId="0" borderId="137" xfId="0" applyFont="1" applyBorder="1" applyAlignment="1">
      <alignment horizontal="left" vertical="center" wrapText="1"/>
    </xf>
    <xf numFmtId="0" fontId="47" fillId="0" borderId="138" xfId="0" applyFont="1" applyBorder="1" applyAlignment="1">
      <alignment horizontal="left" vertical="center" wrapText="1"/>
    </xf>
    <xf numFmtId="0" fontId="47" fillId="0" borderId="139" xfId="0" applyFont="1" applyBorder="1" applyAlignment="1">
      <alignment horizontal="left" vertical="center" wrapText="1"/>
    </xf>
    <xf numFmtId="0" fontId="47" fillId="0" borderId="0" xfId="0" applyNumberFormat="1" applyFont="1" applyFill="1" applyBorder="1" applyAlignment="1" applyProtection="1">
      <alignment horizontal="left" vertical="center" wrapText="1"/>
    </xf>
    <xf numFmtId="0" fontId="47" fillId="0" borderId="140" xfId="0" applyFont="1" applyBorder="1" applyAlignment="1">
      <alignment horizontal="left" vertical="center" wrapText="1"/>
    </xf>
    <xf numFmtId="0" fontId="47" fillId="0" borderId="0" xfId="0" applyFont="1" applyBorder="1" applyAlignment="1">
      <alignment horizontal="left" vertical="center" wrapText="1"/>
    </xf>
    <xf numFmtId="0" fontId="47" fillId="0" borderId="133" xfId="0" applyFont="1" applyBorder="1" applyAlignment="1">
      <alignment horizontal="left" vertical="center" wrapText="1"/>
    </xf>
    <xf numFmtId="0" fontId="44" fillId="0" borderId="0" xfId="0" applyNumberFormat="1" applyFont="1" applyFill="1" applyBorder="1" applyAlignment="1">
      <alignment horizontal="center"/>
    </xf>
    <xf numFmtId="0" fontId="47" fillId="0" borderId="130" xfId="0" applyFont="1" applyBorder="1" applyAlignment="1">
      <alignment horizontal="left" vertical="center" wrapText="1"/>
    </xf>
    <xf numFmtId="0" fontId="47" fillId="0" borderId="131" xfId="0" applyFont="1" applyBorder="1" applyAlignment="1">
      <alignment horizontal="left" vertical="center" wrapText="1"/>
    </xf>
    <xf numFmtId="0" fontId="47" fillId="0" borderId="132" xfId="0" applyFont="1" applyBorder="1" applyAlignment="1">
      <alignment horizontal="left" vertical="center" wrapText="1"/>
    </xf>
  </cellXfs>
  <cellStyles count="4">
    <cellStyle name="Hipervínculo" xfId="3" builtinId="8"/>
    <cellStyle name="Normal" xfId="0" builtinId="0"/>
    <cellStyle name="Normal 2 2" xfId="2"/>
    <cellStyle name="Porcentaje" xfId="1" builtinId="5"/>
  </cellStyles>
  <dxfs count="4">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804863</xdr:colOff>
      <xdr:row>0</xdr:row>
      <xdr:rowOff>69056</xdr:rowOff>
    </xdr:from>
    <xdr:ext cx="5057775" cy="923925"/>
    <xdr:pic>
      <xdr:nvPicPr>
        <xdr:cNvPr id="2" name="image2.jpg" title="Imagen"/>
        <xdr:cNvPicPr preferRelativeResize="0"/>
      </xdr:nvPicPr>
      <xdr:blipFill>
        <a:blip xmlns:r="http://schemas.openxmlformats.org/officeDocument/2006/relationships" r:embed="rId1" cstate="print"/>
        <a:stretch>
          <a:fillRect/>
        </a:stretch>
      </xdr:blipFill>
      <xdr:spPr>
        <a:xfrm>
          <a:off x="804863" y="69056"/>
          <a:ext cx="5057775" cy="9239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392081</xdr:colOff>
      <xdr:row>0</xdr:row>
      <xdr:rowOff>693965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4841616" cy="693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1152526</xdr:colOff>
      <xdr:row>0</xdr:row>
      <xdr:rowOff>0</xdr:rowOff>
    </xdr:from>
    <xdr:to>
      <xdr:col>1</xdr:col>
      <xdr:colOff>143527</xdr:colOff>
      <xdr:row>2</xdr:row>
      <xdr:rowOff>276225</xdr:rowOff>
    </xdr:to>
    <xdr:pic>
      <xdr:nvPicPr>
        <xdr:cNvPr id="2" name="Picture 1" descr="simbolo +Sigla IGAC">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6" y="0"/>
          <a:ext cx="991251"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andazuri/Downloads/Plan%20de%20Accion%20Anual%202020%20Sede%20Central%20-%20preliminar%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uan.riveros/Downloads/Plantilla%20Mapa%20de%20riesgos%20de%20gesti&#243;n%20y%20corrupci&#243;n%202020%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uan.riveros/Downloads/Mapa%20riesgos%20gesti&#243;n%20y%20corrupci&#243;n%202020%20OC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uan.riveros/Downloads/Propuesta%20Mapa%20de%20riesgos%20de%20gesti&#243;n%20y%20corrupci&#243;n%202020%20Contractual%20v1%20diciember%202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uan.riveros/Downloads/Mapa%20de%20riesgos%20de%20gesti&#243;n%20GIS%20-%202019122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uan.riveros/Downloads/Mapa%20de%20riesgos%20de%20corrupci&#243;n%20GIS_%20-%202019122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uan.riveros/Downloads/Mapa%20de%20riesgos%20de%20gesti&#243;n%20GTI%20-%202019122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uan.riveros/Downloads/Mapa%20de%20riesgos%20de%20corrupci&#243;n%20GTI-%202019122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uan.riveros/Downloads/riesgos%20de%20corrupci&#243;n%20y%20controles%20ajustado%20Subdirecci&#243;n%20de%20Agrolog&#237;a%20(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uan.riveros/Downloads/20191223_Mapa%20de%20riesgos%20de%20gesti&#243;n%20y%20corrupci&#243;n%20Geograf&#237;a%20Versi&#243;n%20fin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uan.riveros/Downloads/20191220_Mapa%20de%20riesgos%20de%20gestion%20y%20corrupcion%20Cartografia%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landazuri/Downloads/Propuesta%20Mapa%20de%20riesgos%20de%20gesti&#243;n%20y%20corrupci&#243;n%20IGAC%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uan.riveros/Downloads/20191220_Mapa%20de%20riesgos%20de%20gestion%20y%20corrupci&#243;n%20Geodesi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uan.riveros/Downloads/Mapa%20de%20riesgos%20de%20gesti&#243;n%20y%20corrupci&#243;n%202020%20DEP%2026_12_2019%20con%20propuesta%20Milen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juan.riveros/Downloads/20%2012%202019%20Mapa%20riesgos%202020%20SsAdtivos_Revisi&#243;n%20Admon%2026.12.2019%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juan.riveros/Downloads/Mapa%20de%20riesgos%20de%20gesti&#243;n%20y%20corrupci&#243;n%202020%20Juridica%20ajustados%20-20-12-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uan.riveros/Downloads/Plantilla%20Mapa%20de%20riesgos%20de%20gesti&#243;n%20y%20corrupci&#243;n%202020%20-gestion%20human%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arcelapuentes/Downloads/Mapa%20de%20riesgos%20de%20gesti&#243;n%20y%20corrupci&#243;n%202020%20Financiera%2006122019.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MPR%20G%20Y%20C%202020%20OCI%20comentado%20d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wilson.avila\AppData\Local\Microsoft\Windows\Temporary%20Internet%20Files\Content.Outlook\7P9JMG0V\Mapa%20de%20Riesgos%20de%20Gestion%20-%20Control%20disciplinario%20V1%20%202017%20defin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n.riveros/Downloads/Mapa%20de%20riesgos%20de%20gesti&#243;n%20y%20corrupci&#243;n%20Financiera%202020%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an.riveros/Downloads/Plantilla%20Mapa%20de%20riesgos%20de%20gesti&#243;n%20y%20corrupci&#243;n%202020%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ilson.avila/AppData/Local/Microsoft/Windows/Temporary%20Internet%20Files/Content.Outlook/7P9JMG0V/Mapa%20de%20Riesgos%20de%20Gestion%20-%20Control%20disciplinario%20V1%20%202017%20definit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uan.riveros/Downloads/Mapa%20riesgos%20gesti&#243;n%20y%20corrupci&#243;n%202020%20CONTROL%20DISCIPLINAR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uan.riveros/Downloads/Mapa%20riesgos%20de%20gesti&#243;n%20y%20corrupci&#243;n%20G%20Documental%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uan.riveros/Downloads/Mapa%20de%20riesgos%20gestion%202020_Subdirecci&#243;n%20Catastro_Ajustado_Bett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
      <sheetName val="Instructivo diligenciamiento"/>
      <sheetName val="PAA2020"/>
      <sheetName val="Indicadores"/>
      <sheetName val="PEI"/>
      <sheetName val="GEODES"/>
      <sheetName val="CARTOG"/>
      <sheetName val="AGROL"/>
      <sheetName val="GEOGRA"/>
      <sheetName val="CATAS"/>
      <sheetName val="DIRECC"/>
      <sheetName val="TECNOL"/>
      <sheetName val="COMUNIC"/>
      <sheetName val="S CIUDAD"/>
      <sheetName val="G CONOC"/>
      <sheetName val="T HUMANO"/>
      <sheetName val="FINANC"/>
      <sheetName val="G DOCUM"/>
      <sheetName val="ADMINST"/>
      <sheetName val="CONTRAT"/>
      <sheetName val="JURIDICA"/>
      <sheetName val="CATASTRO"/>
      <sheetName val="INFORMAT"/>
      <sheetName val="C DISCIP"/>
      <sheetName val="EVALUAC"/>
    </sheetNames>
    <sheetDataSet>
      <sheetData sheetId="0"/>
      <sheetData sheetId="1"/>
      <sheetData sheetId="2"/>
      <sheetData sheetId="3"/>
      <sheetData sheetId="4"/>
      <sheetData sheetId="5">
        <row r="4">
          <cell r="C4" t="str">
            <v>GESTIÓN GEODESICA</v>
          </cell>
          <cell r="AA4">
            <v>0</v>
          </cell>
        </row>
        <row r="9">
          <cell r="A9" t="str">
            <v>Densificar el marco de referencia gravimetrico</v>
          </cell>
          <cell r="B9" t="str">
            <v>13. No Aplica</v>
          </cell>
          <cell r="C9" t="str">
            <v>Fortalecer_la_producción_de_la_información_agrológica_geográfica_geodésica_y_cartográfica_nacional</v>
          </cell>
          <cell r="D9" t="str">
            <v>Fortalecimiento de la Red Geodésica Nacional para mejorar las precisiones de escalas  y coordenadas de la cartografía oficial</v>
          </cell>
          <cell r="E9" t="str">
            <v>Gestión_con_Valores_para_Resultados</v>
          </cell>
          <cell r="F9" t="str">
            <v>3.6. Fortalecimiento organizacional y simplificación de procesos</v>
          </cell>
          <cell r="G9" t="str">
            <v>Numero</v>
          </cell>
          <cell r="H9">
            <v>20</v>
          </cell>
          <cell r="I9" t="str">
            <v>Puntos medidos y procesados</v>
          </cell>
          <cell r="J9" t="str">
            <v>Eficacia</v>
          </cell>
          <cell r="K9" t="str">
            <v>GIT  Gestión Geodesica</v>
          </cell>
          <cell r="Y9">
            <v>1</v>
          </cell>
          <cell r="Z9">
            <v>0.25</v>
          </cell>
          <cell r="AA9">
            <v>0</v>
          </cell>
        </row>
        <row r="10">
          <cell r="Y10">
            <v>0</v>
          </cell>
        </row>
        <row r="12">
          <cell r="B12" t="str">
            <v>13. No Aplica</v>
          </cell>
          <cell r="C12" t="str">
            <v>Puesta en marcha del observatorio gravimétrico de San Bartolomé</v>
          </cell>
          <cell r="K12" t="str">
            <v xml:space="preserve">Siervo William León </v>
          </cell>
          <cell r="Y12">
            <v>1</v>
          </cell>
          <cell r="Z12">
            <v>0.4</v>
          </cell>
          <cell r="AA12">
            <v>0</v>
          </cell>
        </row>
        <row r="13">
          <cell r="Y13">
            <v>0</v>
          </cell>
        </row>
        <row r="14">
          <cell r="B14" t="str">
            <v>13. No Aplica</v>
          </cell>
          <cell r="C14" t="str">
            <v xml:space="preserve">Medición de gravedad en 20 puntos de la red absoluta </v>
          </cell>
          <cell r="K14" t="str">
            <v xml:space="preserve">Siervo William León </v>
          </cell>
          <cell r="Y14">
            <v>1</v>
          </cell>
          <cell r="Z14">
            <v>0.3</v>
          </cell>
          <cell r="AA14">
            <v>0</v>
          </cell>
        </row>
        <row r="15">
          <cell r="Y15">
            <v>0</v>
          </cell>
        </row>
        <row r="16">
          <cell r="B16" t="str">
            <v>13. No Aplica</v>
          </cell>
          <cell r="C16" t="str">
            <v>Realizar cálculos y almacenamiento de la información en la base de datos unificada</v>
          </cell>
          <cell r="K16" t="str">
            <v xml:space="preserve">Siervo William León </v>
          </cell>
          <cell r="Y16">
            <v>1</v>
          </cell>
          <cell r="Z16">
            <v>0.3</v>
          </cell>
          <cell r="AA16">
            <v>0</v>
          </cell>
        </row>
        <row r="17">
          <cell r="Y17">
            <v>0</v>
          </cell>
        </row>
        <row r="23">
          <cell r="A23" t="str">
            <v xml:space="preserve">Densificar el marco de referencia terrestre </v>
          </cell>
          <cell r="B23" t="str">
            <v>13. No Aplica</v>
          </cell>
          <cell r="C23" t="str">
            <v>Fortalecer_la_producción_de_la_información_agrológica_geográfica_geodésica_y_cartográfica_nacional</v>
          </cell>
          <cell r="D23" t="str">
            <v>Fortalecimiento de la Red Geodésica Nacional para mejorar las precisiones de escalas  y coordenadas de la cartografía oficial</v>
          </cell>
          <cell r="E23" t="str">
            <v>Gestión_con_Valores_para_Resultados</v>
          </cell>
          <cell r="F23" t="str">
            <v>3.6. Fortalecimiento organizacional y simplificación de procesos</v>
          </cell>
          <cell r="G23" t="str">
            <v>Porcentaje</v>
          </cell>
          <cell r="H23">
            <v>100</v>
          </cell>
          <cell r="I23" t="str">
            <v xml:space="preserve">Estaciones geodesicas densificadas, en operación </v>
          </cell>
          <cell r="J23" t="str">
            <v>Eficacia</v>
          </cell>
          <cell r="K23" t="str">
            <v>GIT  Gestión Geodesica</v>
          </cell>
          <cell r="Y23">
            <v>1</v>
          </cell>
          <cell r="Z23">
            <v>0.25</v>
          </cell>
          <cell r="AA23">
            <v>0</v>
          </cell>
        </row>
        <row r="24">
          <cell r="Y24">
            <v>0</v>
          </cell>
        </row>
        <row r="26">
          <cell r="B26" t="str">
            <v>13. No Aplica</v>
          </cell>
          <cell r="C26" t="str">
            <v>Exploración, materialización y puesta en funcionamiento de 12 estaciones CORS</v>
          </cell>
          <cell r="K26" t="str">
            <v xml:space="preserve">Siervo William León </v>
          </cell>
          <cell r="Y26">
            <v>1</v>
          </cell>
          <cell r="Z26">
            <v>0.2</v>
          </cell>
          <cell r="AA26">
            <v>0</v>
          </cell>
        </row>
        <row r="27">
          <cell r="Y27">
            <v>0</v>
          </cell>
        </row>
        <row r="28">
          <cell r="B28" t="str">
            <v>13. No Aplica</v>
          </cell>
          <cell r="C28" t="str">
            <v>Mantenimiento de 50 estaciones de la red MAGNA-ECO</v>
          </cell>
          <cell r="K28" t="str">
            <v xml:space="preserve">Siervo William León </v>
          </cell>
          <cell r="Y28">
            <v>1</v>
          </cell>
          <cell r="Z28">
            <v>0.2</v>
          </cell>
          <cell r="AA28">
            <v>0</v>
          </cell>
        </row>
        <row r="29">
          <cell r="Y29">
            <v>0</v>
          </cell>
        </row>
        <row r="30">
          <cell r="B30" t="str">
            <v>13. No Aplica</v>
          </cell>
          <cell r="C30" t="str">
            <v>Realizar el procesamiento de datos y cálculo de las estaciones geodésicas de funcionamiento continuo</v>
          </cell>
          <cell r="K30" t="str">
            <v xml:space="preserve">Siervo William León </v>
          </cell>
          <cell r="Y30">
            <v>1</v>
          </cell>
          <cell r="Z30">
            <v>0.1</v>
          </cell>
          <cell r="AA30">
            <v>0</v>
          </cell>
        </row>
        <row r="31">
          <cell r="Y31">
            <v>0</v>
          </cell>
        </row>
        <row r="32">
          <cell r="B32" t="str">
            <v>13. No Aplica</v>
          </cell>
          <cell r="C32" t="str">
            <v>Realizar la estructuración de los datos RINEX, monitorear las estaciones geodésicas de la Red GNSS Colombia e implementación de GNSS en tiempo real</v>
          </cell>
          <cell r="K32" t="str">
            <v xml:space="preserve">Siervo William León </v>
          </cell>
          <cell r="Y32">
            <v>1</v>
          </cell>
          <cell r="Z32">
            <v>0.2</v>
          </cell>
          <cell r="AA32">
            <v>0</v>
          </cell>
        </row>
        <row r="33">
          <cell r="Y33">
            <v>0</v>
          </cell>
        </row>
        <row r="34">
          <cell r="B34" t="str">
            <v>13. No Aplica</v>
          </cell>
          <cell r="C34" t="str">
            <v>Atención a solicitudes de usuarios de la red geodésica de funcionamiento continuo</v>
          </cell>
          <cell r="K34" t="str">
            <v xml:space="preserve">Siervo William León </v>
          </cell>
          <cell r="Y34">
            <v>1</v>
          </cell>
          <cell r="Z34">
            <v>0.2</v>
          </cell>
          <cell r="AA34">
            <v>0</v>
          </cell>
        </row>
        <row r="35">
          <cell r="Y35">
            <v>0</v>
          </cell>
        </row>
        <row r="36">
          <cell r="B36" t="str">
            <v>13. No Aplica</v>
          </cell>
          <cell r="C36" t="str">
            <v>Elaboración de documentos de investigación en la determinación de los modelos ionosférico y troposférico para Colombia</v>
          </cell>
          <cell r="K36" t="str">
            <v xml:space="preserve">Siervo William León </v>
          </cell>
          <cell r="Y36">
            <v>1</v>
          </cell>
          <cell r="Z36">
            <v>0.1</v>
          </cell>
          <cell r="AA36">
            <v>0</v>
          </cell>
        </row>
        <row r="37">
          <cell r="Y37">
            <v>0</v>
          </cell>
        </row>
        <row r="41">
          <cell r="A41" t="str">
            <v>Desinficar el marco de referencia geomagnetico</v>
          </cell>
          <cell r="B41" t="str">
            <v>13. No Aplica</v>
          </cell>
          <cell r="C41" t="str">
            <v>Fortalecer_la_producción_de_la_información_agrológica_geográfica_geodésica_y_cartográfica_nacional</v>
          </cell>
          <cell r="D41" t="str">
            <v>Fortalecimiento de la Red Geodésica Nacional para mejorar las precisiones de escalas  y coordenadas de la cartografía oficial</v>
          </cell>
          <cell r="E41" t="str">
            <v>Gestión_con_Valores_para_Resultados</v>
          </cell>
          <cell r="F41" t="str">
            <v>3.6. Fortalecimiento organizacional y simplificación de procesos</v>
          </cell>
          <cell r="G41" t="str">
            <v>Porcentaje</v>
          </cell>
          <cell r="H41">
            <v>100</v>
          </cell>
          <cell r="I41" t="str">
            <v>Marco de referencia geomagnético densificado</v>
          </cell>
          <cell r="J41" t="str">
            <v>Eficacia</v>
          </cell>
          <cell r="K41" t="str">
            <v>GIT  Gestión Geodesica</v>
          </cell>
          <cell r="Y41">
            <v>1</v>
          </cell>
          <cell r="Z41">
            <v>0.25</v>
          </cell>
          <cell r="AA41">
            <v>0</v>
          </cell>
        </row>
        <row r="42">
          <cell r="Y42">
            <v>0</v>
          </cell>
        </row>
        <row r="44">
          <cell r="B44" t="str">
            <v>13. No Aplica</v>
          </cell>
          <cell r="C44" t="str">
            <v>Modernización del observatorio de Fúquene</v>
          </cell>
          <cell r="K44" t="str">
            <v xml:space="preserve">Siervo William León </v>
          </cell>
          <cell r="Y44">
            <v>1</v>
          </cell>
          <cell r="Z44">
            <v>0.5</v>
          </cell>
          <cell r="AA44">
            <v>0</v>
          </cell>
        </row>
        <row r="45">
          <cell r="Y45">
            <v>0</v>
          </cell>
        </row>
        <row r="46">
          <cell r="B46" t="str">
            <v>13. No Aplica</v>
          </cell>
          <cell r="C46" t="str">
            <v>Gestión para reactivar el observatorio de Fúquene como miembro de INTERMAGNET</v>
          </cell>
          <cell r="K46" t="str">
            <v xml:space="preserve">Siervo William León </v>
          </cell>
          <cell r="Y46">
            <v>1</v>
          </cell>
          <cell r="Z46">
            <v>0.5</v>
          </cell>
          <cell r="AA46">
            <v>0</v>
          </cell>
        </row>
        <row r="47">
          <cell r="Y47">
            <v>0</v>
          </cell>
        </row>
        <row r="53">
          <cell r="A53" t="str">
            <v>Modelo geoidal para Colombia 2020</v>
          </cell>
          <cell r="B53" t="str">
            <v>13. No Aplica</v>
          </cell>
          <cell r="C53" t="str">
            <v>Fortalecer_la_producción_de_la_información_agrológica_geográfica_geodésica_y_cartográfica_nacional</v>
          </cell>
          <cell r="D53" t="str">
            <v>Fortalecimiento de la Red Geodésica Nacional para mejorar las precisiones de escalas  y coordenadas de la cartografía oficial</v>
          </cell>
          <cell r="E53" t="str">
            <v>Gestión_con_Valores_para_Resultados</v>
          </cell>
          <cell r="F53" t="str">
            <v>3.6. Fortalecimiento organizacional y simplificación de procesos</v>
          </cell>
          <cell r="G53" t="str">
            <v>Porcentaje</v>
          </cell>
          <cell r="H53">
            <v>100</v>
          </cell>
          <cell r="I53" t="str">
            <v>Actualización del modelo geoidal para Colombia GEOCOL 2020</v>
          </cell>
          <cell r="J53" t="str">
            <v>Eficiencia</v>
          </cell>
          <cell r="K53" t="str">
            <v>GIT  Gestión Geodesica</v>
          </cell>
          <cell r="Y53">
            <v>1</v>
          </cell>
          <cell r="Z53">
            <v>0.25</v>
          </cell>
          <cell r="AA53">
            <v>0</v>
          </cell>
        </row>
        <row r="54">
          <cell r="Y54">
            <v>0</v>
          </cell>
        </row>
        <row r="56">
          <cell r="B56" t="str">
            <v>13. No Aplica</v>
          </cell>
          <cell r="C56" t="str">
            <v>Finalización del proceso de depuración de la BDE externa con la organización, estandarización y ajuste de los datos de nivelación y gravimetria del IGAC</v>
          </cell>
          <cell r="K56" t="str">
            <v xml:space="preserve">Siervo William León </v>
          </cell>
          <cell r="Y56">
            <v>1</v>
          </cell>
          <cell r="Z56">
            <v>0.25</v>
          </cell>
          <cell r="AA56">
            <v>0</v>
          </cell>
        </row>
        <row r="57">
          <cell r="Y57">
            <v>0</v>
          </cell>
        </row>
        <row r="58">
          <cell r="B58" t="str">
            <v>13. No Aplica</v>
          </cell>
          <cell r="C58" t="str">
            <v>Cálculos nivelación geodésica</v>
          </cell>
          <cell r="K58" t="str">
            <v xml:space="preserve">Siervo William León </v>
          </cell>
          <cell r="Y58">
            <v>1</v>
          </cell>
          <cell r="Z58">
            <v>0.25</v>
          </cell>
          <cell r="AA58">
            <v>0</v>
          </cell>
        </row>
        <row r="59">
          <cell r="Y59">
            <v>0</v>
          </cell>
        </row>
        <row r="60">
          <cell r="B60" t="str">
            <v>13. No Aplica</v>
          </cell>
          <cell r="C60" t="str">
            <v>Cálculo de número geopotenciales</v>
          </cell>
          <cell r="K60" t="str">
            <v xml:space="preserve">Siervo William León </v>
          </cell>
          <cell r="Y60">
            <v>1</v>
          </cell>
          <cell r="Z60">
            <v>0.25</v>
          </cell>
          <cell r="AA60">
            <v>0</v>
          </cell>
        </row>
        <row r="61">
          <cell r="Y61">
            <v>0</v>
          </cell>
        </row>
        <row r="62">
          <cell r="B62" t="str">
            <v>13. No Aplica</v>
          </cell>
          <cell r="C62" t="str">
            <v>Cálculo del modelo geoidal teorico y modelo geoidal medido</v>
          </cell>
          <cell r="K62" t="str">
            <v xml:space="preserve">Siervo William León </v>
          </cell>
          <cell r="Y62">
            <v>1</v>
          </cell>
          <cell r="Z62">
            <v>0.25</v>
          </cell>
          <cell r="AA62">
            <v>0</v>
          </cell>
        </row>
        <row r="63">
          <cell r="Y63">
            <v>0</v>
          </cell>
        </row>
      </sheetData>
      <sheetData sheetId="6">
        <row r="4">
          <cell r="C4" t="str">
            <v>GESTIÓN CARTOGRÁFICA</v>
          </cell>
          <cell r="AA4">
            <v>0</v>
          </cell>
        </row>
        <row r="9">
          <cell r="A9" t="str">
            <v>Insumos y/o productos cartográficos</v>
          </cell>
          <cell r="B9" t="str">
            <v>13. No Aplica</v>
          </cell>
          <cell r="C9" t="str">
            <v>Fortalecer_la_producción_de_la_información_agrológica_geográfica_geodésica_y_cartográfica_nacional</v>
          </cell>
          <cell r="D9" t="str">
            <v>Fortalecimiento de la estandarización, producción y validación de la cartografía básica oficial del país</v>
          </cell>
          <cell r="E9" t="str">
            <v>Gestión_con_Valores_para_Resultados</v>
          </cell>
          <cell r="F9" t="str">
            <v>3.6. Fortalecimiento organizacional y simplificación de procesos</v>
          </cell>
          <cell r="G9" t="str">
            <v>Hectáreas</v>
          </cell>
          <cell r="H9">
            <v>5000000</v>
          </cell>
          <cell r="I9" t="str">
            <v>Área de cartografía generada o actualizada</v>
          </cell>
          <cell r="J9" t="str">
            <v>Eficacia</v>
          </cell>
          <cell r="K9" t="str">
            <v xml:space="preserve">GIT  Producción Cartográfica </v>
          </cell>
          <cell r="Y9">
            <v>1</v>
          </cell>
          <cell r="Z9">
            <v>0.5</v>
          </cell>
          <cell r="AA9">
            <v>0</v>
          </cell>
        </row>
        <row r="10">
          <cell r="Y10">
            <v>0</v>
          </cell>
        </row>
        <row r="12">
          <cell r="B12" t="str">
            <v>13. No Aplica</v>
          </cell>
          <cell r="C12" t="str">
            <v>Generar o actualizar Productos de Cartografía básica escalas Grandes (1:1.000, 1:2,000, 1:5,000) (200,000 ha)</v>
          </cell>
          <cell r="K12" t="str">
            <v>Wilson Yesid Buitrago</v>
          </cell>
          <cell r="Y12">
            <v>1</v>
          </cell>
          <cell r="Z12">
            <v>0.5</v>
          </cell>
          <cell r="AA12">
            <v>0</v>
          </cell>
        </row>
        <row r="13">
          <cell r="Y13">
            <v>0</v>
          </cell>
        </row>
        <row r="14">
          <cell r="B14" t="str">
            <v>13. No Aplica</v>
          </cell>
          <cell r="C14" t="str">
            <v>Generar o actualizar Productos de Cartografía básica escalas Medianas (1:10,000, 1:25,000) (5,000,000 ha)</v>
          </cell>
          <cell r="K14" t="str">
            <v>Wilson Yesid Buitrago</v>
          </cell>
          <cell r="Y14">
            <v>1</v>
          </cell>
          <cell r="Z14">
            <v>0.5</v>
          </cell>
          <cell r="AA14">
            <v>0</v>
          </cell>
        </row>
        <row r="15">
          <cell r="Y15">
            <v>0</v>
          </cell>
        </row>
        <row r="16">
          <cell r="B16" t="str">
            <v>13. No Aplica</v>
          </cell>
          <cell r="C16" t="str">
            <v>Toma de fotografía aérea (5,000,000 ha)</v>
          </cell>
          <cell r="K16" t="str">
            <v>Wilson Yesid Buitrago</v>
          </cell>
          <cell r="Y16">
            <v>1</v>
          </cell>
          <cell r="Z16">
            <v>0</v>
          </cell>
          <cell r="AA16">
            <v>0</v>
          </cell>
        </row>
        <row r="17">
          <cell r="Y17">
            <v>0</v>
          </cell>
        </row>
        <row r="18">
          <cell r="B18" t="str">
            <v>13. No Aplica</v>
          </cell>
          <cell r="C18" t="str">
            <v>Preservación del archivo histórico de rollos de negativos de pelicula de fotografía áerea (30,000 imágenes)</v>
          </cell>
          <cell r="K18" t="str">
            <v>Martin Hernando Gonzalez</v>
          </cell>
          <cell r="Y18">
            <v>1</v>
          </cell>
          <cell r="Z18">
            <v>0</v>
          </cell>
          <cell r="AA18">
            <v>0</v>
          </cell>
        </row>
        <row r="19">
          <cell r="Y19">
            <v>0</v>
          </cell>
        </row>
        <row r="25">
          <cell r="A25" t="str">
            <v>Fase I del nuevo sistema de gestión de producción geográfica</v>
          </cell>
          <cell r="B25" t="str">
            <v>13. No Aplica</v>
          </cell>
          <cell r="C25" t="str">
            <v>Fortalecer_la_producción_de_la_información_agrológica_geográfica_geodésica_y_cartográfica_nacional</v>
          </cell>
          <cell r="D25" t="str">
            <v>Fortalecimiento de la estandarización, producción y validación de la cartografía básica oficial del país</v>
          </cell>
          <cell r="E25" t="str">
            <v>Gestión_con_Valores_para_Resultados</v>
          </cell>
          <cell r="F25" t="str">
            <v>3.6. Fortalecimiento organizacional y simplificación de procesos</v>
          </cell>
          <cell r="G25" t="str">
            <v>Porcentaje</v>
          </cell>
          <cell r="H25">
            <v>100</v>
          </cell>
          <cell r="I25" t="str">
            <v>Fase I Ejecutada</v>
          </cell>
          <cell r="J25" t="str">
            <v>Eficacia</v>
          </cell>
          <cell r="K25" t="str">
            <v xml:space="preserve">GIT  Producción Cartográfica </v>
          </cell>
          <cell r="Y25">
            <v>1</v>
          </cell>
          <cell r="Z25">
            <v>0.2</v>
          </cell>
          <cell r="AA25">
            <v>0</v>
          </cell>
        </row>
        <row r="26">
          <cell r="Y26">
            <v>0</v>
          </cell>
        </row>
        <row r="28">
          <cell r="B28" t="str">
            <v>13. No Aplica</v>
          </cell>
          <cell r="C28" t="str">
            <v>Levantamiento y análisis de información para el sistema de gestion de produccion fase I</v>
          </cell>
          <cell r="K28" t="str">
            <v>Wilson Yesid Buitrago</v>
          </cell>
          <cell r="Y28">
            <v>1</v>
          </cell>
          <cell r="Z28">
            <v>0.3</v>
          </cell>
          <cell r="AA28">
            <v>0</v>
          </cell>
        </row>
        <row r="29">
          <cell r="Y29">
            <v>0</v>
          </cell>
        </row>
        <row r="30">
          <cell r="B30" t="str">
            <v>13. No Aplica</v>
          </cell>
          <cell r="C30" t="str">
            <v>Desarrollar el sistema de gestion de produccion fase I</v>
          </cell>
          <cell r="K30" t="str">
            <v>Wilson Yesid Buitrago</v>
          </cell>
          <cell r="Y30">
            <v>1</v>
          </cell>
          <cell r="Z30">
            <v>0.45</v>
          </cell>
          <cell r="AA30">
            <v>0</v>
          </cell>
        </row>
        <row r="31">
          <cell r="Y31">
            <v>0</v>
          </cell>
        </row>
        <row r="32">
          <cell r="B32" t="str">
            <v>13. No Aplica</v>
          </cell>
          <cell r="C32" t="str">
            <v>Realizar las pruebas al sistema de gestion de produccion fase I</v>
          </cell>
          <cell r="K32" t="str">
            <v>Wilson Yesid Buitrago</v>
          </cell>
          <cell r="Y32">
            <v>1</v>
          </cell>
          <cell r="Z32">
            <v>0.25</v>
          </cell>
          <cell r="AA32">
            <v>0</v>
          </cell>
        </row>
        <row r="33">
          <cell r="Y33">
            <v>0</v>
          </cell>
        </row>
        <row r="41">
          <cell r="A41" t="str">
            <v xml:space="preserve">Validación cartográfica producida por terceros </v>
          </cell>
          <cell r="B41" t="str">
            <v>13. No Aplica</v>
          </cell>
          <cell r="C41" t="str">
            <v>Fortalecer_la_producción_de_la_información_agrológica_geográfica_geodésica_y_cartográfica_nacional</v>
          </cell>
          <cell r="D41" t="str">
            <v>Fortalecimiento de la estandarización, producción y validación de la cartografía básica oficial del país</v>
          </cell>
          <cell r="E41" t="str">
            <v>Gestión_con_Valores_para_Resultados</v>
          </cell>
          <cell r="F41" t="str">
            <v>3.6. Fortalecimiento organizacional y simplificación de procesos</v>
          </cell>
          <cell r="G41" t="str">
            <v>Porcentaje</v>
          </cell>
          <cell r="H41">
            <v>1</v>
          </cell>
          <cell r="I41" t="str">
            <v xml:space="preserve">Solicitudes atendidas </v>
          </cell>
          <cell r="J41" t="str">
            <v>Eficiencia</v>
          </cell>
          <cell r="K41" t="str">
            <v xml:space="preserve">GIT Modernización </v>
          </cell>
          <cell r="Y41">
            <v>1</v>
          </cell>
          <cell r="Z41">
            <v>0.2</v>
          </cell>
          <cell r="AA41">
            <v>0</v>
          </cell>
        </row>
        <row r="42">
          <cell r="Y42">
            <v>0</v>
          </cell>
        </row>
        <row r="44">
          <cell r="B44" t="str">
            <v>13. No Aplica</v>
          </cell>
          <cell r="C44" t="str">
            <v>Atender solictudes de validación  cartográfica producida por terceros</v>
          </cell>
          <cell r="K44" t="str">
            <v xml:space="preserve">Wilffy Cecilia Lagos </v>
          </cell>
          <cell r="Y44">
            <v>1</v>
          </cell>
          <cell r="Z44">
            <v>1</v>
          </cell>
          <cell r="AA44">
            <v>0</v>
          </cell>
        </row>
        <row r="45">
          <cell r="Y45">
            <v>0</v>
          </cell>
        </row>
        <row r="57">
          <cell r="A57" t="str">
            <v xml:space="preserve">Servicios de Información Geográfica, geodesica y cartográfica </v>
          </cell>
          <cell r="B57" t="str">
            <v>13. No Aplica</v>
          </cell>
          <cell r="C57" t="str">
            <v>Fortalecer_la_producción_de_la_información_agrológica_geográfica_geodésica_y_cartográfica_nacional</v>
          </cell>
          <cell r="D57" t="str">
            <v>Fortalecimiento de la estandarización, producción y validación de la cartografía básica oficial del país</v>
          </cell>
          <cell r="E57" t="str">
            <v>Gestión_con_Valores_para_Resultados</v>
          </cell>
          <cell r="F57" t="str">
            <v>3.6. Fortalecimiento organizacional y simplificación de procesos</v>
          </cell>
          <cell r="G57" t="str">
            <v>Numero</v>
          </cell>
          <cell r="H57" t="str">
            <v>5.0129.60</v>
          </cell>
          <cell r="I57" t="str">
            <v xml:space="preserve">Datos publicados de infromación geográfica, geodesica y cartográfica </v>
          </cell>
          <cell r="J57" t="str">
            <v>Eficacia</v>
          </cell>
          <cell r="K57" t="str">
            <v xml:space="preserve">GIT Administración de la Información </v>
          </cell>
          <cell r="Y57">
            <v>1</v>
          </cell>
          <cell r="Z57">
            <v>0.1</v>
          </cell>
          <cell r="AA57">
            <v>0</v>
          </cell>
        </row>
        <row r="58">
          <cell r="Y58">
            <v>0</v>
          </cell>
        </row>
        <row r="60">
          <cell r="B60" t="str">
            <v>13. No Aplica</v>
          </cell>
          <cell r="C60" t="str">
            <v xml:space="preserve">Publicar 12.960 datos rinex en el año </v>
          </cell>
          <cell r="K60" t="str">
            <v>Martin Hernando Gonzalez</v>
          </cell>
          <cell r="Y60">
            <v>1</v>
          </cell>
          <cell r="Z60">
            <v>0.5</v>
          </cell>
          <cell r="AA60">
            <v>0</v>
          </cell>
        </row>
        <row r="61">
          <cell r="Y61">
            <v>0</v>
          </cell>
        </row>
        <row r="62">
          <cell r="B62" t="str">
            <v>13. No Aplica</v>
          </cell>
          <cell r="C62" t="str">
            <v>Publicar 5.000.000 de ha de productos cartográficos al año</v>
          </cell>
          <cell r="K62" t="str">
            <v>Martin Hernando Gonzalez</v>
          </cell>
          <cell r="Y62">
            <v>1</v>
          </cell>
          <cell r="Z62">
            <v>0.5</v>
          </cell>
          <cell r="AA62">
            <v>0</v>
          </cell>
        </row>
        <row r="63">
          <cell r="Y63">
            <v>0</v>
          </cell>
        </row>
      </sheetData>
      <sheetData sheetId="7">
        <row r="3">
          <cell r="C3" t="str">
            <v>GESTIÓN AGROLÓGICA</v>
          </cell>
          <cell r="AA3">
            <v>0</v>
          </cell>
        </row>
        <row r="8">
          <cell r="A8" t="str">
            <v>Servicio de análisis químicos, físicos, mineralógicos y biológicos de suelos</v>
          </cell>
          <cell r="B8" t="str">
            <v>13. No Aplica</v>
          </cell>
          <cell r="C8" t="str">
            <v>Fortalecer_la_producción_de_la_información_agrológica_geográfica_geodésica_y_cartográfica_nacional</v>
          </cell>
          <cell r="D8" t="str">
            <v>4.1.Ampliación de la cobertura en la identificación de los suelos, geomorfología y capacidad agrológica a escalas más detalladas, sus usos y aplicaciones.</v>
          </cell>
          <cell r="E8" t="str">
            <v>Evaluación_de_Resultados</v>
          </cell>
          <cell r="F8" t="str">
            <v>4.16. Seguimiento y evaluación del desempeño institucional</v>
          </cell>
          <cell r="G8" t="str">
            <v>Análisis</v>
          </cell>
          <cell r="H8">
            <v>120000</v>
          </cell>
          <cell r="I8" t="str">
            <v>Análisis químicos, físicos, mineralógicos y biológicos de suelos, aguas y tejido vegetal realizados</v>
          </cell>
          <cell r="J8" t="str">
            <v>Eficacia</v>
          </cell>
          <cell r="K8" t="str">
            <v>Labaoratorio Nacional de Suelos</v>
          </cell>
          <cell r="Y8">
            <v>120000.9</v>
          </cell>
          <cell r="Z8">
            <v>0.2</v>
          </cell>
          <cell r="AA8">
            <v>0</v>
          </cell>
        </row>
        <row r="9">
          <cell r="Y9">
            <v>0</v>
          </cell>
        </row>
        <row r="11">
          <cell r="B11" t="str">
            <v>13. No Aplica</v>
          </cell>
          <cell r="C11" t="str">
            <v>1. MISIONAL: Ejecutar análisis químico de suelos, aguas y tejido vegetal</v>
          </cell>
          <cell r="K11" t="str">
            <v>Labaoratorio Nacional de Suelos</v>
          </cell>
          <cell r="Y11">
            <v>29076</v>
          </cell>
          <cell r="Z11">
            <v>0.38400000000000001</v>
          </cell>
          <cell r="AA11">
            <v>0</v>
          </cell>
        </row>
        <row r="12">
          <cell r="Y12">
            <v>0</v>
          </cell>
        </row>
        <row r="13">
          <cell r="B13" t="str">
            <v>13. No Aplica</v>
          </cell>
          <cell r="C13" t="str">
            <v>2. MISIONAL: Ejecutar análisis físicos de suelos</v>
          </cell>
          <cell r="K13" t="str">
            <v>Labaoratorio Nacional de Suelos</v>
          </cell>
          <cell r="Y13">
            <v>2479</v>
          </cell>
          <cell r="Z13">
            <v>0.04</v>
          </cell>
          <cell r="AA13">
            <v>0</v>
          </cell>
        </row>
        <row r="14">
          <cell r="Y14">
            <v>0</v>
          </cell>
        </row>
        <row r="15">
          <cell r="B15" t="str">
            <v>13. No Aplica</v>
          </cell>
          <cell r="C15" t="str">
            <v>3. MISIONAL: Ejecutar análisis mineralógicos y micro morfológicos de suelos</v>
          </cell>
          <cell r="K15" t="str">
            <v>Labaoratorio Nacional de Suelos</v>
          </cell>
          <cell r="Y15">
            <v>1385</v>
          </cell>
          <cell r="Z15">
            <v>1.7999999999999999E-2</v>
          </cell>
          <cell r="AA15">
            <v>0</v>
          </cell>
        </row>
        <row r="16">
          <cell r="Y16">
            <v>0</v>
          </cell>
        </row>
        <row r="17">
          <cell r="B17" t="str">
            <v>13. No Aplica</v>
          </cell>
          <cell r="C17" t="str">
            <v>4. MISIONAL: Ejecutar análisis biológicos de suelos</v>
          </cell>
          <cell r="K17" t="str">
            <v>Labaoratorio Nacional de Suelos</v>
          </cell>
          <cell r="Y17">
            <v>2060</v>
          </cell>
          <cell r="Z17">
            <v>1.2999999999999999E-2</v>
          </cell>
          <cell r="AA17">
            <v>0</v>
          </cell>
        </row>
        <row r="18">
          <cell r="Y18">
            <v>0</v>
          </cell>
        </row>
        <row r="19">
          <cell r="B19" t="str">
            <v>13. No Aplica</v>
          </cell>
          <cell r="C19" t="str">
            <v>5. CONVENIOS: Ejecutar análisis químico de suelos, aguas y tejido vegetal</v>
          </cell>
          <cell r="K19" t="str">
            <v>Labaoratorio Nacional de Suelos</v>
          </cell>
          <cell r="Y19">
            <v>51660</v>
          </cell>
          <cell r="Z19">
            <v>0.34</v>
          </cell>
          <cell r="AA19">
            <v>0</v>
          </cell>
        </row>
        <row r="20">
          <cell r="Y20">
            <v>0</v>
          </cell>
        </row>
        <row r="21">
          <cell r="B21" t="str">
            <v>13. No Aplica</v>
          </cell>
          <cell r="C21" t="str">
            <v>6. CONVENIOS: Ejecutar análisis físicos de suelos</v>
          </cell>
          <cell r="K21" t="str">
            <v>Labaoratorio Nacional de Suelos</v>
          </cell>
          <cell r="Y21">
            <v>22860</v>
          </cell>
          <cell r="Z21">
            <v>0.06</v>
          </cell>
          <cell r="AA21">
            <v>0</v>
          </cell>
        </row>
        <row r="22">
          <cell r="Y22">
            <v>0</v>
          </cell>
        </row>
        <row r="23">
          <cell r="B23" t="str">
            <v>13. No Aplica</v>
          </cell>
          <cell r="C23" t="str">
            <v>7. CONVENIOS: Ejecutar análisis mineralógicos y micro morfológicos de suelos</v>
          </cell>
          <cell r="K23" t="str">
            <v>Labaoratorio Nacional de Suelos</v>
          </cell>
          <cell r="Y23">
            <v>9279</v>
          </cell>
          <cell r="Z23">
            <v>3.44E-2</v>
          </cell>
          <cell r="AA23">
            <v>0</v>
          </cell>
        </row>
        <row r="24">
          <cell r="Y24">
            <v>0</v>
          </cell>
        </row>
        <row r="25">
          <cell r="B25" t="str">
            <v>13. No Aplica</v>
          </cell>
          <cell r="C25" t="str">
            <v>8. CONVENIOS: Ejecutar análisis biológicos de suelos</v>
          </cell>
          <cell r="K25" t="str">
            <v>Labaoratorio Nacional de Suelos</v>
          </cell>
          <cell r="Y25">
            <v>1201</v>
          </cell>
          <cell r="Z25">
            <v>1.06E-2</v>
          </cell>
          <cell r="AA25">
            <v>0</v>
          </cell>
        </row>
        <row r="26">
          <cell r="Y26">
            <v>0</v>
          </cell>
        </row>
        <row r="27">
          <cell r="B27" t="str">
            <v>13. No Aplica</v>
          </cell>
          <cell r="C27" t="str">
            <v>9. Construcción y estandarización de base de datos de suelos</v>
          </cell>
          <cell r="K27" t="str">
            <v>Labaoratorio Nacional de Suelos</v>
          </cell>
          <cell r="Y27">
            <v>1</v>
          </cell>
          <cell r="Z27">
            <v>0.1</v>
          </cell>
          <cell r="AA27">
            <v>0</v>
          </cell>
        </row>
        <row r="28">
          <cell r="Y28">
            <v>0</v>
          </cell>
        </row>
        <row r="32">
          <cell r="A32" t="str">
            <v xml:space="preserve">Áreas AHT con fines múltiples homologadas, actualizadas y correlacionadas </v>
          </cell>
          <cell r="B32" t="str">
            <v>13. No Aplica</v>
          </cell>
          <cell r="C32" t="str">
            <v>Fortalecer_la_producción_de_la_información_agrológica_geográfica_geodésica_y_cartográfica_nacional</v>
          </cell>
          <cell r="D32" t="str">
            <v>4.2. Actualización de áreas homogéneas de tierras.</v>
          </cell>
          <cell r="E32" t="str">
            <v>Evaluación_de_Resultados</v>
          </cell>
          <cell r="F32" t="str">
            <v>4.16. Seguimiento y evaluación del desempeño institucional</v>
          </cell>
          <cell r="G32" t="str">
            <v>Áreas</v>
          </cell>
          <cell r="H32">
            <v>2300000</v>
          </cell>
          <cell r="I32" t="str">
            <v xml:space="preserve"> AHT con fines múltiples homologadas, actualizadas y correlacionadas</v>
          </cell>
          <cell r="J32" t="str">
            <v>Eficacia</v>
          </cell>
          <cell r="K32" t="str">
            <v>Gestión de Suelos y Aplicaciones Agrologicas</v>
          </cell>
          <cell r="Y32">
            <v>1</v>
          </cell>
          <cell r="Z32">
            <v>0.1</v>
          </cell>
          <cell r="AA32">
            <v>0</v>
          </cell>
        </row>
        <row r="33">
          <cell r="Y33">
            <v>0</v>
          </cell>
        </row>
        <row r="35">
          <cell r="B35" t="str">
            <v>13. No Aplica</v>
          </cell>
          <cell r="C35" t="str">
            <v>1. Correlación o actualización de las áreas homogéneas de tierras</v>
          </cell>
          <cell r="K35" t="str">
            <v>Gestión de Suelos y Aplicaciones Agrologicas</v>
          </cell>
          <cell r="Y35">
            <v>1</v>
          </cell>
          <cell r="Z35">
            <v>0.55000000000000004</v>
          </cell>
          <cell r="AA35">
            <v>0</v>
          </cell>
        </row>
        <row r="36">
          <cell r="Y36">
            <v>0</v>
          </cell>
        </row>
        <row r="37">
          <cell r="B37" t="str">
            <v>13. No Aplica</v>
          </cell>
          <cell r="C37" t="str">
            <v>2. Atención prioritaria solicitudes judiciales, catastrales procesos de restitución de tierras, entre otras (a demanda).</v>
          </cell>
          <cell r="K37" t="str">
            <v>Gestión de Suelos y Aplicaciones Agrologicas</v>
          </cell>
          <cell r="Y37">
            <v>1</v>
          </cell>
          <cell r="Z37">
            <v>0.05</v>
          </cell>
          <cell r="AA37">
            <v>0</v>
          </cell>
        </row>
        <row r="38">
          <cell r="Y38">
            <v>0</v>
          </cell>
        </row>
        <row r="39">
          <cell r="B39" t="str">
            <v>13. No Aplica</v>
          </cell>
          <cell r="C39" t="str">
            <v>3. Estructuración control de calidad y correlación digital de la información de áreas homogéneas producida por el GIT de Levantamientos y Aplicaciones.</v>
          </cell>
          <cell r="K39" t="str">
            <v>Gestión de Suelos y Aplicaciones Agrologicas</v>
          </cell>
          <cell r="Y39">
            <v>1</v>
          </cell>
          <cell r="Z39">
            <v>0.25</v>
          </cell>
          <cell r="AA39">
            <v>0</v>
          </cell>
        </row>
        <row r="40">
          <cell r="Y40">
            <v>0</v>
          </cell>
        </row>
        <row r="41">
          <cell r="B41" t="str">
            <v>13. No Aplica</v>
          </cell>
          <cell r="C41" t="str">
            <v>4. Entrega de insumos, estadísticas y mapas de las solicitudes judiciales, catastrales, procesos de restitución de tierras a demanda.</v>
          </cell>
          <cell r="K41" t="str">
            <v>Gestión de Suelos y Aplicaciones Agrologicas</v>
          </cell>
          <cell r="Y41">
            <v>1</v>
          </cell>
          <cell r="Z41">
            <v>0.05</v>
          </cell>
          <cell r="AA41">
            <v>0</v>
          </cell>
        </row>
        <row r="42">
          <cell r="Y42">
            <v>0</v>
          </cell>
        </row>
        <row r="43">
          <cell r="B43" t="str">
            <v>13. No Aplica</v>
          </cell>
          <cell r="C43" t="str">
            <v>5.  Construcción y estandarización de base de datos de suelos</v>
          </cell>
          <cell r="K43" t="str">
            <v>Gestión de Suelos y Aplicaciones Agrologicas</v>
          </cell>
          <cell r="Y43">
            <v>1</v>
          </cell>
          <cell r="Z43">
            <v>0.1</v>
          </cell>
          <cell r="AA43">
            <v>0</v>
          </cell>
        </row>
        <row r="44">
          <cell r="Y44">
            <v>0</v>
          </cell>
        </row>
        <row r="48">
          <cell r="A48" t="str">
            <v xml:space="preserve">Estudio de suelos realizados como insumo para fines multiples. </v>
          </cell>
          <cell r="B48" t="str">
            <v>13. No Aplica</v>
          </cell>
          <cell r="C48" t="str">
            <v>Fortalecer_la_producción_de_la_información_agrológica_geográfica_geodésica_y_cartográfica_nacional</v>
          </cell>
          <cell r="D48" t="str">
            <v>4.5. Generación de estudios territoriales en zonas focalizadas</v>
          </cell>
          <cell r="E48" t="str">
            <v>Evaluación_de_Resultados</v>
          </cell>
          <cell r="F48" t="str">
            <v>4.16. Seguimiento y evaluación del desempeño institucional</v>
          </cell>
          <cell r="G48" t="str">
            <v>Áreas</v>
          </cell>
          <cell r="H48">
            <v>1300000</v>
          </cell>
          <cell r="I48" t="str">
            <v>Áreas de Estudio de suelos realizados, como insumo para el ordenamiento del territorio.</v>
          </cell>
          <cell r="J48" t="str">
            <v>Eficacia</v>
          </cell>
          <cell r="K48" t="str">
            <v>Gestión de Suelos y Aplicaciones Agrologicas</v>
          </cell>
          <cell r="Y48">
            <v>1</v>
          </cell>
          <cell r="Z48">
            <v>0.3</v>
          </cell>
          <cell r="AA48">
            <v>0</v>
          </cell>
        </row>
        <row r="49">
          <cell r="Y49">
            <v>0</v>
          </cell>
        </row>
        <row r="51">
          <cell r="B51" t="str">
            <v>13. No Aplica</v>
          </cell>
          <cell r="C51" t="str">
            <v>1. Cartografía Temática de Suelos (Fases)</v>
          </cell>
          <cell r="K51" t="str">
            <v>Gestión de Suelos y Aplicaciones Agrologicas</v>
          </cell>
          <cell r="Y51">
            <v>1</v>
          </cell>
          <cell r="Z51">
            <v>0.15</v>
          </cell>
          <cell r="AA51">
            <v>0</v>
          </cell>
        </row>
        <row r="52">
          <cell r="Y52">
            <v>0</v>
          </cell>
        </row>
        <row r="53">
          <cell r="B53" t="str">
            <v>13. No Aplica</v>
          </cell>
          <cell r="C53" t="str">
            <v>2. Control de calidad de los perfiles, leyenda y base de datos de observaciones y perfiles y ajustes con los cambios propuestos.</v>
          </cell>
          <cell r="K53" t="str">
            <v>Gestión de Suelos y Aplicaciones Agrologicas</v>
          </cell>
          <cell r="Y53">
            <v>1</v>
          </cell>
          <cell r="Z53">
            <v>0.15</v>
          </cell>
          <cell r="AA53">
            <v>0</v>
          </cell>
        </row>
        <row r="54">
          <cell r="Y54">
            <v>0</v>
          </cell>
        </row>
        <row r="55">
          <cell r="B55" t="str">
            <v>13. No Aplica</v>
          </cell>
          <cell r="C55" t="str">
            <v>3. Descripción de UCS, revisión por control de calidad y ajuste de las UCS según las recomendaciones dadas.</v>
          </cell>
          <cell r="K55" t="str">
            <v>Gestión de Suelos y Aplicaciones Agrologicas</v>
          </cell>
          <cell r="Y55">
            <v>1</v>
          </cell>
          <cell r="Z55">
            <v>0.15</v>
          </cell>
          <cell r="AA55">
            <v>0</v>
          </cell>
        </row>
        <row r="56">
          <cell r="Y56">
            <v>0</v>
          </cell>
        </row>
        <row r="57">
          <cell r="B57" t="str">
            <v>13. No Aplica</v>
          </cell>
          <cell r="C57" t="str">
            <v>4. Clasificación por capacidad de uso, mapa de capacidad. Control de calidad y ajustes con los cambios propuestos.</v>
          </cell>
          <cell r="K57" t="str">
            <v>Gestión de Suelos y Aplicaciones Agrologicas</v>
          </cell>
          <cell r="Y57">
            <v>1</v>
          </cell>
          <cell r="Z57">
            <v>0.2</v>
          </cell>
          <cell r="AA57">
            <v>0</v>
          </cell>
        </row>
        <row r="58">
          <cell r="Y58">
            <v>0</v>
          </cell>
        </row>
        <row r="59">
          <cell r="B59" t="str">
            <v>13. No Aplica</v>
          </cell>
          <cell r="C59" t="str">
            <v>5. Elaboración de la memoria técnica, control de calidad, y ajustes pertinentes.</v>
          </cell>
          <cell r="K59" t="str">
            <v>Gestión de Suelos y Aplicaciones Agrologicas</v>
          </cell>
          <cell r="Y59">
            <v>1</v>
          </cell>
          <cell r="Z59">
            <v>0.15</v>
          </cell>
          <cell r="AA59">
            <v>0</v>
          </cell>
        </row>
        <row r="60">
          <cell r="Y60">
            <v>0</v>
          </cell>
        </row>
        <row r="61">
          <cell r="B61" t="str">
            <v>13. No Aplica</v>
          </cell>
          <cell r="C61" t="str">
            <v xml:space="preserve">6. Unificación de estudios de suelos a diferentes escalas </v>
          </cell>
          <cell r="K61" t="str">
            <v>Gestión de Suelos y Aplicaciones Agrologicas</v>
          </cell>
          <cell r="Y61">
            <v>1</v>
          </cell>
          <cell r="Z61">
            <v>0.1</v>
          </cell>
          <cell r="AA61">
            <v>0</v>
          </cell>
        </row>
        <row r="62">
          <cell r="Y62">
            <v>0</v>
          </cell>
        </row>
        <row r="63">
          <cell r="B63" t="str">
            <v>13. No Aplica</v>
          </cell>
          <cell r="C63" t="str">
            <v>7.  Construcción y estandarización de base de datos de suelos</v>
          </cell>
          <cell r="K63" t="str">
            <v>Gestión de Suelos y Aplicaciones Agrologicas</v>
          </cell>
          <cell r="Y63">
            <v>1</v>
          </cell>
          <cell r="Z63">
            <v>0.1</v>
          </cell>
          <cell r="AA63">
            <v>0</v>
          </cell>
        </row>
        <row r="64">
          <cell r="Y64">
            <v>0</v>
          </cell>
        </row>
        <row r="68">
          <cell r="A68" t="str">
            <v>Geomorfología aplicada a levantamientos de suelos.</v>
          </cell>
          <cell r="B68" t="str">
            <v>13. No Aplica</v>
          </cell>
          <cell r="C68" t="str">
            <v>Fortalecer_la_producción_de_la_información_agrológica_geográfica_geodésica_y_cartográfica_nacional</v>
          </cell>
          <cell r="D68" t="str">
            <v>4.5. Generación de estudios territoriales en zonas focalizadas</v>
          </cell>
          <cell r="E68" t="str">
            <v>Evaluación_de_Resultados</v>
          </cell>
          <cell r="F68" t="str">
            <v>4.16. Seguimiento y evaluación del desempeño institucional</v>
          </cell>
          <cell r="G68" t="str">
            <v>Áreas</v>
          </cell>
          <cell r="H68">
            <v>2400000</v>
          </cell>
          <cell r="I68" t="str">
            <v>Áreas interpretadas por geomorfología</v>
          </cell>
          <cell r="J68" t="str">
            <v>Eficacia</v>
          </cell>
          <cell r="K68" t="str">
            <v>Modernización y Administración de la Información</v>
          </cell>
          <cell r="Y68">
            <v>1</v>
          </cell>
          <cell r="Z68">
            <v>0.15</v>
          </cell>
          <cell r="AA68">
            <v>0</v>
          </cell>
        </row>
        <row r="69">
          <cell r="Y69">
            <v>0</v>
          </cell>
        </row>
        <row r="71">
          <cell r="B71" t="str">
            <v>13. No Aplica</v>
          </cell>
          <cell r="C71" t="str">
            <v>1. Obtención de insumos</v>
          </cell>
          <cell r="K71" t="str">
            <v>Modernización y Administración de la Información</v>
          </cell>
          <cell r="Y71">
            <v>1</v>
          </cell>
          <cell r="Z71">
            <v>0.1</v>
          </cell>
          <cell r="AA71">
            <v>0</v>
          </cell>
        </row>
        <row r="72">
          <cell r="Y72">
            <v>0</v>
          </cell>
        </row>
        <row r="73">
          <cell r="B73" t="str">
            <v>13. No Aplica</v>
          </cell>
          <cell r="C73" t="str">
            <v>2. Elaboración de bloques fotogramétricos, ortorectificación y mosaicos</v>
          </cell>
          <cell r="K73" t="str">
            <v>Modernización y Administración de la Información</v>
          </cell>
          <cell r="Y73">
            <v>1</v>
          </cell>
          <cell r="Z73">
            <v>0.15</v>
          </cell>
          <cell r="AA73">
            <v>0</v>
          </cell>
        </row>
        <row r="74">
          <cell r="Y74">
            <v>0</v>
          </cell>
        </row>
        <row r="75">
          <cell r="B75" t="str">
            <v>13. No Aplica</v>
          </cell>
          <cell r="C75" t="str">
            <v>3. Interpretación de Geomorfología aplicada a levantamiento de suelos de 2.400.000 ha a escala 1:25.000 o 600.000 ha a escala 1:10.000</v>
          </cell>
          <cell r="K75" t="str">
            <v>Modernización y Administración de la Información</v>
          </cell>
          <cell r="Y75">
            <v>1</v>
          </cell>
          <cell r="Z75">
            <v>0.45</v>
          </cell>
          <cell r="AA75">
            <v>0</v>
          </cell>
        </row>
        <row r="76">
          <cell r="Y76">
            <v>0</v>
          </cell>
        </row>
        <row r="77">
          <cell r="B77" t="str">
            <v>13. No Aplica</v>
          </cell>
          <cell r="C77" t="str">
            <v>4. Control de calidad y verificación de campo, precampo y poscampo</v>
          </cell>
          <cell r="K77" t="str">
            <v>Modernización y Administración de la Información</v>
          </cell>
          <cell r="Y77">
            <v>1</v>
          </cell>
          <cell r="Z77">
            <v>0.1</v>
          </cell>
          <cell r="AA77">
            <v>0</v>
          </cell>
        </row>
        <row r="78">
          <cell r="Y78">
            <v>0</v>
          </cell>
        </row>
        <row r="79">
          <cell r="B79" t="str">
            <v>13. No Aplica</v>
          </cell>
          <cell r="C79" t="str">
            <v>5. Consolidación y control de calidad bajo estándares cartográficos</v>
          </cell>
          <cell r="K79" t="str">
            <v>Modernización y Administración de la Información</v>
          </cell>
          <cell r="Y79">
            <v>1</v>
          </cell>
          <cell r="Z79">
            <v>0.1</v>
          </cell>
          <cell r="AA79">
            <v>0</v>
          </cell>
        </row>
        <row r="80">
          <cell r="Y80">
            <v>0</v>
          </cell>
        </row>
        <row r="81">
          <cell r="B81" t="str">
            <v>13. No Aplica</v>
          </cell>
          <cell r="C81" t="str">
            <v>6.  Construcción y estandarización de base de datos de suelos</v>
          </cell>
          <cell r="K81" t="str">
            <v>Modernización y Administración de la Información</v>
          </cell>
          <cell r="Y81">
            <v>1</v>
          </cell>
          <cell r="Z81">
            <v>0.1</v>
          </cell>
          <cell r="AA81">
            <v>0</v>
          </cell>
        </row>
        <row r="82">
          <cell r="Y82">
            <v>0</v>
          </cell>
        </row>
        <row r="86">
          <cell r="A86" t="str">
            <v>Coberturas y usos de la tierra, aplicada al ordenamiento del territorio.</v>
          </cell>
          <cell r="B86" t="str">
            <v>13. No Aplica</v>
          </cell>
          <cell r="C86" t="str">
            <v>Fortalecer_la_producción_de_la_información_agrológica_geográfica_geodésica_y_cartográfica_nacional</v>
          </cell>
          <cell r="D86" t="str">
            <v>4.5. Generación de estudios territoriales en zonas focalizadas</v>
          </cell>
          <cell r="E86" t="str">
            <v>Evaluación_de_Resultados</v>
          </cell>
          <cell r="F86" t="str">
            <v>4.16. Seguimiento y evaluación del desempeño institucional</v>
          </cell>
          <cell r="G86" t="str">
            <v>Áreas</v>
          </cell>
          <cell r="H86">
            <v>2400000</v>
          </cell>
          <cell r="I86" t="str">
            <v>Áreas interpretadas por geomorfología</v>
          </cell>
          <cell r="J86" t="str">
            <v>Eficacia</v>
          </cell>
          <cell r="K86" t="str">
            <v>Modernización y Administración de la Información</v>
          </cell>
          <cell r="Y86">
            <v>1</v>
          </cell>
          <cell r="Z86">
            <v>0.1</v>
          </cell>
          <cell r="AA86">
            <v>0</v>
          </cell>
        </row>
        <row r="87">
          <cell r="Y87">
            <v>0</v>
          </cell>
        </row>
        <row r="89">
          <cell r="B89" t="str">
            <v>13. No Aplica</v>
          </cell>
          <cell r="C89" t="str">
            <v>1. Obtención y procesamiento de insumos</v>
          </cell>
          <cell r="K89" t="str">
            <v>Modernización y Administración de la Información</v>
          </cell>
          <cell r="Y89">
            <v>1</v>
          </cell>
          <cell r="Z89">
            <v>0.1</v>
          </cell>
          <cell r="AA89">
            <v>0</v>
          </cell>
        </row>
        <row r="90">
          <cell r="Y90">
            <v>0</v>
          </cell>
        </row>
        <row r="91">
          <cell r="B91" t="str">
            <v>13. No Aplica</v>
          </cell>
          <cell r="C91" t="str">
            <v>2. Interpretación de las coberturas y / o uso de las tierras de 2.400.000 ha a escala 1:25.000 o 600.000 ha a escala 1:10.000</v>
          </cell>
          <cell r="K91" t="str">
            <v>Modernización y Administración de la Información</v>
          </cell>
          <cell r="Y91">
            <v>1</v>
          </cell>
          <cell r="Z91">
            <v>0.55000000000000004</v>
          </cell>
          <cell r="AA91">
            <v>0</v>
          </cell>
        </row>
        <row r="92">
          <cell r="Y92">
            <v>0</v>
          </cell>
        </row>
        <row r="93">
          <cell r="B93" t="str">
            <v>13. No Aplica</v>
          </cell>
          <cell r="C93" t="str">
            <v>3. Control de calidad y verificación de campo, precampo y poscampo</v>
          </cell>
          <cell r="K93" t="str">
            <v>Modernización y Administración de la Información</v>
          </cell>
          <cell r="Y93">
            <v>1</v>
          </cell>
          <cell r="Z93">
            <v>0.15</v>
          </cell>
          <cell r="AA93">
            <v>0</v>
          </cell>
        </row>
        <row r="94">
          <cell r="Y94">
            <v>0</v>
          </cell>
        </row>
        <row r="95">
          <cell r="B95" t="str">
            <v>13. No Aplica</v>
          </cell>
          <cell r="C95" t="str">
            <v>4. Consolidación y control de calidad bajo estándares cartográficos</v>
          </cell>
          <cell r="K95" t="str">
            <v>Modernización y Administración de la Información</v>
          </cell>
          <cell r="Y95">
            <v>1</v>
          </cell>
          <cell r="Z95">
            <v>0.1</v>
          </cell>
          <cell r="AA95">
            <v>0</v>
          </cell>
        </row>
        <row r="96">
          <cell r="Y96">
            <v>0</v>
          </cell>
        </row>
        <row r="97">
          <cell r="B97" t="str">
            <v>13. No Aplica</v>
          </cell>
          <cell r="C97" t="str">
            <v>5.  Construcción y estandarización de base de datos de suelos</v>
          </cell>
          <cell r="K97" t="str">
            <v>Modernización y Administración de la Información</v>
          </cell>
          <cell r="Y97">
            <v>1</v>
          </cell>
          <cell r="Z97">
            <v>0.1</v>
          </cell>
          <cell r="AA97">
            <v>0</v>
          </cell>
        </row>
        <row r="98">
          <cell r="Y98">
            <v>0</v>
          </cell>
        </row>
        <row r="102">
          <cell r="A102" t="str">
            <v>Compromisos institucionales nacionales e internacionales</v>
          </cell>
          <cell r="B102" t="str">
            <v>13. No Aplica</v>
          </cell>
          <cell r="C102" t="str">
            <v>Fortalecer_la_producción_de_la_información_agrológica_geográfica_geodésica_y_cartográfica_nacional</v>
          </cell>
          <cell r="D102" t="str">
            <v>4.7. Fortalecimiento de líneas de investigación en procesos misionales.</v>
          </cell>
          <cell r="E102" t="str">
            <v>Evaluación_de_Resultados</v>
          </cell>
          <cell r="F102" t="str">
            <v>4.16. Seguimiento y evaluación del desempeño institucional</v>
          </cell>
          <cell r="G102" t="str">
            <v>Porcentaje</v>
          </cell>
          <cell r="H102">
            <v>1</v>
          </cell>
          <cell r="I102" t="str">
            <v>Compromisos institucionales nacionales e internacionales</v>
          </cell>
          <cell r="J102" t="str">
            <v>Eficacia</v>
          </cell>
          <cell r="K102" t="str">
            <v>Subdirección</v>
          </cell>
          <cell r="Y102">
            <v>1</v>
          </cell>
          <cell r="Z102">
            <v>0.04</v>
          </cell>
          <cell r="AA102">
            <v>0</v>
          </cell>
        </row>
        <row r="103">
          <cell r="Y103">
            <v>0</v>
          </cell>
        </row>
        <row r="105">
          <cell r="B105" t="str">
            <v>13. No Aplica</v>
          </cell>
          <cell r="C105" t="str">
            <v>1. Carta de intención entre la Organización de las Naciones Unidas para la Alimentación y la Agricultura - FAO y el IGAC.1. Carta de intención entre la Organización de las Naciones Unidas para la Alimentación y la Agricultura - FAO y el IGAC.</v>
          </cell>
          <cell r="K105" t="str">
            <v>Subdirección</v>
          </cell>
          <cell r="Y105">
            <v>1</v>
          </cell>
          <cell r="Z105">
            <v>0.15</v>
          </cell>
          <cell r="AA105">
            <v>0</v>
          </cell>
        </row>
        <row r="106">
          <cell r="Y106">
            <v>0</v>
          </cell>
        </row>
        <row r="107">
          <cell r="B107" t="str">
            <v>13. No Aplica</v>
          </cell>
          <cell r="C107" t="str">
            <v>2. Asesorar y revisar la realización del Mapa de Taxonomía de suelos y capacidad de uso de las tierras a escala 1:50.000 de Guatemala (Convenios MAGA-IGAC)</v>
          </cell>
          <cell r="K107" t="str">
            <v>Subdirección</v>
          </cell>
          <cell r="Y107">
            <v>1</v>
          </cell>
          <cell r="Z107">
            <v>0.2</v>
          </cell>
          <cell r="AA107">
            <v>0</v>
          </cell>
        </row>
        <row r="108">
          <cell r="Y108">
            <v>0</v>
          </cell>
        </row>
        <row r="109">
          <cell r="B109" t="str">
            <v>13. No Aplica</v>
          </cell>
          <cell r="C109" t="str">
            <v>3. Convenio de Cooperación Científica para la ejecución de análisis de muestras de suelos, dentro del plan de manejo ambiental para el programa de erradicación de cultivos ilícitos – PECAT</v>
          </cell>
          <cell r="K109" t="str">
            <v>Subdirección</v>
          </cell>
          <cell r="Y109">
            <v>1</v>
          </cell>
          <cell r="Z109">
            <v>0.2</v>
          </cell>
          <cell r="AA109">
            <v>0</v>
          </cell>
        </row>
        <row r="110">
          <cell r="Y110">
            <v>0</v>
          </cell>
        </row>
        <row r="111">
          <cell r="B111" t="str">
            <v>13. No Aplica</v>
          </cell>
          <cell r="C111" t="str">
            <v>4. Convenio interadministrativo ANLA - IGAC</v>
          </cell>
          <cell r="K111" t="str">
            <v>Subdirección</v>
          </cell>
          <cell r="Y111">
            <v>1</v>
          </cell>
          <cell r="Z111">
            <v>0.15</v>
          </cell>
          <cell r="AA111">
            <v>0</v>
          </cell>
        </row>
        <row r="112">
          <cell r="Y112">
            <v>0</v>
          </cell>
        </row>
        <row r="113">
          <cell r="B113" t="str">
            <v>13. No Aplica</v>
          </cell>
          <cell r="C113" t="str">
            <v>5. Publicaciones y proyectos relacionados con procesos agrológicos.</v>
          </cell>
          <cell r="K113" t="str">
            <v>Subdirección</v>
          </cell>
          <cell r="Y113">
            <v>1</v>
          </cell>
          <cell r="Z113">
            <v>0.3</v>
          </cell>
          <cell r="AA113">
            <v>0</v>
          </cell>
        </row>
        <row r="114">
          <cell r="Y114">
            <v>0</v>
          </cell>
        </row>
        <row r="118">
          <cell r="A118" t="str">
            <v xml:space="preserve">Laboratorio Nacional de suelos modernizado </v>
          </cell>
          <cell r="B118" t="str">
            <v>13. No Aplica</v>
          </cell>
          <cell r="C118" t="str">
            <v>Fortalecer_la_producción_de_la_información_agrológica_geográfica_geodésica_y_cartográfica_nacional</v>
          </cell>
          <cell r="D118" t="str">
            <v>4.5. Generación de estudios territoriales en zonas focalizadas</v>
          </cell>
          <cell r="E118" t="str">
            <v>Evaluación_de_Resultados</v>
          </cell>
          <cell r="F118" t="str">
            <v>4.16. Seguimiento y evaluación del desempeño institucional</v>
          </cell>
          <cell r="G118" t="str">
            <v>Porcentaje</v>
          </cell>
          <cell r="H118">
            <v>1</v>
          </cell>
          <cell r="I118" t="str">
            <v>Laboratorio de suelos modernizado</v>
          </cell>
          <cell r="J118" t="str">
            <v>Eficacia</v>
          </cell>
          <cell r="K118" t="str">
            <v>Labaoratorio Nacional de Suelos</v>
          </cell>
          <cell r="Y118">
            <v>1</v>
          </cell>
          <cell r="Z118">
            <v>0.03</v>
          </cell>
          <cell r="AA118">
            <v>0</v>
          </cell>
        </row>
        <row r="119">
          <cell r="Y119">
            <v>0</v>
          </cell>
        </row>
        <row r="121">
          <cell r="B121" t="str">
            <v>13. No Aplica</v>
          </cell>
          <cell r="C121" t="str">
            <v>1. Revisión y diagnostico del estado actual</v>
          </cell>
          <cell r="K121" t="str">
            <v>Labaoratorio Nacional de Suelos</v>
          </cell>
          <cell r="Y121">
            <v>1</v>
          </cell>
          <cell r="Z121">
            <v>0.35</v>
          </cell>
          <cell r="AA121">
            <v>0</v>
          </cell>
        </row>
        <row r="122">
          <cell r="Y122">
            <v>0</v>
          </cell>
        </row>
        <row r="123">
          <cell r="B123" t="str">
            <v>13. No Aplica</v>
          </cell>
          <cell r="C123" t="str">
            <v>2. Consolidación de la propuetsa técnico - economica y de tecnología de equipos e instrumentos</v>
          </cell>
          <cell r="K123" t="str">
            <v>Labaoratorio Nacional de Suelos</v>
          </cell>
          <cell r="Y123">
            <v>1</v>
          </cell>
          <cell r="Z123">
            <v>0.3</v>
          </cell>
          <cell r="AA123">
            <v>0</v>
          </cell>
        </row>
        <row r="124">
          <cell r="Y124">
            <v>0</v>
          </cell>
        </row>
        <row r="125">
          <cell r="B125" t="str">
            <v>13. No Aplica</v>
          </cell>
          <cell r="C125" t="str">
            <v>3. Presentación del proyecto para la consecución de fuentes de financiación</v>
          </cell>
          <cell r="K125" t="str">
            <v>Labaoratorio Nacional de Suelos</v>
          </cell>
          <cell r="Y125">
            <v>1</v>
          </cell>
          <cell r="Z125">
            <v>0.35</v>
          </cell>
          <cell r="AA125">
            <v>0</v>
          </cell>
        </row>
        <row r="134">
          <cell r="A134" t="str">
            <v xml:space="preserve">Laboratorio Nacional de Suelos acreditado </v>
          </cell>
          <cell r="B134" t="str">
            <v>13. No Aplica</v>
          </cell>
          <cell r="C134" t="str">
            <v>Fortalecer_la_producción_de_la_información_agrológica_geográfica_geodésica_y_cartográfica_nacional</v>
          </cell>
          <cell r="D134" t="str">
            <v>4.5. Generación de estudios territoriales en zonas focalizadas</v>
          </cell>
          <cell r="E134" t="str">
            <v>Evaluación_de_Resultados</v>
          </cell>
          <cell r="F134" t="str">
            <v>4.16. Seguimiento y evaluación del desempeño institucional</v>
          </cell>
          <cell r="G134" t="str">
            <v>Porcentaje</v>
          </cell>
          <cell r="H134">
            <v>1</v>
          </cell>
          <cell r="I134" t="str">
            <v>Determinaciones analíticas acreditadas</v>
          </cell>
          <cell r="J134" t="str">
            <v>Eficacia</v>
          </cell>
          <cell r="K134" t="str">
            <v>Labaoratorio Nacional de Suelos</v>
          </cell>
          <cell r="Y134">
            <v>1</v>
          </cell>
          <cell r="Z134">
            <v>0.03</v>
          </cell>
          <cell r="AA134">
            <v>0</v>
          </cell>
        </row>
        <row r="135">
          <cell r="Y135">
            <v>0</v>
          </cell>
        </row>
        <row r="137">
          <cell r="B137" t="str">
            <v>13. No Aplica</v>
          </cell>
          <cell r="C137" t="str">
            <v>1. Revisión bibliográfica, elaboración y actualización de documentación.</v>
          </cell>
          <cell r="K137" t="str">
            <v>Labaoratorio Nacional de Suelos</v>
          </cell>
          <cell r="Y137">
            <v>1</v>
          </cell>
          <cell r="Z137">
            <v>0.15</v>
          </cell>
          <cell r="AA137">
            <v>0</v>
          </cell>
        </row>
        <row r="138">
          <cell r="Y138">
            <v>0</v>
          </cell>
        </row>
        <row r="139">
          <cell r="B139" t="str">
            <v>13. No Aplica</v>
          </cell>
          <cell r="C139" t="str">
            <v>2. Planificación de la ejecución por determinación analítica.</v>
          </cell>
          <cell r="K139" t="str">
            <v>Labaoratorio Nacional de Suelos</v>
          </cell>
          <cell r="Y139">
            <v>1</v>
          </cell>
          <cell r="Z139">
            <v>0.1</v>
          </cell>
          <cell r="AA139">
            <v>0</v>
          </cell>
        </row>
        <row r="140">
          <cell r="Y140">
            <v>0</v>
          </cell>
        </row>
        <row r="141">
          <cell r="B141" t="str">
            <v>13. No Aplica</v>
          </cell>
          <cell r="C141" t="str">
            <v>3. Preparación de reactivos, pruebas preliminares y/o adicionales</v>
          </cell>
          <cell r="K141" t="str">
            <v>Labaoratorio Nacional de Suelos</v>
          </cell>
          <cell r="Y141">
            <v>1</v>
          </cell>
          <cell r="Z141">
            <v>7.0000000000000007E-2</v>
          </cell>
          <cell r="AA141">
            <v>0</v>
          </cell>
        </row>
        <row r="142">
          <cell r="Y142">
            <v>0</v>
          </cell>
        </row>
        <row r="143">
          <cell r="B143" t="str">
            <v>13. No Aplica</v>
          </cell>
          <cell r="C143" t="str">
            <v>4. Prevalidación - validación de las determinaciones e informe.</v>
          </cell>
          <cell r="K143" t="str">
            <v>Labaoratorio Nacional de Suelos</v>
          </cell>
          <cell r="Y143">
            <v>1</v>
          </cell>
          <cell r="Z143">
            <v>0.38</v>
          </cell>
          <cell r="AA143">
            <v>0</v>
          </cell>
        </row>
        <row r="144">
          <cell r="Y144">
            <v>0</v>
          </cell>
        </row>
        <row r="145">
          <cell r="B145" t="str">
            <v>13. No Aplica</v>
          </cell>
          <cell r="C145" t="str">
            <v>5. Estimación de la incertidumbre de la medición.</v>
          </cell>
          <cell r="K145" t="str">
            <v>Labaoratorio Nacional de Suelos</v>
          </cell>
          <cell r="Y145">
            <v>1</v>
          </cell>
          <cell r="Z145">
            <v>0.1</v>
          </cell>
          <cell r="AA145">
            <v>0</v>
          </cell>
        </row>
        <row r="146">
          <cell r="Y146">
            <v>0</v>
          </cell>
        </row>
        <row r="147">
          <cell r="B147" t="str">
            <v>13. No Aplica</v>
          </cell>
          <cell r="C147" t="str">
            <v>6. Trámites ante el ente acreditador: solicitud, asignación  y realización de visita, plan de acción, otorgamiento de la acreditación</v>
          </cell>
          <cell r="K147" t="str">
            <v>Labaoratorio Nacional de Suelos</v>
          </cell>
          <cell r="Y147">
            <v>1</v>
          </cell>
          <cell r="Z147">
            <v>0.2</v>
          </cell>
          <cell r="AA147">
            <v>0</v>
          </cell>
        </row>
        <row r="148">
          <cell r="Y148">
            <v>0</v>
          </cell>
        </row>
        <row r="152">
          <cell r="A152" t="str">
            <v>Museo Nacional de Suelos ampliado</v>
          </cell>
          <cell r="B152" t="str">
            <v>13. No Aplica</v>
          </cell>
          <cell r="C152" t="str">
            <v>Democratizar_la_información_y_el_conocimiento_del_IGAC</v>
          </cell>
          <cell r="D152" t="str">
            <v>4.7. Fortalecimiento de líneas de investigación en procesos misionales.</v>
          </cell>
          <cell r="E152" t="str">
            <v>Evaluación_de_Resultados</v>
          </cell>
          <cell r="F152" t="str">
            <v>4.16. Seguimiento y evaluación del desempeño institucional</v>
          </cell>
          <cell r="G152" t="str">
            <v>Porcentaje</v>
          </cell>
          <cell r="H152">
            <v>1</v>
          </cell>
          <cell r="I152" t="str">
            <v>Museo Nacional de Suelos ampliado</v>
          </cell>
          <cell r="J152" t="str">
            <v>Eficacia</v>
          </cell>
          <cell r="K152" t="str">
            <v>Subdirección</v>
          </cell>
          <cell r="Y152">
            <v>1</v>
          </cell>
          <cell r="Z152">
            <v>0.05</v>
          </cell>
          <cell r="AA152">
            <v>0</v>
          </cell>
        </row>
        <row r="153">
          <cell r="Y153">
            <v>0</v>
          </cell>
        </row>
        <row r="155">
          <cell r="B155" t="str">
            <v>13. No Aplica</v>
          </cell>
          <cell r="C155" t="str">
            <v>1.  Diseño del nuevo museo</v>
          </cell>
          <cell r="K155" t="str">
            <v>Subdirección</v>
          </cell>
          <cell r="Y155">
            <v>1</v>
          </cell>
          <cell r="Z155">
            <v>0.1</v>
          </cell>
          <cell r="AA155">
            <v>0</v>
          </cell>
        </row>
        <row r="156">
          <cell r="Y156">
            <v>0</v>
          </cell>
        </row>
        <row r="157">
          <cell r="B157" t="str">
            <v>13. No Aplica</v>
          </cell>
          <cell r="C157" t="str">
            <v>2. Definición de los elementos que hacen parte del museo</v>
          </cell>
          <cell r="K157" t="str">
            <v>Subdirección</v>
          </cell>
          <cell r="Y157">
            <v>1</v>
          </cell>
          <cell r="Z157">
            <v>0.2</v>
          </cell>
          <cell r="AA157">
            <v>0</v>
          </cell>
        </row>
        <row r="158">
          <cell r="Y158">
            <v>0</v>
          </cell>
        </row>
        <row r="159">
          <cell r="B159" t="str">
            <v>13. No Aplica</v>
          </cell>
          <cell r="C159" t="str">
            <v>3.Distibución y puesta en sitio los elementos que hacen parte del museo</v>
          </cell>
          <cell r="K159" t="str">
            <v>Subdirección</v>
          </cell>
          <cell r="Y159">
            <v>1</v>
          </cell>
          <cell r="Z159">
            <v>0.6</v>
          </cell>
          <cell r="AA159">
            <v>0</v>
          </cell>
        </row>
        <row r="160">
          <cell r="Y160">
            <v>0</v>
          </cell>
        </row>
        <row r="161">
          <cell r="B161" t="str">
            <v>13. No Aplica</v>
          </cell>
          <cell r="C161" t="str">
            <v>4. Entrega nuevo museo de suelos</v>
          </cell>
          <cell r="K161" t="str">
            <v>Subdirección</v>
          </cell>
          <cell r="Y161">
            <v>1</v>
          </cell>
          <cell r="Z161">
            <v>0.1</v>
          </cell>
          <cell r="AA161">
            <v>0</v>
          </cell>
        </row>
        <row r="162">
          <cell r="Y162">
            <v>0</v>
          </cell>
        </row>
      </sheetData>
      <sheetData sheetId="8">
        <row r="4">
          <cell r="C4" t="str">
            <v>GESTIÓN GEOGRÁFICA</v>
          </cell>
          <cell r="AA4">
            <v>0</v>
          </cell>
        </row>
        <row r="9">
          <cell r="A9" t="str">
            <v>Documentos de estudios técnicos sobre geografía
(100 Informes de caracterización territorial por municipio)</v>
          </cell>
          <cell r="B9" t="str">
            <v>13. No Aplica</v>
          </cell>
          <cell r="C9" t="str">
            <v>Fortalecer la producción de la información agrológica geográfica geodésica y cartográfica nacional</v>
          </cell>
          <cell r="D9" t="str">
            <v>Generación de estudios territoriales en zonas focalizadas</v>
          </cell>
          <cell r="E9" t="str">
            <v>Gestión con Valores para Resultados</v>
          </cell>
          <cell r="F9" t="str">
            <v>3.6. Fortalecimiento organizacional y simplificación de procesos</v>
          </cell>
          <cell r="G9" t="str">
            <v>Numero</v>
          </cell>
          <cell r="H9">
            <v>100</v>
          </cell>
          <cell r="I9" t="str">
            <v>Documentos de estudios técnicos sobre geografía elaborados</v>
          </cell>
          <cell r="J9" t="str">
            <v>Eficacia</v>
          </cell>
          <cell r="K9" t="str">
            <v xml:space="preserve">GIT  Estudios Geográficos y Ordenamiento Territorial </v>
          </cell>
          <cell r="Y9">
            <v>1</v>
          </cell>
          <cell r="Z9">
            <v>0.2</v>
          </cell>
          <cell r="AA9">
            <v>0</v>
          </cell>
        </row>
        <row r="10">
          <cell r="Y10">
            <v>0</v>
          </cell>
        </row>
        <row r="12">
          <cell r="B12" t="str">
            <v>13. No Aplica</v>
          </cell>
          <cell r="C12" t="str">
            <v>Procesar información primaria y secundaria de los diferentes fenómenos geográficos objeto de análisis</v>
          </cell>
          <cell r="K12" t="str">
            <v>Luz Angela Ñungo</v>
          </cell>
          <cell r="Y12">
            <v>1</v>
          </cell>
          <cell r="Z12">
            <v>0.25</v>
          </cell>
          <cell r="AA12">
            <v>0</v>
          </cell>
        </row>
        <row r="13">
          <cell r="Y13">
            <v>0</v>
          </cell>
        </row>
        <row r="14">
          <cell r="B14" t="str">
            <v>13. No Aplica</v>
          </cell>
          <cell r="C14" t="str">
            <v>Analizar la información primaria y secundaria</v>
          </cell>
          <cell r="K14" t="str">
            <v>Luz Angela Ñungo</v>
          </cell>
          <cell r="Y14">
            <v>1</v>
          </cell>
          <cell r="Z14">
            <v>0.25</v>
          </cell>
          <cell r="AA14">
            <v>0</v>
          </cell>
        </row>
        <row r="15">
          <cell r="Y15">
            <v>0</v>
          </cell>
        </row>
        <row r="16">
          <cell r="B16" t="str">
            <v>13. No Aplica</v>
          </cell>
          <cell r="C16" t="str">
            <v>Redactar el documento técnico de caracterizacion territorial</v>
          </cell>
          <cell r="K16" t="str">
            <v>Luz Angela Ñungo</v>
          </cell>
          <cell r="Y16">
            <v>1</v>
          </cell>
          <cell r="Z16">
            <v>0.25</v>
          </cell>
          <cell r="AA16">
            <v>0</v>
          </cell>
        </row>
        <row r="17">
          <cell r="Y17">
            <v>0</v>
          </cell>
        </row>
        <row r="18">
          <cell r="B18" t="str">
            <v>13. No Aplica</v>
          </cell>
          <cell r="C18" t="str">
            <v>Publicar el documento técnico de caracterizacion territorial</v>
          </cell>
          <cell r="K18" t="str">
            <v>Luz Angela Ñungo</v>
          </cell>
          <cell r="Y18">
            <v>1</v>
          </cell>
          <cell r="Z18">
            <v>0.25</v>
          </cell>
          <cell r="AA18">
            <v>0</v>
          </cell>
        </row>
        <row r="19">
          <cell r="Y19">
            <v>0</v>
          </cell>
        </row>
        <row r="25">
          <cell r="A25" t="str">
            <v>Estudios de investigación geográfica 
(Fase 2 del atlas funcional
Estudio geográfico del departamento del Casanare)</v>
          </cell>
          <cell r="B25" t="str">
            <v>13. No Aplica</v>
          </cell>
          <cell r="C25" t="str">
            <v>Fortalecer la producción de la información agrológica geográfica geodésica y cartográfica nacional</v>
          </cell>
          <cell r="D25" t="str">
            <v>4.7. Fortalecimiento de líneas de investigación en procesos misionales.</v>
          </cell>
          <cell r="E25" t="str">
            <v>Gestión con Valores para Resultados</v>
          </cell>
          <cell r="F25" t="str">
            <v>3.6. Fortalecimiento organizacional y simplificación de procesos</v>
          </cell>
          <cell r="G25" t="str">
            <v>Numero</v>
          </cell>
          <cell r="H25">
            <v>2</v>
          </cell>
          <cell r="I25" t="str">
            <v>Documentos de Investigación generados</v>
          </cell>
          <cell r="J25" t="str">
            <v>Eficacia</v>
          </cell>
          <cell r="K25" t="str">
            <v xml:space="preserve">GIT  Estudios Geográficos y Ordenamiento Territorial </v>
          </cell>
          <cell r="Y25">
            <v>1</v>
          </cell>
          <cell r="Z25">
            <v>0.1</v>
          </cell>
          <cell r="AA25">
            <v>0</v>
          </cell>
        </row>
        <row r="26">
          <cell r="Y26">
            <v>0</v>
          </cell>
        </row>
        <row r="28">
          <cell r="B28" t="str">
            <v>13. No Aplica</v>
          </cell>
          <cell r="C28" t="str">
            <v>Levantar información primaria y secundaria de los diferentes fenómenos geográficos objeto de análisis</v>
          </cell>
          <cell r="K28" t="str">
            <v>Luz Angela Ñungo</v>
          </cell>
          <cell r="Y28">
            <v>1</v>
          </cell>
          <cell r="Z28">
            <v>0.25</v>
          </cell>
          <cell r="AA28">
            <v>0</v>
          </cell>
        </row>
        <row r="29">
          <cell r="Y29">
            <v>0</v>
          </cell>
        </row>
        <row r="30">
          <cell r="B30" t="str">
            <v>13. No Aplica</v>
          </cell>
          <cell r="C30" t="str">
            <v>Procesar y analizar la información primaria y secundaria</v>
          </cell>
          <cell r="K30" t="str">
            <v>Luz Angela Ñungo</v>
          </cell>
          <cell r="Y30">
            <v>1</v>
          </cell>
          <cell r="Z30">
            <v>0.25</v>
          </cell>
          <cell r="AA30">
            <v>0</v>
          </cell>
        </row>
        <row r="31">
          <cell r="Y31">
            <v>0</v>
          </cell>
        </row>
        <row r="32">
          <cell r="B32" t="str">
            <v>13. No Aplica</v>
          </cell>
          <cell r="C32" t="str">
            <v>Redactar el documento técnico de investigacion geografica</v>
          </cell>
          <cell r="K32" t="str">
            <v>Luz Angela Ñungo</v>
          </cell>
          <cell r="Y32">
            <v>1</v>
          </cell>
          <cell r="Z32">
            <v>0.25</v>
          </cell>
          <cell r="AA32">
            <v>0</v>
          </cell>
        </row>
        <row r="33">
          <cell r="Y33">
            <v>0</v>
          </cell>
        </row>
        <row r="34">
          <cell r="B34" t="str">
            <v>13. No Aplica</v>
          </cell>
          <cell r="C34" t="str">
            <v>Publicar el documento técnico de investigacion geografica</v>
          </cell>
          <cell r="K34" t="str">
            <v>Luz Angela Ñungo</v>
          </cell>
          <cell r="Y34">
            <v>1</v>
          </cell>
          <cell r="Z34">
            <v>0.25</v>
          </cell>
          <cell r="AA34">
            <v>0</v>
          </cell>
        </row>
        <row r="35">
          <cell r="Y35">
            <v>0</v>
          </cell>
        </row>
        <row r="41">
          <cell r="A41" t="str">
            <v>Base de Datos del Diccionario geográfico
(Documentar 20.000 topónimos en la Base Nacional de Nombres Geográficos)</v>
          </cell>
          <cell r="B41" t="str">
            <v>13. No Aplica</v>
          </cell>
          <cell r="C41" t="str">
            <v>Fortalecer la producción de la información agrológica geográfica geodésica y cartográfica nacional</v>
          </cell>
          <cell r="D41" t="str">
            <v xml:space="preserve"> Fortalecimiento de la estandarización, producción y validación de la cartografía básica oficial del país</v>
          </cell>
          <cell r="E41" t="str">
            <v>Gestión con Valores para Resultados</v>
          </cell>
          <cell r="F41" t="str">
            <v>3.6. Fortalecimiento organizacional y simplificación de procesos</v>
          </cell>
          <cell r="G41" t="str">
            <v>Numero</v>
          </cell>
          <cell r="H41">
            <v>60000</v>
          </cell>
          <cell r="I41" t="str">
            <v>Registros del Diccionario Geográfico revisados</v>
          </cell>
          <cell r="J41" t="str">
            <v>Eficacia</v>
          </cell>
          <cell r="K41" t="str">
            <v xml:space="preserve">GIT  Estudios Geográficos y Ordenamiento Territorial </v>
          </cell>
          <cell r="Y41">
            <v>1</v>
          </cell>
          <cell r="Z41">
            <v>0.1</v>
          </cell>
          <cell r="AA41">
            <v>0</v>
          </cell>
        </row>
        <row r="42">
          <cell r="Y42">
            <v>0</v>
          </cell>
        </row>
        <row r="44">
          <cell r="B44" t="str">
            <v>13. No Aplica</v>
          </cell>
          <cell r="C44" t="str">
            <v>Gestionar la información para la base de datos del diccionario geografico</v>
          </cell>
          <cell r="K44" t="str">
            <v>Luz Angela Ñungo</v>
          </cell>
          <cell r="Y44">
            <v>1</v>
          </cell>
          <cell r="Z44">
            <v>0.3</v>
          </cell>
          <cell r="AA44">
            <v>0</v>
          </cell>
        </row>
        <row r="45">
          <cell r="Y45">
            <v>0</v>
          </cell>
        </row>
        <row r="46">
          <cell r="B46" t="str">
            <v>13. No Aplica</v>
          </cell>
          <cell r="C46" t="str">
            <v>Validar la información para la base de datos del diccionario geografico</v>
          </cell>
          <cell r="K46" t="str">
            <v>Luz Angela Ñungo</v>
          </cell>
          <cell r="Y46">
            <v>1</v>
          </cell>
          <cell r="Z46">
            <v>0.4</v>
          </cell>
          <cell r="AA46">
            <v>0</v>
          </cell>
        </row>
        <row r="47">
          <cell r="Y47">
            <v>0</v>
          </cell>
        </row>
        <row r="48">
          <cell r="B48" t="str">
            <v>13. No Aplica</v>
          </cell>
          <cell r="C48" t="str">
            <v>Actualizar la base de datos</v>
          </cell>
          <cell r="K48" t="str">
            <v>Luz Angela Ñungo</v>
          </cell>
          <cell r="Y48">
            <v>1</v>
          </cell>
          <cell r="Z48">
            <v>0.3</v>
          </cell>
          <cell r="AA48">
            <v>0</v>
          </cell>
        </row>
        <row r="49">
          <cell r="Y49">
            <v>0</v>
          </cell>
        </row>
        <row r="57">
          <cell r="A57" t="str">
            <v>Documentos metodológicos</v>
          </cell>
          <cell r="B57" t="str">
            <v>13. No Aplica</v>
          </cell>
          <cell r="C57" t="str">
            <v>Fortalecer la producción de la información agrológica geográfica geodésica y cartográfica nacional</v>
          </cell>
          <cell r="D57" t="str">
            <v>Generación de estudios territoriales en zonas focalizadas</v>
          </cell>
          <cell r="E57" t="str">
            <v>Gestión con Valores para Resultados</v>
          </cell>
          <cell r="F57" t="str">
            <v>3.6. Fortalecimiento organizacional y simplificación de procesos</v>
          </cell>
          <cell r="G57" t="str">
            <v>Numero</v>
          </cell>
          <cell r="H57">
            <v>100</v>
          </cell>
          <cell r="I57" t="str">
            <v>Documentos metodológicos realizadosl</v>
          </cell>
          <cell r="J57" t="str">
            <v>Eficacia</v>
          </cell>
          <cell r="K57" t="str">
            <v xml:space="preserve">GIT  Estudios Geográficos y Ordenamiento Territorial </v>
          </cell>
          <cell r="Y57">
            <v>1</v>
          </cell>
          <cell r="Z57">
            <v>0.1</v>
          </cell>
          <cell r="AA57">
            <v>0</v>
          </cell>
        </row>
        <row r="58">
          <cell r="Y58">
            <v>0</v>
          </cell>
        </row>
        <row r="60">
          <cell r="B60" t="str">
            <v>13. No Aplica</v>
          </cell>
          <cell r="C60" t="str">
            <v>Hacer la revisión de la norma de uso de los POT en cuanto a clasificación del suelo</v>
          </cell>
          <cell r="K60" t="str">
            <v>Luz Angela Ñungo</v>
          </cell>
          <cell r="Y60">
            <v>1</v>
          </cell>
          <cell r="Z60">
            <v>0.3</v>
          </cell>
          <cell r="AA60">
            <v>0</v>
          </cell>
        </row>
        <row r="61">
          <cell r="Y61">
            <v>0</v>
          </cell>
        </row>
        <row r="62">
          <cell r="B62" t="str">
            <v>13. No Aplica</v>
          </cell>
          <cell r="C62" t="str">
            <v>Hacer la revisión de la norma de uso de los POT en cuanto a zonificación de uso del suelo</v>
          </cell>
          <cell r="K62" t="str">
            <v>Luz Angela Ñungo</v>
          </cell>
          <cell r="Y62">
            <v>1</v>
          </cell>
          <cell r="Z62">
            <v>0.4</v>
          </cell>
          <cell r="AA62">
            <v>0</v>
          </cell>
        </row>
        <row r="63">
          <cell r="Y63">
            <v>0</v>
          </cell>
        </row>
        <row r="64">
          <cell r="B64" t="str">
            <v>13. No Aplica</v>
          </cell>
          <cell r="C64" t="str">
            <v>Elaborar recomendaciones para el proceso de revisión y ajuste de los POT</v>
          </cell>
          <cell r="K64" t="str">
            <v>Luz Angela Ñungo</v>
          </cell>
          <cell r="Y64">
            <v>1</v>
          </cell>
          <cell r="Z64">
            <v>0.3</v>
          </cell>
          <cell r="AA64">
            <v>0</v>
          </cell>
        </row>
        <row r="65">
          <cell r="Y65">
            <v>0</v>
          </cell>
        </row>
        <row r="73">
          <cell r="A73" t="str">
            <v>Servicio de información geográfica, geodésica y cartográfica 
(SIGOT Variables Publicadas )</v>
          </cell>
          <cell r="B73" t="str">
            <v>13. No Aplica</v>
          </cell>
          <cell r="C73" t="str">
            <v>Fortalecer la producción de la información agrológica geográfica geodésica y cartográfica nacional</v>
          </cell>
          <cell r="D73" t="str">
            <v xml:space="preserve"> Fortalecimiento de la estandarización, producción y validación de la cartografía básica oficial del país</v>
          </cell>
          <cell r="E73" t="str">
            <v>Gestión con Valores para Resultados</v>
          </cell>
          <cell r="F73" t="str">
            <v>3.6. Fortalecimiento organizacional y simplificación de procesos</v>
          </cell>
          <cell r="G73" t="str">
            <v>Numero</v>
          </cell>
          <cell r="H73">
            <v>100</v>
          </cell>
          <cell r="I73" t="str">
            <v>Variables de información Geográfica  publicadas en SIGOT</v>
          </cell>
          <cell r="J73" t="str">
            <v>Eficacia</v>
          </cell>
          <cell r="K73" t="str">
            <v xml:space="preserve">GIT  Estudios Geográficos y Ordenamiento Territorial </v>
          </cell>
          <cell r="Y73">
            <v>1</v>
          </cell>
          <cell r="Z73">
            <v>0.1</v>
          </cell>
          <cell r="AA73">
            <v>0</v>
          </cell>
        </row>
        <row r="74">
          <cell r="Y74">
            <v>0</v>
          </cell>
        </row>
        <row r="76">
          <cell r="B76" t="str">
            <v>13. No Aplica</v>
          </cell>
          <cell r="C76" t="str">
            <v>Actualizar el aplicativo SIGOT</v>
          </cell>
          <cell r="K76" t="str">
            <v>Luz Angela Ñungo</v>
          </cell>
          <cell r="Y76">
            <v>1</v>
          </cell>
          <cell r="Z76">
            <v>0.5</v>
          </cell>
          <cell r="AA76">
            <v>0</v>
          </cell>
        </row>
        <row r="77">
          <cell r="Y77">
            <v>0</v>
          </cell>
        </row>
        <row r="78">
          <cell r="B78" t="str">
            <v>13. No Aplica</v>
          </cell>
          <cell r="C78" t="str">
            <v>Fortalecer tecnológicamente el aplicativo SIGOT</v>
          </cell>
          <cell r="K78" t="str">
            <v>Luz Angela Ñungo</v>
          </cell>
          <cell r="Y78">
            <v>1</v>
          </cell>
          <cell r="Z78">
            <v>0.5</v>
          </cell>
          <cell r="AA78">
            <v>0</v>
          </cell>
        </row>
        <row r="79">
          <cell r="Y79">
            <v>0</v>
          </cell>
        </row>
        <row r="89">
          <cell r="A89" t="str">
            <v>Documentos de estudios técnicos de deslindes y de Territorios Indígenas</v>
          </cell>
          <cell r="B89" t="str">
            <v>13. No Aplica</v>
          </cell>
          <cell r="C89" t="str">
            <v>Fortalecer la producción de la información agrológica geográfica geodésica y cartográfica nacional</v>
          </cell>
          <cell r="D89" t="str">
            <v>Generación de estudios territoriales en zonas focalizadas</v>
          </cell>
          <cell r="E89" t="str">
            <v>Gestión con Valores para Resultados</v>
          </cell>
          <cell r="F89" t="str">
            <v>3.6. Fortalecimiento organizacional y simplificación de procesos</v>
          </cell>
          <cell r="G89" t="str">
            <v>Numero</v>
          </cell>
          <cell r="H89">
            <v>158</v>
          </cell>
          <cell r="I89" t="str">
            <v>Documentos de estudios técnicos de deslindes y de Territorios Indígenas elaborados</v>
          </cell>
          <cell r="J89" t="str">
            <v>Eficacia</v>
          </cell>
          <cell r="K89" t="str">
            <v xml:space="preserve">GIT Fronteras y Limites Territoriales </v>
          </cell>
          <cell r="Y89">
            <v>1</v>
          </cell>
          <cell r="Z89">
            <v>0.3</v>
          </cell>
          <cell r="AA89">
            <v>0</v>
          </cell>
        </row>
        <row r="90">
          <cell r="Y90">
            <v>0</v>
          </cell>
        </row>
        <row r="92">
          <cell r="B92" t="str">
            <v>13. No Aplica</v>
          </cell>
          <cell r="C92" t="str">
            <v>Elaborar 33 mapas oficiales de la República de Colombia</v>
          </cell>
          <cell r="K92" t="str">
            <v>Arturo Perilla</v>
          </cell>
          <cell r="Y92">
            <v>1</v>
          </cell>
          <cell r="Z92">
            <v>0.25</v>
          </cell>
          <cell r="AA92">
            <v>0</v>
          </cell>
        </row>
        <row r="93">
          <cell r="Y93">
            <v>0</v>
          </cell>
        </row>
        <row r="94">
          <cell r="B94" t="str">
            <v>13. No Aplica</v>
          </cell>
          <cell r="C94" t="str">
            <v>Elaborar el diagnóstico de límites de entidades territoriales de 100 municipios</v>
          </cell>
          <cell r="K94" t="str">
            <v>Arturo Perilla</v>
          </cell>
          <cell r="Y94">
            <v>1</v>
          </cell>
          <cell r="Z94">
            <v>0.25</v>
          </cell>
          <cell r="AA94">
            <v>0</v>
          </cell>
        </row>
        <row r="95">
          <cell r="Y95">
            <v>0</v>
          </cell>
        </row>
        <row r="96">
          <cell r="B96" t="str">
            <v>13. No Aplica</v>
          </cell>
          <cell r="C96" t="str">
            <v>Realizar operaciones de deslinde y/o amojonamiento municipales y departamentales en 25 entidades territoriales</v>
          </cell>
          <cell r="K96" t="str">
            <v>Arturo Perilla</v>
          </cell>
          <cell r="Y96">
            <v>1</v>
          </cell>
          <cell r="Z96">
            <v>0.25</v>
          </cell>
          <cell r="AA96">
            <v>0</v>
          </cell>
        </row>
        <row r="97">
          <cell r="Y97">
            <v>0</v>
          </cell>
        </row>
        <row r="98">
          <cell r="B98" t="str">
            <v>13. No Aplica</v>
          </cell>
          <cell r="C98" t="str">
            <v>Atención de solicitudes de asuntos étnicos y diálogo social</v>
          </cell>
          <cell r="K98" t="str">
            <v>Arturo Perilla</v>
          </cell>
          <cell r="Y98">
            <v>1</v>
          </cell>
          <cell r="Z98">
            <v>0.25</v>
          </cell>
          <cell r="AA98">
            <v>0</v>
          </cell>
        </row>
        <row r="99">
          <cell r="Y99">
            <v>0</v>
          </cell>
        </row>
        <row r="105">
          <cell r="A105" t="str">
            <v>Servicio de apoyo técnico a las solicitudes recibidas por la cancillería en temas fronterizos</v>
          </cell>
          <cell r="B105" t="str">
            <v>13. No Aplica</v>
          </cell>
          <cell r="C105" t="str">
            <v>Fortalecer la producción de la información agrológica geográfica geodésica y cartográfica nacional</v>
          </cell>
          <cell r="D105" t="str">
            <v xml:space="preserve"> Fortalecimiento de la estandarización, producción y validación de la cartografía básica oficial del país</v>
          </cell>
          <cell r="E105" t="str">
            <v>Gestión con Valores para Resultados</v>
          </cell>
          <cell r="F105" t="str">
            <v>3.6. Fortalecimiento organizacional y simplificación de procesos</v>
          </cell>
          <cell r="G105" t="str">
            <v>Porcentaje</v>
          </cell>
          <cell r="H105">
            <v>100</v>
          </cell>
          <cell r="I105" t="str">
            <v>Solicitudes recibidas a través de la cancillería atendidas</v>
          </cell>
          <cell r="J105" t="str">
            <v>Eficacia</v>
          </cell>
          <cell r="K105" t="str">
            <v xml:space="preserve">GIT Fronteras y Limites Territoriales </v>
          </cell>
          <cell r="Y105">
            <v>1</v>
          </cell>
          <cell r="Z105">
            <v>0.1</v>
          </cell>
          <cell r="AA105">
            <v>0</v>
          </cell>
        </row>
        <row r="106">
          <cell r="Y106">
            <v>0</v>
          </cell>
        </row>
        <row r="108">
          <cell r="B108" t="str">
            <v>13. No Aplica</v>
          </cell>
          <cell r="C108" t="str">
            <v>Apoyar técnicamente al Ministerio de Relaciones Exteriores en la demarcación  y mantenimiento de fronteras internacionales</v>
          </cell>
          <cell r="K108" t="str">
            <v>Arturo Perilla</v>
          </cell>
          <cell r="Y108">
            <v>1</v>
          </cell>
          <cell r="Z108">
            <v>1</v>
          </cell>
          <cell r="AA108">
            <v>0</v>
          </cell>
        </row>
        <row r="109">
          <cell r="Y109">
            <v>0</v>
          </cell>
        </row>
      </sheetData>
      <sheetData sheetId="9">
        <row r="4">
          <cell r="C4" t="str">
            <v>GESTIÓN CATASTRAL</v>
          </cell>
          <cell r="AA4">
            <v>0</v>
          </cell>
        </row>
        <row r="9">
          <cell r="A9" t="str">
            <v xml:space="preserve">Avalúos elaborados </v>
          </cell>
          <cell r="B9" t="str">
            <v>13. No Aplica</v>
          </cell>
          <cell r="C9" t="str">
            <v>Implementar_la_prestación_por_excepción_de_la_gestión_catastral_acorde_con_los_procedimientos_con_enfoque_multipropósito</v>
          </cell>
          <cell r="D9" t="str">
            <v>3.2. Promoción a otros gestores catastrales del IGAC como operador catastral.</v>
          </cell>
          <cell r="E9" t="str">
            <v>Gestión_con_Valores_para_Resultados</v>
          </cell>
          <cell r="F9" t="str">
            <v>3.6. Fortalecimiento organizacional y simplificación de procesos</v>
          </cell>
          <cell r="G9" t="str">
            <v>Avalúos</v>
          </cell>
          <cell r="H9">
            <v>7055</v>
          </cell>
          <cell r="I9" t="str">
            <v>Número de avalúos elaborados en el periodo</v>
          </cell>
          <cell r="J9" t="str">
            <v>Producto</v>
          </cell>
          <cell r="K9" t="str">
            <v>GIT AVALÚOS</v>
          </cell>
          <cell r="Y9">
            <v>7071</v>
          </cell>
          <cell r="Z9">
            <v>0.1</v>
          </cell>
          <cell r="AA9">
            <v>0</v>
          </cell>
        </row>
        <row r="10">
          <cell r="Y10">
            <v>0</v>
          </cell>
        </row>
        <row r="12">
          <cell r="B12" t="str">
            <v>13. No Aplica</v>
          </cell>
          <cell r="C12" t="str">
            <v>Realizar Avalúos Comerciales</v>
          </cell>
          <cell r="K12" t="str">
            <v>GIT AVALÚOS</v>
          </cell>
          <cell r="Y12">
            <v>2150</v>
          </cell>
          <cell r="Z12">
            <v>0.35</v>
          </cell>
          <cell r="AA12">
            <v>0</v>
          </cell>
        </row>
        <row r="13">
          <cell r="Y13">
            <v>0</v>
          </cell>
        </row>
        <row r="14">
          <cell r="B14" t="str">
            <v>13. No Aplica</v>
          </cell>
          <cell r="C14" t="str">
            <v>Realizar Avalúos IVP</v>
          </cell>
          <cell r="K14" t="str">
            <v>GIT AVALÚOS</v>
          </cell>
          <cell r="Y14">
            <v>4921</v>
          </cell>
          <cell r="Z14">
            <v>0.35</v>
          </cell>
          <cell r="AA14">
            <v>0</v>
          </cell>
        </row>
        <row r="15">
          <cell r="Y15">
            <v>0</v>
          </cell>
        </row>
        <row r="16">
          <cell r="B16" t="str">
            <v>13. No Aplica</v>
          </cell>
          <cell r="C16" t="str">
            <v>Implementación del Observatorio Nacional Inmobiliario del IGAC</v>
          </cell>
          <cell r="K16" t="str">
            <v>GIT AVALÚOS</v>
          </cell>
          <cell r="Y16">
            <v>1</v>
          </cell>
          <cell r="Z16">
            <v>0.1</v>
          </cell>
          <cell r="AA16">
            <v>0</v>
          </cell>
        </row>
        <row r="17">
          <cell r="Y17">
            <v>0</v>
          </cell>
        </row>
        <row r="18">
          <cell r="B18" t="str">
            <v>13. No Aplica</v>
          </cell>
          <cell r="C18" t="str">
            <v>Atender las solicitudes de modificación de estudios de ZHF y ZHG, provenientes de las Direcciones Territoriales</v>
          </cell>
          <cell r="K18" t="str">
            <v>GIT AVALÚOS</v>
          </cell>
          <cell r="Y18">
            <v>1</v>
          </cell>
          <cell r="Z18">
            <v>0.2</v>
          </cell>
          <cell r="AA18">
            <v>0</v>
          </cell>
        </row>
        <row r="19">
          <cell r="Y19">
            <v>0</v>
          </cell>
        </row>
        <row r="25">
          <cell r="A25" t="str">
            <v>Solicitudes y requerimientos radicados por usuarios internos y externos, referentes a los procedimientos de cabida y linderos, atendidos en los términos establecidos por la ley</v>
          </cell>
          <cell r="B25" t="str">
            <v>13. No Aplica</v>
          </cell>
          <cell r="C25" t="str">
            <v>Implementar_la_prestación_por_excepción_de_la_gestión_catastral_acorde_con_los_procedimientos_con_enfoque_multipropósito</v>
          </cell>
          <cell r="D25" t="str">
            <v>3.2. Promoción a otros gestores catastrales del IGAC como operador catastral.</v>
          </cell>
          <cell r="E25" t="str">
            <v>Gestión_con_Valores_para_Resultados</v>
          </cell>
          <cell r="F25" t="str">
            <v>3.6. Fortalecimiento organizacional y simplificación de procesos</v>
          </cell>
          <cell r="G25" t="str">
            <v>Porcentaje</v>
          </cell>
          <cell r="H25">
            <v>100</v>
          </cell>
          <cell r="I25" t="str">
            <v xml:space="preserve">Porcentaje de solicitudes y requerimientos atendidos referentes a cabida y linderos atendidos según los términos establecidos por la ley </v>
          </cell>
          <cell r="J25" t="str">
            <v>Eficacia</v>
          </cell>
          <cell r="K25" t="str">
            <v>GIT GESTIÓN PREDIAL</v>
          </cell>
          <cell r="Y25">
            <v>1</v>
          </cell>
          <cell r="Z25">
            <v>0.1</v>
          </cell>
          <cell r="AA25">
            <v>0</v>
          </cell>
        </row>
        <row r="26">
          <cell r="Y26">
            <v>0</v>
          </cell>
        </row>
        <row r="28">
          <cell r="B28" t="str">
            <v>13. No Aplica</v>
          </cell>
          <cell r="C28" t="str">
            <v>Elaborar y/o actualizar los instrumentos normativos y técnicos para la implementación de los procedimientos de cabida y linderos</v>
          </cell>
          <cell r="K28" t="str">
            <v>GIT GESTIÓN PREDIAL</v>
          </cell>
          <cell r="Y28">
            <v>1</v>
          </cell>
          <cell r="Z28">
            <v>0.3</v>
          </cell>
          <cell r="AA28">
            <v>0</v>
          </cell>
        </row>
        <row r="29">
          <cell r="Y29">
            <v>0</v>
          </cell>
        </row>
        <row r="30">
          <cell r="B30" t="str">
            <v>13. No Aplica</v>
          </cell>
          <cell r="C30" t="str">
            <v>Apoyar a las Direcciones Territoriales en la implementación de los procedimientos de cabida y linderos</v>
          </cell>
          <cell r="K30" t="str">
            <v>GIT GESTIÓN PREDIAL</v>
          </cell>
          <cell r="Y30">
            <v>1</v>
          </cell>
          <cell r="Z30">
            <v>0.2</v>
          </cell>
          <cell r="AA30">
            <v>0</v>
          </cell>
        </row>
        <row r="31">
          <cell r="Y31">
            <v>0</v>
          </cell>
        </row>
        <row r="32">
          <cell r="B32" t="str">
            <v>13. No Aplica</v>
          </cell>
          <cell r="C32" t="str">
            <v>Realizar jornadas de inducción, capacitación y divulgación de los procedimientos de cabida y linderos, a los diferentes actores intervinientes.</v>
          </cell>
          <cell r="K32" t="str">
            <v>GIT GESTIÓN PREDIAL</v>
          </cell>
          <cell r="Y32">
            <v>1</v>
          </cell>
          <cell r="Z32">
            <v>0.3</v>
          </cell>
          <cell r="AA32">
            <v>0</v>
          </cell>
        </row>
        <row r="33">
          <cell r="Y33">
            <v>0</v>
          </cell>
        </row>
        <row r="34">
          <cell r="B34" t="str">
            <v>13. No Aplica</v>
          </cell>
          <cell r="C34" t="str">
            <v>Responder los requerimientos relacionados con conceptos y lineamientos técnicos y jurídicos en Rectificaciones de Cabida y Linderos, a usuarios internos y externos.</v>
          </cell>
          <cell r="K34" t="str">
            <v>GIT GESTIÓN PREDIAL</v>
          </cell>
          <cell r="Y34">
            <v>1</v>
          </cell>
          <cell r="Z34">
            <v>0.2</v>
          </cell>
          <cell r="AA34">
            <v>0</v>
          </cell>
        </row>
        <row r="35">
          <cell r="Y35">
            <v>0</v>
          </cell>
        </row>
        <row r="41">
          <cell r="A41" t="str">
            <v>Documentos y herramientas de competencia del IGAC, relacionados a la implementación de la política de Catastro Multipropósito</v>
          </cell>
          <cell r="B41" t="str">
            <v>13. No Aplica</v>
          </cell>
          <cell r="C41" t="str">
            <v>Implementar_la_prestación_por_excepción_de_la_gestión_catastral_acorde_con_los_procedimientos_con_enfoque_multipropósito</v>
          </cell>
          <cell r="D41" t="str">
            <v>3.2. Promoción a otros gestores catastrales del IGAC como operador catastral.</v>
          </cell>
          <cell r="E41" t="str">
            <v>Gestión_con_Valores_para_Resultados</v>
          </cell>
          <cell r="F41" t="str">
            <v>3.6. Fortalecimiento organizacional y simplificación de procesos</v>
          </cell>
          <cell r="G41" t="str">
            <v>Porcentaje</v>
          </cell>
          <cell r="H41">
            <v>100</v>
          </cell>
          <cell r="I41" t="str">
            <v>Avance en la generación de documentos y herramientas a cargo del IGAC, relacionados con Catastro Multipropósito</v>
          </cell>
          <cell r="J41" t="str">
            <v>Eficacia</v>
          </cell>
          <cell r="K41" t="str">
            <v>GIT MODERNIZACIÓN CATASTRAL</v>
          </cell>
          <cell r="Y41">
            <v>1</v>
          </cell>
          <cell r="Z41">
            <v>0.1</v>
          </cell>
          <cell r="AA41">
            <v>0</v>
          </cell>
        </row>
        <row r="42">
          <cell r="Y42">
            <v>0</v>
          </cell>
        </row>
        <row r="44">
          <cell r="B44" t="str">
            <v>13. No Aplica</v>
          </cell>
          <cell r="C44" t="str">
            <v xml:space="preserve">Expedir y actualizar la regulación técnica de la gestión y operación catastral multipropósito. </v>
          </cell>
          <cell r="K44" t="str">
            <v>GIT MODERNIZACIÓN CATASTRAL</v>
          </cell>
          <cell r="Y44">
            <v>1</v>
          </cell>
          <cell r="Z44">
            <v>0.25</v>
          </cell>
          <cell r="AA44">
            <v>0</v>
          </cell>
        </row>
        <row r="45">
          <cell r="Y45">
            <v>0</v>
          </cell>
        </row>
        <row r="46">
          <cell r="B46" t="str">
            <v>13. No Aplica</v>
          </cell>
          <cell r="C46" t="str">
            <v>Apoyar la construcción del plan de  calidad de catastro multipropósito</v>
          </cell>
          <cell r="K46" t="str">
            <v>GIT MODERNIZACIÓN CATASTRAL</v>
          </cell>
          <cell r="Y46">
            <v>1</v>
          </cell>
          <cell r="Z46">
            <v>0.15</v>
          </cell>
          <cell r="AA46">
            <v>0</v>
          </cell>
        </row>
        <row r="47">
          <cell r="Y47">
            <v>0</v>
          </cell>
        </row>
        <row r="48">
          <cell r="B48" t="str">
            <v>13. No Aplica</v>
          </cell>
          <cell r="C48" t="str">
            <v>Implementar  el plan de gestión del conocimiento para generar y fortalecer competencias y capacidades a los actores estratégicos para la ejecución de catastro multipropósito.</v>
          </cell>
          <cell r="K48" t="str">
            <v>GIT MODERNIZACIÓN CATASTRAL</v>
          </cell>
          <cell r="Y48">
            <v>1</v>
          </cell>
          <cell r="Z48">
            <v>0.15</v>
          </cell>
          <cell r="AA48">
            <v>0</v>
          </cell>
        </row>
        <row r="49">
          <cell r="Y49">
            <v>0</v>
          </cell>
        </row>
        <row r="50">
          <cell r="B50" t="str">
            <v>13. No Aplica</v>
          </cell>
          <cell r="C50" t="str">
            <v>Acompañar el diseño del SINIC  y la ventanilla única tramites (VUT)</v>
          </cell>
          <cell r="K50" t="str">
            <v>GIT MODERNIZACIÓN CATASTRAL</v>
          </cell>
          <cell r="Y50">
            <v>1</v>
          </cell>
          <cell r="Z50">
            <v>0.15</v>
          </cell>
          <cell r="AA50">
            <v>0</v>
          </cell>
        </row>
        <row r="51">
          <cell r="Y51">
            <v>0</v>
          </cell>
        </row>
        <row r="52">
          <cell r="B52" t="str">
            <v>13. No Aplica</v>
          </cell>
          <cell r="C52" t="str">
            <v>Acompañar  el diseño del modelo de gobernabilidad LADM</v>
          </cell>
          <cell r="K52" t="str">
            <v>GIT MODERNIZACIÓN CATASTRAL</v>
          </cell>
          <cell r="Y52">
            <v>1</v>
          </cell>
          <cell r="Z52">
            <v>0.15</v>
          </cell>
          <cell r="AA52">
            <v>0</v>
          </cell>
        </row>
        <row r="53">
          <cell r="Y53">
            <v>0</v>
          </cell>
        </row>
        <row r="54">
          <cell r="B54" t="str">
            <v>13. No Aplica</v>
          </cell>
          <cell r="C54" t="str">
            <v>Acompañar el desarrollo de sistema de seguimiento del proceso de supervisión de los operadores catastrales</v>
          </cell>
          <cell r="K54" t="str">
            <v>GIT MODERNIZACIÓN CATASTRAL</v>
          </cell>
          <cell r="Y54">
            <v>1</v>
          </cell>
          <cell r="Z54">
            <v>0.15</v>
          </cell>
          <cell r="AA54">
            <v>0</v>
          </cell>
        </row>
        <row r="55">
          <cell r="Y55">
            <v>0</v>
          </cell>
        </row>
        <row r="59">
          <cell r="A59" t="str">
            <v>Solicitudes y requerimientos en el marco de la Política de Reparación Integral a Víctimas y de sentencias de Restitución de Tierras atendidos</v>
          </cell>
          <cell r="B59" t="str">
            <v>13. No Aplica</v>
          </cell>
          <cell r="C59" t="str">
            <v>Implementar_la_prestación_por_excepción_de_la_gestión_catastral_acorde_con_los_procedimientos_con_enfoque_multipropósito</v>
          </cell>
          <cell r="D59" t="str">
            <v>3.2. Promoción a otros gestores catastrales del IGAC como operador catastral.</v>
          </cell>
          <cell r="E59" t="str">
            <v>Gestión_con_Valores_para_Resultados</v>
          </cell>
          <cell r="F59" t="str">
            <v>3.6. Fortalecimiento organizacional y simplificación de procesos</v>
          </cell>
          <cell r="G59" t="str">
            <v>Porcentaje</v>
          </cell>
          <cell r="H59">
            <v>100</v>
          </cell>
          <cell r="I59" t="str">
            <v>Porcentaje de solicitudes y requerimientos en el marco de la Política de Reparación Integral a Víctimas y de sentencias de Restitución de Tierras atendidos</v>
          </cell>
          <cell r="J59" t="str">
            <v>Eficacia</v>
          </cell>
          <cell r="K59" t="str">
            <v>GIT TIERRAS</v>
          </cell>
          <cell r="Y59">
            <v>1</v>
          </cell>
          <cell r="Z59">
            <v>0.1</v>
          </cell>
          <cell r="AA59">
            <v>0</v>
          </cell>
        </row>
        <row r="60">
          <cell r="Y60">
            <v>0</v>
          </cell>
        </row>
        <row r="62">
          <cell r="B62" t="str">
            <v>13. No Aplica</v>
          </cell>
          <cell r="C62" t="str">
            <v>Atender las solicitudes realizadas en materia de regularización de la propiedad</v>
          </cell>
          <cell r="K62" t="str">
            <v>GIT TIERRAS</v>
          </cell>
          <cell r="Y62">
            <v>1</v>
          </cell>
          <cell r="Z62">
            <v>0.28000000000000003</v>
          </cell>
          <cell r="AA62">
            <v>0</v>
          </cell>
        </row>
        <row r="63">
          <cell r="Y63">
            <v>0</v>
          </cell>
        </row>
        <row r="64">
          <cell r="B64" t="str">
            <v>13. No Aplica</v>
          </cell>
          <cell r="C64" t="str">
            <v xml:space="preserve">Atender el 85% de las solicitudes recibidas para el cumplimiento de la Política de Restitución de Tierras y Ley de Víctimas   </v>
          </cell>
          <cell r="K64" t="str">
            <v>GIT TIERRAS</v>
          </cell>
          <cell r="Y64">
            <v>1</v>
          </cell>
          <cell r="Z64">
            <v>0.28000000000000003</v>
          </cell>
          <cell r="AA64">
            <v>0</v>
          </cell>
        </row>
        <row r="65">
          <cell r="Y65">
            <v>0</v>
          </cell>
        </row>
        <row r="66">
          <cell r="B66" t="str">
            <v>13. No Aplica</v>
          </cell>
          <cell r="C66" t="str">
            <v xml:space="preserve">Articular los procesos de gestión catastral y habilitación de gestores catastrales, con la Política de Restitución de Tierras y Ley de Víctimas   </v>
          </cell>
          <cell r="K66" t="str">
            <v>GIT TIERRAS</v>
          </cell>
          <cell r="Y66">
            <v>1</v>
          </cell>
          <cell r="Z66">
            <v>0.16</v>
          </cell>
          <cell r="AA66">
            <v>0</v>
          </cell>
        </row>
        <row r="67">
          <cell r="Y67">
            <v>0</v>
          </cell>
        </row>
        <row r="68">
          <cell r="B68" t="str">
            <v>13. No Aplica</v>
          </cell>
          <cell r="C68" t="str">
            <v>Realizar seguimiento y control al cumplimiento de los autos, medidas cautelares y/o sentencias, proferidos por los juzgados especializados de restitución de tierras, para resguardos indígenas y territorios colectivos de comunidades negras</v>
          </cell>
          <cell r="K68" t="str">
            <v>GIT TIERRAS</v>
          </cell>
          <cell r="Y68">
            <v>1</v>
          </cell>
          <cell r="Z68">
            <v>0.28000000000000003</v>
          </cell>
          <cell r="AA68">
            <v>0</v>
          </cell>
        </row>
        <row r="69">
          <cell r="Y69">
            <v>0</v>
          </cell>
        </row>
        <row r="75">
          <cell r="A75" t="str">
            <v>Área geográfica actualizada catastralmente</v>
          </cell>
          <cell r="B75" t="str">
            <v>13. No Aplica</v>
          </cell>
          <cell r="C75" t="str">
            <v>Implementar_la_prestación_por_excepción_de_la_gestión_catastral_acorde_con_los_procedimientos_con_enfoque_multipropósito</v>
          </cell>
          <cell r="D75" t="str">
            <v>3.2. Promoción a otros gestores catastrales del IGAC como operador catastral.</v>
          </cell>
          <cell r="E75" t="str">
            <v>Gestión_con_Valores_para_Resultados</v>
          </cell>
          <cell r="F75" t="str">
            <v>3.6. Fortalecimiento organizacional y simplificación de procesos</v>
          </cell>
          <cell r="G75" t="str">
            <v>Hectáreas</v>
          </cell>
          <cell r="H75">
            <v>6559632.2800000003</v>
          </cell>
          <cell r="I75" t="str">
            <v>Área geográfica actualizada catastralmente mediante metodología multipropósito</v>
          </cell>
          <cell r="J75" t="str">
            <v>Eficacia</v>
          </cell>
          <cell r="K75" t="str">
            <v>GIT GESTIÓN CATASTRAL</v>
          </cell>
          <cell r="Y75">
            <v>6559632.2800000003</v>
          </cell>
          <cell r="Z75">
            <v>0.14000000000000001</v>
          </cell>
          <cell r="AA75">
            <v>0</v>
          </cell>
        </row>
        <row r="76">
          <cell r="Y76">
            <v>0</v>
          </cell>
        </row>
        <row r="78">
          <cell r="B78" t="str">
            <v>13. No Aplica</v>
          </cell>
          <cell r="C78" t="str">
            <v>Realizar el alistamiento de la información e insumos requeridos para realizar proceso de Actualización Catastral con enfoque multipropósito</v>
          </cell>
          <cell r="K78" t="str">
            <v>GIT GESTIÓN CATASTRAL</v>
          </cell>
          <cell r="Y78">
            <v>1</v>
          </cell>
          <cell r="Z78">
            <v>0.09</v>
          </cell>
          <cell r="AA78">
            <v>0</v>
          </cell>
        </row>
        <row r="79">
          <cell r="Y79">
            <v>0</v>
          </cell>
        </row>
        <row r="80">
          <cell r="B80" t="str">
            <v>13. No Aplica</v>
          </cell>
          <cell r="C80" t="str">
            <v>Efectuar procesos de socialización, en las diferentes etapas de la Actualización Catastral con enfoque multipropósito programados</v>
          </cell>
          <cell r="K80" t="str">
            <v>GIT GESTIÓN CATASTRAL</v>
          </cell>
          <cell r="Y80">
            <v>1</v>
          </cell>
          <cell r="Z80">
            <v>0.09</v>
          </cell>
          <cell r="AA80">
            <v>0</v>
          </cell>
        </row>
        <row r="81">
          <cell r="Y81">
            <v>0</v>
          </cell>
        </row>
        <row r="82">
          <cell r="B82" t="str">
            <v>13. No Aplica</v>
          </cell>
          <cell r="C82" t="str">
            <v>Adelantar la operación en campo de los procesos de Actualización Catastral con enfoque multipropósito, en los municipios intervenidos</v>
          </cell>
          <cell r="K82" t="str">
            <v>GIT GESTIÓN CATASTRAL</v>
          </cell>
          <cell r="Y82">
            <v>1</v>
          </cell>
          <cell r="Z82">
            <v>0.39</v>
          </cell>
          <cell r="AA82">
            <v>0</v>
          </cell>
        </row>
        <row r="83">
          <cell r="Y83">
            <v>0</v>
          </cell>
        </row>
        <row r="84">
          <cell r="B84" t="str">
            <v>13. No Aplica</v>
          </cell>
          <cell r="C84" t="str">
            <v>Realizar el aseguramiento de la calidad dela información gráfica y alfanumérica de los procesos de Actualización Catastral con enfoque multipropósito programados</v>
          </cell>
          <cell r="K84" t="str">
            <v>GIT GESTIÓN CATASTRAL</v>
          </cell>
          <cell r="Y84">
            <v>1</v>
          </cell>
          <cell r="Z84">
            <v>0.19</v>
          </cell>
          <cell r="AA84">
            <v>0</v>
          </cell>
        </row>
        <row r="85">
          <cell r="Y85">
            <v>0</v>
          </cell>
        </row>
        <row r="86">
          <cell r="B86" t="str">
            <v>13. No Aplica</v>
          </cell>
          <cell r="C86" t="str">
            <v>Efectuar actividades de cierre en cada uno de los municipios en proceso de Actualización Catastral con enfoque multipropósito</v>
          </cell>
          <cell r="K86" t="str">
            <v>GIT GESTIÓN CATASTRAL</v>
          </cell>
          <cell r="Y86">
            <v>1</v>
          </cell>
          <cell r="Z86">
            <v>0.1</v>
          </cell>
          <cell r="AA86">
            <v>0</v>
          </cell>
        </row>
        <row r="87">
          <cell r="Y87">
            <v>0</v>
          </cell>
        </row>
        <row r="88">
          <cell r="B88" t="str">
            <v>13. No Aplica</v>
          </cell>
          <cell r="C88" t="str">
            <v>Acompañar y asesorar en temas técnicos las actividades de la Actualización Catastral con enfoque multipropósito</v>
          </cell>
          <cell r="K88" t="str">
            <v>GIT GESTIÓN CATASTRAL</v>
          </cell>
          <cell r="Y88">
            <v>1</v>
          </cell>
          <cell r="Z88">
            <v>0.1</v>
          </cell>
          <cell r="AA88">
            <v>0</v>
          </cell>
        </row>
        <row r="89">
          <cell r="Y89">
            <v>0</v>
          </cell>
        </row>
        <row r="90">
          <cell r="B90" t="str">
            <v>13. No Aplica</v>
          </cell>
          <cell r="C90" t="str">
            <v>Generación base de datos catastral, resultado del proceso de actualización catastral</v>
          </cell>
          <cell r="K90" t="str">
            <v>GIT GESTIÓN CATASTRAL</v>
          </cell>
          <cell r="Y90">
            <v>6559632.2800000003</v>
          </cell>
          <cell r="Z90">
            <v>0.04</v>
          </cell>
          <cell r="AA90">
            <v>0</v>
          </cell>
        </row>
        <row r="91">
          <cell r="Y91">
            <v>0</v>
          </cell>
        </row>
        <row r="97">
          <cell r="A97" t="str">
            <v>Mutaciones catastrales</v>
          </cell>
          <cell r="B97" t="str">
            <v>13. No Aplica</v>
          </cell>
          <cell r="C97" t="str">
            <v>Implementar_la_prestación_por_excepción_de_la_gestión_catastral_acorde_con_los_procedimientos_con_enfoque_multipropósito</v>
          </cell>
          <cell r="D97" t="str">
            <v>3.2. Promoción a otros gestores catastrales del IGAC como operador catastral.</v>
          </cell>
          <cell r="E97" t="str">
            <v>Gestión_con_Valores_para_Resultados</v>
          </cell>
          <cell r="F97" t="str">
            <v>3.6. Fortalecimiento organizacional y simplificación de procesos</v>
          </cell>
          <cell r="G97" t="str">
            <v>Mutaciones</v>
          </cell>
          <cell r="H97">
            <v>899685</v>
          </cell>
          <cell r="I97" t="str">
            <v>Número de mutaciones ejecutadas</v>
          </cell>
          <cell r="J97" t="str">
            <v>Eficacia</v>
          </cell>
          <cell r="K97" t="str">
            <v>GIT GESTIÓN CATASTRAL</v>
          </cell>
          <cell r="Y97">
            <v>899685</v>
          </cell>
          <cell r="Z97">
            <v>0.1</v>
          </cell>
          <cell r="AA97">
            <v>0</v>
          </cell>
        </row>
        <row r="98">
          <cell r="Y98">
            <v>0</v>
          </cell>
        </row>
        <row r="100">
          <cell r="B100" t="str">
            <v>13. No Aplica</v>
          </cell>
          <cell r="C100" t="str">
            <v>Planear actividades y programar costos para el proceso de Conservación Catastral</v>
          </cell>
          <cell r="K100" t="str">
            <v>GIT GESTIÓN CATASTRAL</v>
          </cell>
          <cell r="Y100">
            <v>1</v>
          </cell>
          <cell r="Z100">
            <v>0.1</v>
          </cell>
          <cell r="AA100">
            <v>0</v>
          </cell>
        </row>
        <row r="101">
          <cell r="Y101">
            <v>0</v>
          </cell>
        </row>
        <row r="102">
          <cell r="B102" t="str">
            <v>13. No Aplica</v>
          </cell>
          <cell r="C102" t="str">
            <v>Tramitar Mutaciones de terreno</v>
          </cell>
          <cell r="K102" t="str">
            <v>GIT GESTIÓN CATASTRAL</v>
          </cell>
          <cell r="Y102">
            <v>166531</v>
          </cell>
          <cell r="Z102">
            <v>0.3</v>
          </cell>
          <cell r="AA102">
            <v>0</v>
          </cell>
        </row>
        <row r="103">
          <cell r="Y103">
            <v>0</v>
          </cell>
        </row>
        <row r="104">
          <cell r="B104" t="str">
            <v>13. No Aplica</v>
          </cell>
          <cell r="C104" t="str">
            <v>Tramitar Mutaciones de oficina</v>
          </cell>
          <cell r="K104" t="str">
            <v>GIT GESTIÓN CATASTRAL</v>
          </cell>
          <cell r="Y104">
            <v>733154</v>
          </cell>
          <cell r="Z104">
            <v>0.45</v>
          </cell>
          <cell r="AA104">
            <v>0</v>
          </cell>
        </row>
        <row r="105">
          <cell r="Y105">
            <v>0</v>
          </cell>
        </row>
        <row r="106">
          <cell r="B106" t="str">
            <v>13. No Aplica</v>
          </cell>
          <cell r="C106" t="str">
            <v>Atender las solicitudes de modificación de estudios de ZHF y ZHG, provenientes de las Direcciones Territoriales</v>
          </cell>
          <cell r="K106" t="str">
            <v>GIT GESTIÓN CATASTRAL</v>
          </cell>
          <cell r="Y106">
            <v>1</v>
          </cell>
          <cell r="Z106">
            <v>0.05</v>
          </cell>
          <cell r="AA106">
            <v>0</v>
          </cell>
        </row>
        <row r="107">
          <cell r="Y107">
            <v>0</v>
          </cell>
        </row>
        <row r="108">
          <cell r="B108" t="str">
            <v>13. No Aplica</v>
          </cell>
          <cell r="C108" t="str">
            <v>Acompañar y asesorar en temas técnicos las actividades de la conservación catastral</v>
          </cell>
          <cell r="K108" t="str">
            <v>GIT GESTIÓN CATASTRAL</v>
          </cell>
          <cell r="Y108">
            <v>1</v>
          </cell>
          <cell r="Z108">
            <v>0.1</v>
          </cell>
          <cell r="AA108">
            <v>0</v>
          </cell>
        </row>
        <row r="109">
          <cell r="Y109">
            <v>0</v>
          </cell>
        </row>
        <row r="113">
          <cell r="A113" t="str">
            <v>Saldos de mutaciones de vigencias anteriores finalizadas</v>
          </cell>
          <cell r="B113" t="str">
            <v>13. No Aplica</v>
          </cell>
          <cell r="C113" t="str">
            <v>Implementar_la_prestación_por_excepción_de_la_gestión_catastral_acorde_con_los_procedimientos_con_enfoque_multipropósito</v>
          </cell>
          <cell r="D113" t="str">
            <v>3.2. Promoción a otros gestores catastrales del IGAC como operador catastral.</v>
          </cell>
          <cell r="E113" t="str">
            <v>Gestión_con_Valores_para_Resultados</v>
          </cell>
          <cell r="F113" t="str">
            <v>3.6. Fortalecimiento organizacional y simplificación de procesos</v>
          </cell>
          <cell r="G113" t="str">
            <v>Mutaciones</v>
          </cell>
          <cell r="H113">
            <v>110224</v>
          </cell>
          <cell r="I113" t="str">
            <v>Reducción de saldos de  mutaciones de vigencias anteriores</v>
          </cell>
          <cell r="J113" t="str">
            <v>Eficacia</v>
          </cell>
          <cell r="K113" t="str">
            <v>GIT GESTIÓN CATASTRAL</v>
          </cell>
          <cell r="Y113">
            <v>110224</v>
          </cell>
          <cell r="Z113">
            <v>0.03</v>
          </cell>
          <cell r="AA113">
            <v>0</v>
          </cell>
        </row>
        <row r="114">
          <cell r="Y114">
            <v>0</v>
          </cell>
        </row>
        <row r="116">
          <cell r="B116" t="str">
            <v>13. No Aplica</v>
          </cell>
          <cell r="C116" t="str">
            <v xml:space="preserve">Finalizar los saldos de mutaciones  de vigencias anteriores                 </v>
          </cell>
          <cell r="K116" t="str">
            <v>GIT GESTIÓN CATASTRAL</v>
          </cell>
          <cell r="Y116">
            <v>110224</v>
          </cell>
          <cell r="Z116">
            <v>1</v>
          </cell>
          <cell r="AA116">
            <v>0</v>
          </cell>
        </row>
        <row r="117">
          <cell r="Y117">
            <v>0</v>
          </cell>
        </row>
        <row r="123">
          <cell r="A123" t="str">
            <v xml:space="preserve"> Mutaciones de primera tramitadas durante el mismo mes de su radicación.</v>
          </cell>
          <cell r="B123" t="str">
            <v>13. No Aplica</v>
          </cell>
          <cell r="C123" t="str">
            <v>Implementar_la_prestación_por_excepción_de_la_gestión_catastral_acorde_con_los_procedimientos_con_enfoque_multipropósito</v>
          </cell>
          <cell r="D123" t="str">
            <v>3.2. Promoción a otros gestores catastrales del IGAC como operador catastral.</v>
          </cell>
          <cell r="E123" t="str">
            <v>Gestión_con_Valores_para_Resultados</v>
          </cell>
          <cell r="F123" t="str">
            <v>3.6. Fortalecimiento organizacional y simplificación de procesos</v>
          </cell>
          <cell r="G123" t="str">
            <v>Porcentaje</v>
          </cell>
          <cell r="H123">
            <v>0.95</v>
          </cell>
          <cell r="I123" t="str">
            <v>Porcentaje de mutaciones de primera tramitadas en el mismo mes de su radicación</v>
          </cell>
          <cell r="J123" t="str">
            <v>Eficacia</v>
          </cell>
          <cell r="K123" t="str">
            <v>GIT GESTIÓN CATASTRAL</v>
          </cell>
          <cell r="Y123">
            <v>1</v>
          </cell>
          <cell r="Z123">
            <v>0.03</v>
          </cell>
          <cell r="AA123">
            <v>0</v>
          </cell>
        </row>
        <row r="124">
          <cell r="Y124">
            <v>0</v>
          </cell>
        </row>
        <row r="126">
          <cell r="B126" t="str">
            <v>13. No Aplica</v>
          </cell>
          <cell r="C126" t="str">
            <v xml:space="preserve">Tramitar el 95% de las mutaciones de primera en el mismo mes de su radicación </v>
          </cell>
          <cell r="K126" t="str">
            <v>GIT GESTIÓN CATASTRAL</v>
          </cell>
          <cell r="Y126">
            <v>9.0909090910000004E-2</v>
          </cell>
          <cell r="Z126">
            <v>1</v>
          </cell>
          <cell r="AA126">
            <v>0</v>
          </cell>
        </row>
        <row r="127">
          <cell r="Y127">
            <v>0</v>
          </cell>
        </row>
        <row r="133">
          <cell r="A133" t="str">
            <v>Suministro de información y herramientas en pro de los procesos catastrales para la toma de decisiones en los diferentes niveles de la organización y en marco del posconflicto.</v>
          </cell>
          <cell r="B133" t="str">
            <v>13. No Aplica</v>
          </cell>
          <cell r="C133" t="str">
            <v>Implementar_la_prestación_por_excepción_de_la_gestión_catastral_acorde_con_los_procedimientos_con_enfoque_multipropósito</v>
          </cell>
          <cell r="D133" t="str">
            <v>3.2. Promoción a otros gestores catastrales del IGAC como operador catastral.</v>
          </cell>
          <cell r="E133" t="str">
            <v>Gestión_con_Valores_para_Resultados</v>
          </cell>
          <cell r="F133" t="str">
            <v>3.6. Fortalecimiento organizacional y simplificación de procesos</v>
          </cell>
          <cell r="G133" t="str">
            <v>Porcentaje</v>
          </cell>
          <cell r="H133">
            <v>100</v>
          </cell>
          <cell r="I133" t="str">
            <v>Porcentaje de cumplimiento en suministro de información y herramientas en el marco del apoyo de los procesos catastrales con relación a la programación</v>
          </cell>
          <cell r="J133" t="str">
            <v>Eficacia</v>
          </cell>
          <cell r="K133" t="str">
            <v>GIT ADMINISTRACIÓN DE LA INFORMACIÓN CATASTRAL</v>
          </cell>
          <cell r="Y133">
            <v>1</v>
          </cell>
          <cell r="Z133">
            <v>0.1</v>
          </cell>
          <cell r="AA133">
            <v>0</v>
          </cell>
        </row>
        <row r="134">
          <cell r="Y134">
            <v>0</v>
          </cell>
        </row>
        <row r="136">
          <cell r="B136" t="str">
            <v>13. No Aplica</v>
          </cell>
          <cell r="C136" t="str">
            <v>Realizar seguimiento al cumplimiento de la meta de digitalización en las D.T.</v>
          </cell>
          <cell r="K136" t="str">
            <v>GIT ADMINISTRACIÓN DE LA INFORMACIÓN CATASTRAL</v>
          </cell>
          <cell r="Y136">
            <v>1</v>
          </cell>
          <cell r="Z136">
            <v>0.16666666669999999</v>
          </cell>
          <cell r="AA136">
            <v>0</v>
          </cell>
        </row>
        <row r="137">
          <cell r="Y137">
            <v>0</v>
          </cell>
        </row>
        <row r="138">
          <cell r="B138" t="str">
            <v>13. No Aplica</v>
          </cell>
          <cell r="C138" t="str">
            <v>Realizar la consolidación y divulgación de los informes relacionados con la Información Catastral</v>
          </cell>
          <cell r="K138" t="str">
            <v>GIT ADMINISTRACIÓN DE LA INFORMACIÓN CATASTRAL</v>
          </cell>
          <cell r="Y138">
            <v>1</v>
          </cell>
          <cell r="Z138">
            <v>0.16666666669999999</v>
          </cell>
          <cell r="AA138">
            <v>0</v>
          </cell>
        </row>
        <row r="139">
          <cell r="Y139">
            <v>0</v>
          </cell>
        </row>
        <row r="140">
          <cell r="B140" t="str">
            <v>13. No Aplica</v>
          </cell>
          <cell r="C140" t="str">
            <v>Atender los requerimientos relacionados con información catastral</v>
          </cell>
          <cell r="K140" t="str">
            <v>GIT ADMINISTRACIÓN DE LA INFORMACIÓN CATASTRAL</v>
          </cell>
          <cell r="Y140">
            <v>1</v>
          </cell>
          <cell r="Z140">
            <v>0.16666666669999999</v>
          </cell>
          <cell r="AA140">
            <v>0</v>
          </cell>
        </row>
        <row r="141">
          <cell r="Y141">
            <v>0</v>
          </cell>
        </row>
        <row r="142">
          <cell r="B142" t="str">
            <v>13. No Aplica</v>
          </cell>
          <cell r="C142" t="str">
            <v>Brindar apoyo técnico en el componente gráfico a los procesos catastrales.</v>
          </cell>
          <cell r="K142" t="str">
            <v>GIT ADMINISTRACIÓN DE LA INFORMACIÓN CATASTRAL</v>
          </cell>
          <cell r="Y142">
            <v>1</v>
          </cell>
          <cell r="Z142">
            <v>0.16666666669999999</v>
          </cell>
          <cell r="AA142">
            <v>0</v>
          </cell>
        </row>
        <row r="143">
          <cell r="Y143">
            <v>0</v>
          </cell>
        </row>
        <row r="144">
          <cell r="B144" t="str">
            <v>13. No Aplica</v>
          </cell>
          <cell r="C144" t="str">
            <v>Consolidar y publicar información catastral para los distintos portales</v>
          </cell>
          <cell r="K144" t="str">
            <v>GIT ADMINISTRACIÓN DE LA INFORMACIÓN CATASTRAL</v>
          </cell>
          <cell r="Y144">
            <v>1</v>
          </cell>
          <cell r="Z144">
            <v>0.16666666669999999</v>
          </cell>
          <cell r="AA144">
            <v>0</v>
          </cell>
        </row>
        <row r="145">
          <cell r="Y145">
            <v>0</v>
          </cell>
        </row>
        <row r="146">
          <cell r="B146" t="str">
            <v>13. No Aplica</v>
          </cell>
          <cell r="C146" t="str">
            <v>Elaborar los diagnósticos de la información catastral (alfanumérica y geográfica) y la caracterización territorial de los municipios, de acuerdo con las solicitudes recibidas</v>
          </cell>
          <cell r="K146" t="str">
            <v>GIT ADMINISTRACIÓN DE LA INFORMACIÓN CATASTRAL</v>
          </cell>
          <cell r="Y146">
            <v>1</v>
          </cell>
          <cell r="Z146">
            <v>0.16666666669999999</v>
          </cell>
          <cell r="AA146">
            <v>0</v>
          </cell>
        </row>
        <row r="147">
          <cell r="Y147">
            <v>0</v>
          </cell>
        </row>
        <row r="151">
          <cell r="A151" t="str">
            <v>Gestores habilitados en el marco de lo definido en el Plan Nacional de Desarrollo 2019-2022</v>
          </cell>
          <cell r="B151" t="str">
            <v>13. No Aplica</v>
          </cell>
          <cell r="C151" t="str">
            <v>Promover_la_habilitación_de_gestores_catastrales</v>
          </cell>
          <cell r="D151" t="str">
            <v>3.2. Promoción a otros gestores catastrales del IGAC como operador catastral.</v>
          </cell>
          <cell r="E151" t="str">
            <v>Gestión_con_Valores_para_Resultados</v>
          </cell>
          <cell r="F151" t="str">
            <v>3.6. Fortalecimiento organizacional y simplificación de procesos</v>
          </cell>
          <cell r="G151" t="str">
            <v>Numero</v>
          </cell>
          <cell r="H151">
            <v>4</v>
          </cell>
          <cell r="I151" t="str">
            <v>Número de Gestores Catastrales Habilitados en el marco de lo definido en el Plan Nacional de Desarrollo 2019-2022</v>
          </cell>
          <cell r="J151" t="str">
            <v>Eficacia</v>
          </cell>
          <cell r="K151" t="str">
            <v>GIT EVALUACIÓN , SEGUIMIENTO Y CONTROL DE LOS CATASTROS</v>
          </cell>
          <cell r="Y151">
            <v>4</v>
          </cell>
          <cell r="Z151">
            <v>0.1</v>
          </cell>
          <cell r="AA151">
            <v>0</v>
          </cell>
        </row>
        <row r="152">
          <cell r="Y152">
            <v>0</v>
          </cell>
        </row>
        <row r="154">
          <cell r="B154" t="str">
            <v>13. No Aplica</v>
          </cell>
          <cell r="C154" t="str">
            <v>Fortalecer las capacidades catastrales en el territorio</v>
          </cell>
          <cell r="K154" t="str">
            <v>GIT EVALUACIÓN , SEGUIMIENTO Y CONTROL DE LOS CATASTROS</v>
          </cell>
          <cell r="Y154">
            <v>1</v>
          </cell>
          <cell r="Z154">
            <v>0.2</v>
          </cell>
          <cell r="AA154">
            <v>0</v>
          </cell>
        </row>
        <row r="155">
          <cell r="Y155">
            <v>0</v>
          </cell>
        </row>
        <row r="156">
          <cell r="B156" t="str">
            <v>13. No Aplica</v>
          </cell>
          <cell r="C156" t="str">
            <v xml:space="preserve">Verificar las solicitudes de habilitación de acuerdo con la condiciones jurídicas, técnicas, económicas y financieras contenidas  en la regulación, con el fin de habilitar el servicio publico catastral. </v>
          </cell>
          <cell r="K156" t="str">
            <v>GIT EVALUACIÓN , SEGUIMIENTO Y CONTROL DE LOS CATASTROS</v>
          </cell>
          <cell r="Y156">
            <v>1</v>
          </cell>
          <cell r="Z156">
            <v>0.2</v>
          </cell>
          <cell r="AA156">
            <v>0</v>
          </cell>
        </row>
        <row r="157">
          <cell r="Y157">
            <v>0</v>
          </cell>
        </row>
        <row r="158">
          <cell r="B158" t="str">
            <v>13. No Aplica</v>
          </cell>
          <cell r="C158" t="str">
            <v>Construir tecnicamente, los documentos requeridos para la regulación catastral en el marco del proceso de habilitación catastral</v>
          </cell>
          <cell r="K158" t="str">
            <v>GIT EVALUACIÓN , SEGUIMIENTO Y CONTROL DE LOS CATASTROS</v>
          </cell>
          <cell r="Y158">
            <v>1</v>
          </cell>
          <cell r="Z158">
            <v>0.2</v>
          </cell>
          <cell r="AA158">
            <v>0</v>
          </cell>
        </row>
        <row r="159">
          <cell r="Y159">
            <v>0</v>
          </cell>
        </row>
        <row r="160">
          <cell r="B160" t="str">
            <v>13. No Aplica</v>
          </cell>
          <cell r="C160" t="str">
            <v>Asesorar y apoyar a las Entidades Territoriales, Esquemas Asociativos, Entidades Publicas Nacionales y Gestores Catastrales habilitados, en el proceso de habilitación para la prestación del servicio publico catastral</v>
          </cell>
          <cell r="K160" t="str">
            <v>GIT EVALUACIÓN , SEGUIMIENTO Y CONTROL DE LOS CATASTROS</v>
          </cell>
          <cell r="Y160">
            <v>1</v>
          </cell>
          <cell r="Z160">
            <v>0.2</v>
          </cell>
          <cell r="AA160">
            <v>0</v>
          </cell>
        </row>
        <row r="161">
          <cell r="Y161">
            <v>0</v>
          </cell>
        </row>
        <row r="162">
          <cell r="B162" t="str">
            <v>13. No Aplica</v>
          </cell>
          <cell r="C162" t="str">
            <v>Promover la habilitación y la difusion de la Gestion Catastral</v>
          </cell>
          <cell r="K162" t="str">
            <v>GIT EVALUACIÓN , SEGUIMIENTO Y CONTROL DE LOS CATASTROS</v>
          </cell>
          <cell r="Y162">
            <v>1</v>
          </cell>
          <cell r="Z162">
            <v>0.1</v>
          </cell>
          <cell r="AA162">
            <v>0</v>
          </cell>
        </row>
        <row r="163">
          <cell r="Y163">
            <v>0</v>
          </cell>
        </row>
        <row r="164">
          <cell r="B164" t="str">
            <v>13. No Aplica</v>
          </cell>
          <cell r="C164" t="str">
            <v>Comercializar la operación catastral del IGAC como servicio</v>
          </cell>
          <cell r="K164" t="str">
            <v>GIT EVALUACIÓN , SEGUIMIENTO Y CONTROL DE LOS CATASTROS</v>
          </cell>
          <cell r="Y164">
            <v>1</v>
          </cell>
          <cell r="Z164">
            <v>0.05</v>
          </cell>
          <cell r="AA164">
            <v>0</v>
          </cell>
        </row>
        <row r="165">
          <cell r="Y165">
            <v>0</v>
          </cell>
        </row>
        <row r="166">
          <cell r="B166" t="str">
            <v>13. No Aplica</v>
          </cell>
          <cell r="C166" t="str">
            <v>Publicación de resoluciones de Habilitación de Gestores Catastrales</v>
          </cell>
          <cell r="K166" t="str">
            <v>GIT EVALUACIÓN , SEGUIMIENTO Y CONTROL DE LOS CATASTROS</v>
          </cell>
          <cell r="Y166">
            <v>4</v>
          </cell>
          <cell r="Z166">
            <v>0.05</v>
          </cell>
          <cell r="AA166">
            <v>0</v>
          </cell>
        </row>
        <row r="167">
          <cell r="Y167">
            <v>0</v>
          </cell>
        </row>
        <row r="171">
          <cell r="A171" t="str">
            <v>Informes y reportes de seguimiento a los compromisos del IGAC en el marco de la gestión catastral</v>
          </cell>
          <cell r="B171" t="str">
            <v>13. No Aplica</v>
          </cell>
          <cell r="C171" t="str">
            <v>Implementar_la_prestación_por_excepción_de_la_gestión_catastral_acorde_con_los_procedimientos_con_enfoque_multipropósito</v>
          </cell>
          <cell r="D171" t="str">
            <v>3.2. Promoción a otros gestores catastrales del IGAC como operador catastral.</v>
          </cell>
          <cell r="E171" t="str">
            <v>Gestión_con_Valores_para_Resultados</v>
          </cell>
          <cell r="F171" t="str">
            <v>3.6. Fortalecimiento organizacional y simplificación de procesos</v>
          </cell>
          <cell r="G171" t="str">
            <v>Porcentaje</v>
          </cell>
          <cell r="H171">
            <v>100</v>
          </cell>
          <cell r="I171" t="str">
            <v>Porcentaje de cumplimiento en el reporte y/o envío de informes de los compromisos del IGAC en el marco de la gestión catastral</v>
          </cell>
          <cell r="J171" t="str">
            <v>Eficacia</v>
          </cell>
          <cell r="K171" t="str">
            <v>APOYO SUB CATASTRO</v>
          </cell>
          <cell r="Y171">
            <v>1</v>
          </cell>
          <cell r="Z171">
            <v>0.1</v>
          </cell>
          <cell r="AA171">
            <v>0</v>
          </cell>
        </row>
        <row r="172">
          <cell r="Y172">
            <v>0</v>
          </cell>
        </row>
        <row r="174">
          <cell r="B174" t="str">
            <v>13. No Aplica</v>
          </cell>
          <cell r="C174" t="str">
            <v xml:space="preserve">Realizar el reporte de los informes de seguimiento a los compromisos de actualización catastral en el marco de la estrategia del Camino al Cumplimiento (SIGOB) </v>
          </cell>
          <cell r="K174" t="str">
            <v>APOYO SUB CATASTRO</v>
          </cell>
          <cell r="Y174">
            <v>1</v>
          </cell>
          <cell r="Z174">
            <v>0.5</v>
          </cell>
          <cell r="AA174">
            <v>0</v>
          </cell>
        </row>
        <row r="175">
          <cell r="Y175">
            <v>0</v>
          </cell>
        </row>
        <row r="176">
          <cell r="B176" t="str">
            <v>13. No Aplica</v>
          </cell>
          <cell r="C176" t="str">
            <v>Realizar seguimiento al avance en la implementación del proyecto de Catastro Multipropósito, en el marco del crédito de la banca multilateral</v>
          </cell>
          <cell r="K176" t="str">
            <v>APOYO SUB CATASTRO</v>
          </cell>
          <cell r="Y176">
            <v>1</v>
          </cell>
          <cell r="Z176">
            <v>0.5</v>
          </cell>
          <cell r="AA176">
            <v>0</v>
          </cell>
        </row>
        <row r="177">
          <cell r="Y177">
            <v>0</v>
          </cell>
        </row>
      </sheetData>
      <sheetData sheetId="10">
        <row r="4">
          <cell r="C4" t="str">
            <v>DIRECCIONAMIENTO ESTRATÉGICO Y PLANEACION</v>
          </cell>
          <cell r="AA4">
            <v>0</v>
          </cell>
        </row>
        <row r="9">
          <cell r="A9" t="str">
            <v xml:space="preserve">Plan de acción anual 2020 </v>
          </cell>
          <cell r="B9" t="str">
            <v>13. No Aplica</v>
          </cell>
          <cell r="C9" t="str">
            <v>Implementar_un_plan_de_modernización_y_fortalecimiento_institucional</v>
          </cell>
          <cell r="D9" t="str">
            <v>1.8. Implementación  de las políticas de gestión y desempeño institucional (MIPG).</v>
          </cell>
          <cell r="E9" t="str">
            <v>Direccionamiento Estratégico y Planeación</v>
          </cell>
          <cell r="F9" t="str">
            <v>2.1. Planeacion Institucional</v>
          </cell>
          <cell r="G9" t="str">
            <v>Porcentaje</v>
          </cell>
          <cell r="H9">
            <v>1</v>
          </cell>
          <cell r="I9" t="str">
            <v>% de avance mensual al cumplimiento del Plan de Acción Anual</v>
          </cell>
          <cell r="J9" t="str">
            <v>Eficacia</v>
          </cell>
          <cell r="K9" t="str">
            <v xml:space="preserve">Oficina Asesora de Planeación </v>
          </cell>
          <cell r="Y9">
            <v>1</v>
          </cell>
          <cell r="Z9">
            <v>0.14499999999999999</v>
          </cell>
          <cell r="AA9">
            <v>0</v>
          </cell>
        </row>
        <row r="10">
          <cell r="Y10">
            <v>0</v>
          </cell>
        </row>
        <row r="12">
          <cell r="B12" t="str">
            <v>13. No Aplica</v>
          </cell>
          <cell r="C12" t="str">
            <v xml:space="preserve">Elaborar el Plan de Acción Anual 2020 del proceso Direccionamiento Estratégico y Planeación </v>
          </cell>
          <cell r="K12" t="str">
            <v xml:space="preserve">Oficina Asesora de Planeación </v>
          </cell>
          <cell r="Y12">
            <v>1</v>
          </cell>
          <cell r="Z12">
            <v>0.25</v>
          </cell>
          <cell r="AA12">
            <v>0</v>
          </cell>
        </row>
        <row r="13">
          <cell r="Y13">
            <v>0</v>
          </cell>
        </row>
        <row r="14">
          <cell r="B14" t="str">
            <v>13. No Aplica</v>
          </cell>
          <cell r="C14" t="str">
            <v>Consolidar el Plan de Acción Anual General de la entidad - PAA para aprobación del Comité Institucional de Gestión y Desempeño</v>
          </cell>
          <cell r="K14" t="str">
            <v xml:space="preserve">Oficina Asesora de Planeación </v>
          </cell>
          <cell r="Y14">
            <v>1</v>
          </cell>
          <cell r="Z14">
            <v>0.2</v>
          </cell>
          <cell r="AA14">
            <v>0</v>
          </cell>
        </row>
        <row r="15">
          <cell r="Y15">
            <v>0</v>
          </cell>
        </row>
        <row r="16">
          <cell r="B16" t="str">
            <v>13. No Aplica</v>
          </cell>
          <cell r="C16" t="str">
            <v>Presentar el PAA consolidado, ante el  Comité Institucional de Gestión y Desempeño</v>
          </cell>
          <cell r="K16" t="str">
            <v xml:space="preserve">Oficina Asesora de Planeación </v>
          </cell>
          <cell r="Y16">
            <v>1</v>
          </cell>
          <cell r="Z16">
            <v>0.15</v>
          </cell>
          <cell r="AA16">
            <v>0</v>
          </cell>
        </row>
        <row r="17">
          <cell r="Y17">
            <v>0</v>
          </cell>
        </row>
        <row r="18">
          <cell r="B18" t="str">
            <v>13. No Aplica</v>
          </cell>
          <cell r="C18" t="str">
            <v>Publicar el Plan de Acción Anual Consolidado en la pagina web</v>
          </cell>
          <cell r="K18" t="str">
            <v xml:space="preserve">Oficina Asesora de Planeación </v>
          </cell>
          <cell r="Y18">
            <v>1</v>
          </cell>
          <cell r="Z18">
            <v>0.1</v>
          </cell>
          <cell r="AA18">
            <v>0</v>
          </cell>
        </row>
        <row r="19">
          <cell r="Y19">
            <v>0</v>
          </cell>
        </row>
        <row r="20">
          <cell r="B20" t="str">
            <v>13. No Aplica</v>
          </cell>
          <cell r="C20" t="str">
            <v>Realizar el análisis de la informacion reportada por los procesos en la herramienta establecida y generar alertas para la alta dirección</v>
          </cell>
          <cell r="K20" t="str">
            <v xml:space="preserve">Oficina Asesora de Planeación </v>
          </cell>
          <cell r="Y20">
            <v>1</v>
          </cell>
          <cell r="Z20">
            <v>0.2</v>
          </cell>
          <cell r="AA20">
            <v>0</v>
          </cell>
        </row>
        <row r="21">
          <cell r="Y21">
            <v>0</v>
          </cell>
        </row>
        <row r="22">
          <cell r="B22" t="str">
            <v>13. No Aplica</v>
          </cell>
          <cell r="C22" t="str">
            <v>Consolidar y publicar en la página web los reportes trimestrales de avance del Plan de Acción Anual</v>
          </cell>
          <cell r="K22" t="str">
            <v xml:space="preserve">Oficina Asesora de Planeación </v>
          </cell>
          <cell r="Y22">
            <v>1</v>
          </cell>
          <cell r="Z22">
            <v>0.1</v>
          </cell>
          <cell r="AA22">
            <v>0</v>
          </cell>
        </row>
        <row r="23">
          <cell r="Y23">
            <v>0</v>
          </cell>
        </row>
        <row r="27">
          <cell r="Y27">
            <v>0.6</v>
          </cell>
          <cell r="Z27">
            <v>0.14249999999999999</v>
          </cell>
          <cell r="AA27">
            <v>0</v>
          </cell>
        </row>
        <row r="28">
          <cell r="Y28">
            <v>0</v>
          </cell>
        </row>
        <row r="30">
          <cell r="B30" t="str">
            <v>13. No Aplica</v>
          </cell>
          <cell r="C30" t="str">
            <v>Definir los lineamientos para la solicitud de información requerida para realizar el seguimiento a los productos, metas y actividades del PEI</v>
          </cell>
          <cell r="K30" t="str">
            <v xml:space="preserve">Oficina Asesora de Planeación </v>
          </cell>
          <cell r="Y30">
            <v>1</v>
          </cell>
          <cell r="Z30">
            <v>0.2</v>
          </cell>
          <cell r="AA30">
            <v>0</v>
          </cell>
        </row>
        <row r="31">
          <cell r="Y31">
            <v>0</v>
          </cell>
        </row>
        <row r="32">
          <cell r="B32" t="str">
            <v>13. No Aplica</v>
          </cell>
          <cell r="C32" t="str">
            <v>Realizar el análisis de la informacion reportada por los procesos en la herramienta establecida y generar alertas para la alta dirección</v>
          </cell>
          <cell r="K32" t="str">
            <v xml:space="preserve">Oficina Asesora de Planeación </v>
          </cell>
          <cell r="Y32">
            <v>0</v>
          </cell>
          <cell r="Z32">
            <v>0.4</v>
          </cell>
          <cell r="AA32">
            <v>0</v>
          </cell>
        </row>
        <row r="33">
          <cell r="Y33">
            <v>0</v>
          </cell>
        </row>
        <row r="34">
          <cell r="B34" t="str">
            <v>13. No Aplica</v>
          </cell>
          <cell r="C34" t="str">
            <v>Exponer los reportes de avance del PEI y las alertas generadas, en el Comité Institucional de Gestión y Desempeño</v>
          </cell>
          <cell r="K34" t="str">
            <v xml:space="preserve">Oficina Asesora de Planeación </v>
          </cell>
          <cell r="Y34">
            <v>1</v>
          </cell>
          <cell r="Z34">
            <v>0.25</v>
          </cell>
          <cell r="AA34">
            <v>0</v>
          </cell>
        </row>
        <row r="35">
          <cell r="Y35">
            <v>0</v>
          </cell>
        </row>
        <row r="36">
          <cell r="B36" t="str">
            <v>13. No Aplica</v>
          </cell>
          <cell r="C36" t="str">
            <v>Publicar  los reportes de seguimiento del PEI en la página Web</v>
          </cell>
          <cell r="K36" t="str">
            <v xml:space="preserve">Oficina Asesora de Planeación </v>
          </cell>
          <cell r="Y36">
            <v>1</v>
          </cell>
          <cell r="Z36">
            <v>0.15</v>
          </cell>
          <cell r="AA36">
            <v>0</v>
          </cell>
        </row>
        <row r="37">
          <cell r="Y37">
            <v>0</v>
          </cell>
        </row>
        <row r="41">
          <cell r="A41" t="str">
            <v>Seguimientos al cumplimiento de las metas del Plan Estrategico Sectorial 2019-2022 bajo la responsabilidad del IGAC</v>
          </cell>
          <cell r="B41" t="str">
            <v>13. No Aplica</v>
          </cell>
          <cell r="C41" t="str">
            <v>Implementar un plan de modernización y fortalecimiento institucional</v>
          </cell>
          <cell r="D41" t="str">
            <v>1.8. Implementación  de las políticas de gestión y desempeño institucional (MIPG).</v>
          </cell>
          <cell r="E41" t="str">
            <v>Direccionamiento Estratégico y Planeación</v>
          </cell>
          <cell r="F41" t="str">
            <v>2.2. Gestión Presupuestal y eficiencia del gasto público</v>
          </cell>
          <cell r="G41" t="str">
            <v>Porcentaje</v>
          </cell>
          <cell r="H41">
            <v>1</v>
          </cell>
          <cell r="I41" t="str">
            <v>% de avance al cumplimiento de las metas del IGAC definidas en el PES</v>
          </cell>
          <cell r="J41" t="str">
            <v>Eficacia</v>
          </cell>
          <cell r="K41" t="str">
            <v xml:space="preserve">Oficina Asesora de Planeación </v>
          </cell>
          <cell r="Y41">
            <v>0.95</v>
          </cell>
          <cell r="Z41">
            <v>0.14249999999999999</v>
          </cell>
          <cell r="AA41">
            <v>0</v>
          </cell>
        </row>
        <row r="42">
          <cell r="Y42">
            <v>0</v>
          </cell>
        </row>
        <row r="44">
          <cell r="B44" t="str">
            <v>13. No Aplica</v>
          </cell>
          <cell r="C44" t="str">
            <v>Definir los lineamientos para la solicitud de información requerida para realizar el seguimiento a los productos, metas y actividades del PES</v>
          </cell>
          <cell r="K44" t="str">
            <v xml:space="preserve">Oficina Asesora de Planeación </v>
          </cell>
          <cell r="Y44">
            <v>1</v>
          </cell>
          <cell r="Z44">
            <v>0.2</v>
          </cell>
          <cell r="AA44">
            <v>0</v>
          </cell>
        </row>
        <row r="45">
          <cell r="Y45">
            <v>0</v>
          </cell>
        </row>
        <row r="46">
          <cell r="B46" t="str">
            <v>13. No Aplica</v>
          </cell>
          <cell r="C46" t="str">
            <v>Realizar el análisis de la informacion reportada por los procesos en la herramienta establecida y generar alertas para la alta dirección</v>
          </cell>
          <cell r="K46" t="str">
            <v xml:space="preserve">Oficina Asesora de Planeación </v>
          </cell>
          <cell r="Y46">
            <v>1</v>
          </cell>
          <cell r="Z46">
            <v>0.6</v>
          </cell>
          <cell r="AA46">
            <v>0</v>
          </cell>
        </row>
        <row r="47">
          <cell r="Y47">
            <v>0</v>
          </cell>
        </row>
        <row r="48">
          <cell r="B48" t="str">
            <v>13. No Aplica</v>
          </cell>
          <cell r="C48" t="str">
            <v>Exponer los reportes de avance del PES y las alertas generadas, en el Comité Institucional de Gestión y Desempeño</v>
          </cell>
          <cell r="K48" t="str">
            <v xml:space="preserve">Oficina Asesora de Planeación </v>
          </cell>
          <cell r="Y48">
            <v>1</v>
          </cell>
          <cell r="Z48">
            <v>0.15</v>
          </cell>
          <cell r="AA48">
            <v>0</v>
          </cell>
        </row>
        <row r="49">
          <cell r="Y49">
            <v>0</v>
          </cell>
        </row>
        <row r="50">
          <cell r="B50" t="str">
            <v>13. No Aplica</v>
          </cell>
          <cell r="C50" t="str">
            <v>Enviar al DANE el reporte de avance de las metas del IGAC establecidas en el PES</v>
          </cell>
          <cell r="K50">
            <v>0</v>
          </cell>
          <cell r="Y50">
            <v>0</v>
          </cell>
          <cell r="Z50">
            <v>0.05</v>
          </cell>
          <cell r="AA50">
            <v>0</v>
          </cell>
        </row>
        <row r="51">
          <cell r="Y51">
            <v>0</v>
          </cell>
        </row>
        <row r="52">
          <cell r="Y52">
            <v>0</v>
          </cell>
        </row>
        <row r="53">
          <cell r="Y53">
            <v>0</v>
          </cell>
        </row>
        <row r="54">
          <cell r="Y54">
            <v>0.95</v>
          </cell>
        </row>
        <row r="57">
          <cell r="A57" t="str">
            <v>Anteproyecto de presupuesto - MGMP-</v>
          </cell>
          <cell r="B57" t="str">
            <v>13. No Aplica</v>
          </cell>
          <cell r="C57" t="str">
            <v>Implementar un plan de modernización y fortalecimiento institucional</v>
          </cell>
          <cell r="D57" t="str">
            <v>1.8. Implementación  de las políticas de gestión y desempeño institucional (MIPG).</v>
          </cell>
          <cell r="E57" t="str">
            <v>Direccionamiento Estratégico y Planeación</v>
          </cell>
          <cell r="F57" t="str">
            <v>2.2. Gestión Presupuestal y eficiencia del gasto público</v>
          </cell>
          <cell r="G57" t="str">
            <v>unidad</v>
          </cell>
          <cell r="H57">
            <v>1</v>
          </cell>
          <cell r="I57" t="str">
            <v>Anteproyecto de presupuesto aprobado</v>
          </cell>
          <cell r="J57" t="str">
            <v>Eficacia</v>
          </cell>
          <cell r="K57" t="str">
            <v xml:space="preserve">Oficina Asesora de Planeación </v>
          </cell>
          <cell r="Y57">
            <v>1</v>
          </cell>
          <cell r="Z57">
            <v>0.14249999999999999</v>
          </cell>
          <cell r="AA57">
            <v>0</v>
          </cell>
        </row>
        <row r="58">
          <cell r="Y58">
            <v>0</v>
          </cell>
        </row>
        <row r="60">
          <cell r="B60" t="str">
            <v>13. No Aplica</v>
          </cell>
          <cell r="C60" t="str">
            <v>Programar y Gestionar el anteproyecto de presupuesto del IGAC con las dependencias de la entidad</v>
          </cell>
          <cell r="K60" t="str">
            <v xml:space="preserve">Oficina Asesora de Planeación </v>
          </cell>
          <cell r="Y60">
            <v>1</v>
          </cell>
          <cell r="Z60">
            <v>0.6</v>
          </cell>
          <cell r="AA60">
            <v>0</v>
          </cell>
        </row>
        <row r="62">
          <cell r="B62" t="str">
            <v>13. No Aplica</v>
          </cell>
          <cell r="C62" t="str">
            <v>Solicitar a las instancias definidas la aprobación del anteproyecto de presupuesto del IGAC.</v>
          </cell>
          <cell r="K62" t="str">
            <v xml:space="preserve">Oficina Asesora de Planeación </v>
          </cell>
          <cell r="Y62">
            <v>1</v>
          </cell>
          <cell r="Z62">
            <v>0.25</v>
          </cell>
          <cell r="AA62">
            <v>0</v>
          </cell>
        </row>
        <row r="64">
          <cell r="B64" t="str">
            <v>13. No Aplica</v>
          </cell>
          <cell r="C64" t="str">
            <v>Socializar anteproyecto de presupuesto con todos los procesos de la Entidad</v>
          </cell>
          <cell r="K64" t="str">
            <v xml:space="preserve">Oficina Asesora de Planeación </v>
          </cell>
          <cell r="Y64">
            <v>1</v>
          </cell>
          <cell r="Z64">
            <v>0.15</v>
          </cell>
          <cell r="AA64">
            <v>0</v>
          </cell>
        </row>
        <row r="69">
          <cell r="A69" t="str">
            <v>Actividades de cooperación internacional atendidas</v>
          </cell>
          <cell r="B69" t="str">
            <v>13. No Aplica</v>
          </cell>
          <cell r="C69" t="str">
            <v>Implementar un plan de modernización y fortalecimiento institucional</v>
          </cell>
          <cell r="D69" t="str">
            <v>1.8. Implementación  de las políticas de gestión y desempeño institucional (MIPG).</v>
          </cell>
          <cell r="E69" t="str">
            <v>Direccionamiento Estratégico y Planeación</v>
          </cell>
          <cell r="F69" t="str">
            <v>2.1. Planeacion Institucional</v>
          </cell>
          <cell r="G69" t="str">
            <v>Porcentaje</v>
          </cell>
          <cell r="H69">
            <v>1</v>
          </cell>
          <cell r="I69" t="str">
            <v>% de avance de las actividades de cooperación internacional</v>
          </cell>
          <cell r="J69" t="str">
            <v>Eficacia</v>
          </cell>
          <cell r="K69" t="str">
            <v xml:space="preserve">Oficina Asesora de Planeación </v>
          </cell>
          <cell r="Y69">
            <v>1</v>
          </cell>
          <cell r="Z69">
            <v>0.14249999999999999</v>
          </cell>
          <cell r="AA69">
            <v>0</v>
          </cell>
        </row>
        <row r="70">
          <cell r="Y70">
            <v>0</v>
          </cell>
        </row>
        <row r="72">
          <cell r="B72" t="str">
            <v>13. No Aplica</v>
          </cell>
          <cell r="C72" t="str">
            <v>Apoyar la formulación, gestión y consolidación de las actividades de cooperación internacional para el desarrollo de Misiones Mixtas (Comixtas)</v>
          </cell>
          <cell r="K72" t="str">
            <v xml:space="preserve">Oficina Asesora de Planeación </v>
          </cell>
          <cell r="Y72">
            <v>1</v>
          </cell>
          <cell r="Z72">
            <v>0.2</v>
          </cell>
          <cell r="AA72">
            <v>0</v>
          </cell>
        </row>
        <row r="73">
          <cell r="Y73">
            <v>0</v>
          </cell>
        </row>
        <row r="74">
          <cell r="B74" t="str">
            <v>13. No Aplica</v>
          </cell>
          <cell r="C74" t="str">
            <v>Apoyar la formulación, gestión y consolidación de las actividades de cooperación internacional para la formulación de proyectos, convenios y afiliaciones de carácter internacional de la entidad.</v>
          </cell>
          <cell r="K74" t="str">
            <v xml:space="preserve">Oficina Asesora de Planeación </v>
          </cell>
          <cell r="Y74">
            <v>1</v>
          </cell>
          <cell r="Z74">
            <v>0.2</v>
          </cell>
          <cell r="AA74">
            <v>0</v>
          </cell>
        </row>
        <row r="75">
          <cell r="Y75">
            <v>0</v>
          </cell>
        </row>
        <row r="76">
          <cell r="B76" t="str">
            <v>13. No Aplica</v>
          </cell>
          <cell r="C76" t="str">
            <v>Realizar los informes de avance de la gestión de cooperación Internacional.</v>
          </cell>
          <cell r="K76" t="str">
            <v xml:space="preserve">Oficina Asesora de Planeación </v>
          </cell>
          <cell r="Y76">
            <v>1</v>
          </cell>
          <cell r="Z76">
            <v>0.2</v>
          </cell>
          <cell r="AA76">
            <v>0</v>
          </cell>
        </row>
        <row r="77">
          <cell r="Y77">
            <v>0</v>
          </cell>
        </row>
        <row r="78">
          <cell r="B78" t="str">
            <v>13. No Aplica</v>
          </cell>
          <cell r="C78" t="str">
            <v>Mantener el monitoreo de Oferta y Demanda de la Cooperación Internacional</v>
          </cell>
          <cell r="K78" t="str">
            <v xml:space="preserve">Oficina Asesora de Planeación </v>
          </cell>
          <cell r="Y78">
            <v>1</v>
          </cell>
          <cell r="Z78">
            <v>0.2</v>
          </cell>
          <cell r="AA78">
            <v>0</v>
          </cell>
        </row>
        <row r="79">
          <cell r="Y79">
            <v>0</v>
          </cell>
        </row>
        <row r="80">
          <cell r="B80" t="str">
            <v>13. No Aplica</v>
          </cell>
          <cell r="C80" t="str">
            <v>Canalizar las relaciones del IGAC con la APC, Cancillería y otras entidades u organismos de cooperación internacional.</v>
          </cell>
          <cell r="K80" t="str">
            <v xml:space="preserve">Oficina Asesora de Planeación </v>
          </cell>
          <cell r="Y80">
            <v>1</v>
          </cell>
          <cell r="Z80">
            <v>0.2</v>
          </cell>
          <cell r="AA80">
            <v>0</v>
          </cell>
        </row>
        <row r="81">
          <cell r="Y81">
            <v>0</v>
          </cell>
        </row>
        <row r="85">
          <cell r="A85" t="str">
            <v xml:space="preserve">Informes de gestión </v>
          </cell>
          <cell r="B85" t="str">
            <v>9. Plan Anticorrupción y de Atención al Ciudadano</v>
          </cell>
          <cell r="C85" t="str">
            <v>Implementar un plan de modernización y fortalecimiento institucional</v>
          </cell>
          <cell r="D85" t="str">
            <v>1.8. Implementación  de las políticas de gestión y desempeño institucional (MIPG).</v>
          </cell>
          <cell r="E85" t="str">
            <v>Direccionamiento Estratégico y Planeación</v>
          </cell>
          <cell r="F85" t="str">
            <v>2.1. Planeacion Institucional</v>
          </cell>
          <cell r="G85" t="str">
            <v>Número</v>
          </cell>
          <cell r="H85">
            <v>17</v>
          </cell>
          <cell r="I85" t="str">
            <v>Informes de gestión elaborados</v>
          </cell>
          <cell r="J85" t="str">
            <v>Eficacia</v>
          </cell>
          <cell r="K85" t="str">
            <v xml:space="preserve">Oficina Asesora de Planeación </v>
          </cell>
          <cell r="Y85">
            <v>1</v>
          </cell>
          <cell r="Z85">
            <v>0.14249999999999999</v>
          </cell>
          <cell r="AA85">
            <v>0</v>
          </cell>
        </row>
        <row r="86">
          <cell r="Y86">
            <v>0</v>
          </cell>
        </row>
        <row r="88">
          <cell r="B88" t="str">
            <v>9. Plan Anticorrupción y de Atención al Ciudadano</v>
          </cell>
          <cell r="C88" t="str">
            <v>Elaborar los informes trimestrales de gestión institucional</v>
          </cell>
          <cell r="K88" t="str">
            <v xml:space="preserve">Oficina Asesora de Planeación </v>
          </cell>
          <cell r="Y88">
            <v>1</v>
          </cell>
          <cell r="Z88">
            <v>0.25</v>
          </cell>
          <cell r="AA88">
            <v>0</v>
          </cell>
        </row>
        <row r="89">
          <cell r="Y89">
            <v>0</v>
          </cell>
        </row>
        <row r="90">
          <cell r="B90" t="str">
            <v>9. Plan Anticorrupción y de Atención al Ciudadano</v>
          </cell>
          <cell r="C90" t="str">
            <v>Elaborar el informe de gestión insumo para la consolidación del Informe al Congreso de la República a cargo del DANE</v>
          </cell>
          <cell r="K90" t="str">
            <v xml:space="preserve">Oficina Asesora de Planeación </v>
          </cell>
          <cell r="Y90">
            <v>1</v>
          </cell>
          <cell r="Z90">
            <v>0.25</v>
          </cell>
          <cell r="AA90">
            <v>0</v>
          </cell>
        </row>
        <row r="91">
          <cell r="Y91">
            <v>0</v>
          </cell>
        </row>
        <row r="92">
          <cell r="B92" t="str">
            <v>9. Plan Anticorrupción y de Atención al Ciudadano</v>
          </cell>
          <cell r="C92" t="str">
            <v>Elaborar los informes mensuales de ejecución presupuestal</v>
          </cell>
          <cell r="K92" t="str">
            <v xml:space="preserve">Oficina Asesora de Planeación </v>
          </cell>
          <cell r="Y92">
            <v>1</v>
          </cell>
          <cell r="Z92">
            <v>0.25</v>
          </cell>
          <cell r="AA92">
            <v>0</v>
          </cell>
        </row>
        <row r="93">
          <cell r="Y93">
            <v>0</v>
          </cell>
        </row>
        <row r="94">
          <cell r="B94" t="str">
            <v>9. Plan Anticorrupción y de Atención al Ciudadano</v>
          </cell>
          <cell r="C94" t="str">
            <v>Publicar los informes de gestión institucional en la página web del Instituto</v>
          </cell>
          <cell r="K94" t="str">
            <v xml:space="preserve">Oficina Asesora de Planeación </v>
          </cell>
          <cell r="Y94">
            <v>1</v>
          </cell>
          <cell r="Z94">
            <v>0.25</v>
          </cell>
          <cell r="AA94">
            <v>0</v>
          </cell>
        </row>
        <row r="95">
          <cell r="Y95">
            <v>0</v>
          </cell>
        </row>
        <row r="99">
          <cell r="A99" t="str">
            <v>MIPG implementado</v>
          </cell>
          <cell r="B99" t="str">
            <v>13. No aplica</v>
          </cell>
          <cell r="C99" t="str">
            <v xml:space="preserve">Implementar la modernización y el fortalecimiento  del IGAC </v>
          </cell>
          <cell r="D99" t="str">
            <v>Implementación  de las políticas de gestión y desempeño institucional (MIPG)</v>
          </cell>
          <cell r="E99" t="str">
            <v>Direccionamiento Estratégico y Planeación</v>
          </cell>
          <cell r="F99" t="str">
            <v xml:space="preserve">Fortalecimiento organizacional y simplificación de procesos </v>
          </cell>
          <cell r="G99" t="str">
            <v>Número</v>
          </cell>
          <cell r="H99">
            <v>82.2</v>
          </cell>
          <cell r="I99" t="str">
            <v>Indice de desempeño institucional</v>
          </cell>
          <cell r="J99" t="str">
            <v>Producto</v>
          </cell>
          <cell r="K99" t="str">
            <v xml:space="preserve">Oficina Asesora de Planeación </v>
          </cell>
          <cell r="Y99">
            <v>1</v>
          </cell>
          <cell r="Z99">
            <v>0.14249999999999999</v>
          </cell>
          <cell r="AA99">
            <v>0</v>
          </cell>
        </row>
        <row r="100">
          <cell r="Y100">
            <v>0</v>
          </cell>
        </row>
        <row r="102">
          <cell r="B102" t="str">
            <v>13. No Aplica</v>
          </cell>
          <cell r="C102" t="str">
            <v xml:space="preserve">Elaborar informe respecto del análisis de las acciones de mejoramiento </v>
          </cell>
          <cell r="K102" t="str">
            <v xml:space="preserve">Oficina Asesora de Planeación </v>
          </cell>
          <cell r="Y102">
            <v>1</v>
          </cell>
          <cell r="Z102">
            <v>0.1</v>
          </cell>
          <cell r="AA102">
            <v>0</v>
          </cell>
        </row>
        <row r="103">
          <cell r="Y103">
            <v>0</v>
          </cell>
        </row>
        <row r="104">
          <cell r="B104" t="str">
            <v>13. No Aplica</v>
          </cell>
          <cell r="C104" t="str">
            <v>Revisar y conceptualizar metodológicamente la creación, actualización y derogación de la documentación propuesta por los procesos</v>
          </cell>
          <cell r="K104" t="str">
            <v xml:space="preserve">Oficina Asesora de Planeación </v>
          </cell>
          <cell r="Y104">
            <v>1</v>
          </cell>
          <cell r="Z104">
            <v>0.15</v>
          </cell>
          <cell r="AA104">
            <v>0</v>
          </cell>
        </row>
        <row r="105">
          <cell r="Y105">
            <v>0</v>
          </cell>
        </row>
        <row r="106">
          <cell r="B106" t="str">
            <v>13. No Aplica</v>
          </cell>
          <cell r="C106" t="str">
            <v xml:space="preserve">Elaborar y presentar reportes de cumplimiento a los seguimientos frente a los controles y materialización de riesgos </v>
          </cell>
          <cell r="K106" t="str">
            <v xml:space="preserve">Oficina Asesora de Planeación </v>
          </cell>
          <cell r="Y106">
            <v>1</v>
          </cell>
          <cell r="Z106">
            <v>0.15</v>
          </cell>
          <cell r="AA106">
            <v>0</v>
          </cell>
        </row>
        <row r="107">
          <cell r="Y107">
            <v>0</v>
          </cell>
        </row>
        <row r="108">
          <cell r="B108" t="str">
            <v>13. No Aplica</v>
          </cell>
          <cell r="C108" t="str">
            <v>Realizar informe resultado del monitoreo a la gestión de los riesgos institucionales</v>
          </cell>
          <cell r="K108" t="str">
            <v xml:space="preserve">Oficina Asesora de Planeación </v>
          </cell>
          <cell r="Y108">
            <v>1</v>
          </cell>
          <cell r="Z108">
            <v>0.12</v>
          </cell>
          <cell r="AA108">
            <v>0</v>
          </cell>
        </row>
        <row r="109">
          <cell r="Y109">
            <v>0</v>
          </cell>
        </row>
        <row r="110">
          <cell r="B110" t="str">
            <v>9. Plan Anticorrupción y de Atención al Ciudadano</v>
          </cell>
          <cell r="C110" t="str">
            <v xml:space="preserve">Actualizar y monitorear la estrategia de racionalización de trámites </v>
          </cell>
          <cell r="K110" t="str">
            <v xml:space="preserve">Oficina Asesora de Planeación </v>
          </cell>
          <cell r="Y110">
            <v>1</v>
          </cell>
          <cell r="Z110">
            <v>0.1</v>
          </cell>
          <cell r="AA110">
            <v>0</v>
          </cell>
        </row>
        <row r="111">
          <cell r="Y111">
            <v>0</v>
          </cell>
        </row>
        <row r="112">
          <cell r="B112" t="str">
            <v>13. No Aplica</v>
          </cell>
          <cell r="C112" t="str">
            <v>Generar informe frente a los resultados de la encuesta FURAG  2019 vs. 2018</v>
          </cell>
          <cell r="K112" t="str">
            <v xml:space="preserve">Oficina Asesora de Planeación </v>
          </cell>
          <cell r="Y112">
            <v>1</v>
          </cell>
          <cell r="Z112">
            <v>0.14000000000000001</v>
          </cell>
          <cell r="AA112">
            <v>0</v>
          </cell>
        </row>
        <row r="113">
          <cell r="Y113">
            <v>0</v>
          </cell>
        </row>
        <row r="114">
          <cell r="B114" t="str">
            <v>13. No Aplica</v>
          </cell>
          <cell r="C114" t="str">
            <v>Realizar seguimiento y reporte frente al estado de las acciones implementadas a partir de los resultados del FURAG</v>
          </cell>
          <cell r="K114" t="str">
            <v xml:space="preserve">Oficina Asesora de Planeación </v>
          </cell>
          <cell r="Y114">
            <v>1</v>
          </cell>
          <cell r="Z114">
            <v>0.14000000000000001</v>
          </cell>
          <cell r="AA114">
            <v>0</v>
          </cell>
        </row>
        <row r="115">
          <cell r="Y115">
            <v>0</v>
          </cell>
        </row>
        <row r="116">
          <cell r="B116" t="str">
            <v>13. No Aplica</v>
          </cell>
          <cell r="C116" t="str">
            <v>Realizar sensibilizaciones acerca de los temas del MIPG</v>
          </cell>
          <cell r="K116" t="str">
            <v xml:space="preserve">Oficina Asesora de Planeación </v>
          </cell>
          <cell r="Y116">
            <v>1</v>
          </cell>
          <cell r="Z116">
            <v>0.1</v>
          </cell>
          <cell r="AA116">
            <v>0</v>
          </cell>
        </row>
        <row r="117">
          <cell r="Y117">
            <v>0</v>
          </cell>
        </row>
      </sheetData>
      <sheetData sheetId="11">
        <row r="4">
          <cell r="C4" t="str">
            <v>GESTIÓN DE TECNOLOGÍAS DE LA INFORMACIÓN</v>
          </cell>
          <cell r="AA4">
            <v>0</v>
          </cell>
        </row>
        <row r="9">
          <cell r="A9" t="str">
            <v>Implementación  de Política de Gobierno Digital asociado al habilitador de Arquitectura TI conforme al PETI</v>
          </cell>
          <cell r="B9" t="str">
            <v>10. Plan Estratégico de Tecnologías de la Información y las Comunicaciones PETI</v>
          </cell>
          <cell r="C9" t="str">
            <v>Implementar un plan de modernización y fortalecimiento institucional</v>
          </cell>
          <cell r="D9" t="str">
            <v>1.2. Fortalecimiento del ecosistema digital para la gestión misional de la Entidad.</v>
          </cell>
          <cell r="E9" t="str">
            <v>Gestión con Valores para Resultados</v>
          </cell>
          <cell r="F9" t="str">
            <v>3.11. Gobierno Digital, antes Gobierno en Línea</v>
          </cell>
          <cell r="G9" t="str">
            <v>Porcentaje</v>
          </cell>
          <cell r="H9">
            <v>100</v>
          </cell>
          <cell r="I9" t="str">
            <v>Avance en la implementación de Políticas</v>
          </cell>
          <cell r="J9" t="str">
            <v>Eficacia</v>
          </cell>
          <cell r="K9" t="str">
            <v>OIT</v>
          </cell>
          <cell r="Y9">
            <v>1</v>
          </cell>
          <cell r="Z9">
            <v>0.2</v>
          </cell>
          <cell r="AA9">
            <v>0</v>
          </cell>
        </row>
        <row r="10">
          <cell r="Y10">
            <v>0</v>
          </cell>
        </row>
        <row r="12">
          <cell r="B12" t="str">
            <v>10. Plan Estratégico de Tecnologías de la Información y las Comunicaciones PETI</v>
          </cell>
          <cell r="C12" t="str">
            <v>Implementación del 20% del Programa de Políticas y buenas prácticas en TI</v>
          </cell>
          <cell r="K12" t="str">
            <v>OIT</v>
          </cell>
          <cell r="Y12">
            <v>1</v>
          </cell>
          <cell r="Z12">
            <v>0.3</v>
          </cell>
          <cell r="AA12">
            <v>0</v>
          </cell>
        </row>
        <row r="13">
          <cell r="Y13">
            <v>0</v>
          </cell>
        </row>
        <row r="14">
          <cell r="B14" t="str">
            <v>10. Plan Estratégico de Tecnologías de la Información y las Comunicaciones PETI</v>
          </cell>
          <cell r="C14" t="str">
            <v>Implementación del 20% del Programa  de la Oficina de Gestión de Portafolio</v>
          </cell>
          <cell r="K14" t="str">
            <v>OIT</v>
          </cell>
          <cell r="Y14">
            <v>1</v>
          </cell>
          <cell r="Z14">
            <v>0.2</v>
          </cell>
          <cell r="AA14">
            <v>0</v>
          </cell>
        </row>
        <row r="15">
          <cell r="Y15">
            <v>0</v>
          </cell>
        </row>
        <row r="16">
          <cell r="B16" t="str">
            <v>10. Plan Estratégico de Tecnologías de la Información y las Comunicaciones PETI</v>
          </cell>
          <cell r="C16" t="str">
            <v>Definición del 50% del Programa de Arquitecturas de Datos, Aplicaciones y Servicios Tecnológicos</v>
          </cell>
          <cell r="K16" t="str">
            <v>OIT</v>
          </cell>
          <cell r="Y16">
            <v>1</v>
          </cell>
          <cell r="Z16">
            <v>0.5</v>
          </cell>
          <cell r="AA16">
            <v>0</v>
          </cell>
        </row>
        <row r="17">
          <cell r="Y17">
            <v>0</v>
          </cell>
        </row>
        <row r="25">
          <cell r="A25" t="str">
            <v>Implementar nuevos sistemas de información</v>
          </cell>
          <cell r="B25" t="str">
            <v>10. Plan Estratégico de Tecnologías de la Información y las Comunicaciones PETI</v>
          </cell>
          <cell r="C25" t="str">
            <v>Implementar un plan de modernización y fortalecimiento institucional</v>
          </cell>
          <cell r="D25" t="str">
            <v>1.2. Fortalecimiento del ecosistema digital para la gestión misional de la Entidad.</v>
          </cell>
          <cell r="E25" t="str">
            <v>Gestión con Valores para Resultados</v>
          </cell>
          <cell r="F25" t="str">
            <v>3.11. Gobierno Digital, antes Gobierno en Línea</v>
          </cell>
          <cell r="G25" t="str">
            <v>numero</v>
          </cell>
          <cell r="H25">
            <v>1</v>
          </cell>
          <cell r="I25" t="str">
            <v>Implementación de nuevos sistemas de información</v>
          </cell>
          <cell r="J25" t="str">
            <v>Eficacia</v>
          </cell>
          <cell r="K25" t="str">
            <v>OIT</v>
          </cell>
          <cell r="Y25">
            <v>1</v>
          </cell>
          <cell r="Z25">
            <v>0.2</v>
          </cell>
          <cell r="AA25">
            <v>0</v>
          </cell>
        </row>
        <row r="26">
          <cell r="Y26">
            <v>0</v>
          </cell>
        </row>
        <row r="28">
          <cell r="B28" t="str">
            <v>10. Plan Estratégico de Tecnologías de la Información y las Comunicaciones PETI</v>
          </cell>
          <cell r="C28" t="str">
            <v>Diseñar nuevos sistemas de información</v>
          </cell>
          <cell r="K28" t="str">
            <v>OIT</v>
          </cell>
          <cell r="Y28">
            <v>1</v>
          </cell>
          <cell r="Z28">
            <v>0.4</v>
          </cell>
          <cell r="AA28">
            <v>0</v>
          </cell>
        </row>
        <row r="29">
          <cell r="Y29">
            <v>0</v>
          </cell>
        </row>
        <row r="30">
          <cell r="B30" t="str">
            <v>10. Plan Estratégico de Tecnologías de la Información y las Comunicaciones PETI</v>
          </cell>
          <cell r="C30" t="str">
            <v>Desarrollar nuevos sistemas de información</v>
          </cell>
          <cell r="K30" t="str">
            <v>OIT</v>
          </cell>
          <cell r="Y30">
            <v>1</v>
          </cell>
          <cell r="Z30">
            <v>0.6</v>
          </cell>
          <cell r="AA30">
            <v>0</v>
          </cell>
        </row>
        <row r="31">
          <cell r="Y31">
            <v>0</v>
          </cell>
        </row>
        <row r="41">
          <cell r="A41" t="str">
            <v>Implementación  de Política de Gobierno Digital asociado al habilitador de Seguridad de la Información</v>
          </cell>
          <cell r="B41" t="str">
            <v>10. Plan Estratégico de Tecnologías de la Información y las Comunicaciones PETI</v>
          </cell>
          <cell r="C41" t="str">
            <v>Implementar un plan de modernización y fortalecimiento institucional</v>
          </cell>
          <cell r="D41" t="str">
            <v>1.2. Fortalecimiento del ecosistema digital para la gestión misional de la Entidad.</v>
          </cell>
          <cell r="E41" t="str">
            <v>Gestión con Valores para Resultados</v>
          </cell>
          <cell r="F41" t="str">
            <v>3.11. Gobierno Digital, antes Gobierno en Línea</v>
          </cell>
          <cell r="G41" t="str">
            <v>numero</v>
          </cell>
          <cell r="H41">
            <v>6</v>
          </cell>
          <cell r="I41" t="str">
            <v>Instrumentos de gestión de información pública</v>
          </cell>
          <cell r="J41" t="str">
            <v>Eficiencia</v>
          </cell>
          <cell r="K41" t="str">
            <v>OIT</v>
          </cell>
          <cell r="Y41">
            <v>1</v>
          </cell>
          <cell r="Z41">
            <v>0.2</v>
          </cell>
          <cell r="AA41">
            <v>0</v>
          </cell>
        </row>
        <row r="42">
          <cell r="Y42">
            <v>0</v>
          </cell>
        </row>
        <row r="44">
          <cell r="B44" t="str">
            <v>10. Plan Estratégico de Tecnologías de la Información y las Comunicaciones PETI</v>
          </cell>
          <cell r="C44" t="str">
            <v>Consolidación de matriz de activos de información para tres nuevos procesos institucionales</v>
          </cell>
          <cell r="K44" t="str">
            <v>OIT</v>
          </cell>
          <cell r="Y44">
            <v>1</v>
          </cell>
          <cell r="Z44">
            <v>0.35</v>
          </cell>
          <cell r="AA44">
            <v>0</v>
          </cell>
        </row>
        <row r="45">
          <cell r="Y45">
            <v>0</v>
          </cell>
        </row>
        <row r="46">
          <cell r="B46" t="str">
            <v>10. Plan Estratégico de Tecnologías de la Información y las Comunicaciones PETI</v>
          </cell>
          <cell r="C46" t="str">
            <v>Actualización de matriz de activos de información para tres procesos institucionales</v>
          </cell>
          <cell r="K46" t="str">
            <v>OIT</v>
          </cell>
          <cell r="Y46">
            <v>1</v>
          </cell>
          <cell r="Z46">
            <v>0.35</v>
          </cell>
          <cell r="AA46">
            <v>0</v>
          </cell>
        </row>
        <row r="47">
          <cell r="Y47">
            <v>0</v>
          </cell>
        </row>
        <row r="48">
          <cell r="B48" t="str">
            <v>10. Plan Estratégico de Tecnologías de la Información y las Comunicaciones PETI</v>
          </cell>
          <cell r="C48" t="str">
            <v>Actualización de riesgos de seguridad de la información para tres procesos nuevos y tres procesos institucionales</v>
          </cell>
          <cell r="K48" t="str">
            <v>OIT</v>
          </cell>
          <cell r="Y48">
            <v>1</v>
          </cell>
          <cell r="Z48">
            <v>0.3</v>
          </cell>
          <cell r="AA48">
            <v>0</v>
          </cell>
        </row>
        <row r="49">
          <cell r="Y49">
            <v>0</v>
          </cell>
        </row>
        <row r="57">
          <cell r="A57" t="str">
            <v>Fortalecimiento tecnologico para la implementación del SINIC/RMD</v>
          </cell>
          <cell r="B57" t="str">
            <v>10. Plan Estratégico de Tecnologías de la Información y las Comunicaciones PETI</v>
          </cell>
          <cell r="C57" t="str">
            <v>Democratizar la información y el conocimiento del IGAC</v>
          </cell>
          <cell r="D57" t="str">
            <v>5.1. Implementación del SINIC (Sistema Nacional de Información de Catastro Multipropósito).</v>
          </cell>
          <cell r="E57" t="str">
            <v>Gestión con Valores para Resultados</v>
          </cell>
          <cell r="F57" t="str">
            <v>3.11. Gobierno Digital, antes Gobierno en Línea</v>
          </cell>
          <cell r="G57" t="str">
            <v>porcentaje</v>
          </cell>
          <cell r="H57">
            <v>25</v>
          </cell>
          <cell r="I57" t="str">
            <v>Porcentaje implementación SINIC</v>
          </cell>
          <cell r="J57" t="str">
            <v>Eficacia</v>
          </cell>
          <cell r="K57" t="str">
            <v>OIT</v>
          </cell>
          <cell r="Y57">
            <v>1</v>
          </cell>
          <cell r="Z57">
            <v>0.4</v>
          </cell>
          <cell r="AA57">
            <v>0</v>
          </cell>
        </row>
        <row r="58">
          <cell r="Y58">
            <v>0</v>
          </cell>
        </row>
        <row r="60">
          <cell r="B60" t="str">
            <v>10. Plan Estratégico de Tecnologías de la Información y las Comunicaciones PETI</v>
          </cell>
          <cell r="C60" t="str">
            <v>Construcción del nuevo sistema catastral</v>
          </cell>
          <cell r="K60" t="str">
            <v>OIT</v>
          </cell>
          <cell r="Y60">
            <v>1</v>
          </cell>
          <cell r="Z60">
            <v>0.25</v>
          </cell>
          <cell r="AA60">
            <v>0</v>
          </cell>
        </row>
        <row r="61">
          <cell r="Y61">
            <v>0</v>
          </cell>
        </row>
        <row r="62">
          <cell r="B62" t="str">
            <v>10. Plan Estratégico de Tecnologías de la Información y las Comunicaciones PETI</v>
          </cell>
          <cell r="C62" t="str">
            <v>Fortalecimiento de la infraestructura tecnológica para soportar y operar el RMD</v>
          </cell>
          <cell r="K62" t="str">
            <v>OIT</v>
          </cell>
          <cell r="Y62">
            <v>1</v>
          </cell>
          <cell r="Z62">
            <v>0.25</v>
          </cell>
          <cell r="AA62">
            <v>0</v>
          </cell>
        </row>
        <row r="63">
          <cell r="Y63">
            <v>0</v>
          </cell>
        </row>
        <row r="64">
          <cell r="B64" t="str">
            <v>10. Plan Estratégico de Tecnologías de la Información y las Comunicaciones PETI</v>
          </cell>
          <cell r="C64" t="str">
            <v>Análisis del RMD</v>
          </cell>
          <cell r="K64" t="str">
            <v>OIT</v>
          </cell>
          <cell r="Y64">
            <v>1</v>
          </cell>
          <cell r="Z64">
            <v>0.25</v>
          </cell>
          <cell r="AA64">
            <v>0</v>
          </cell>
        </row>
        <row r="65">
          <cell r="Y65">
            <v>0</v>
          </cell>
        </row>
        <row r="66">
          <cell r="B66" t="str">
            <v>10. Plan Estratégico de Tecnologías de la Información y las Comunicaciones PETI</v>
          </cell>
          <cell r="C66" t="str">
            <v>Diseño del RMD</v>
          </cell>
          <cell r="K66" t="str">
            <v>OIT</v>
          </cell>
          <cell r="Y66">
            <v>1</v>
          </cell>
          <cell r="Z66">
            <v>0.25</v>
          </cell>
          <cell r="AA66">
            <v>0</v>
          </cell>
        </row>
        <row r="67">
          <cell r="Y67">
            <v>0</v>
          </cell>
        </row>
      </sheetData>
      <sheetData sheetId="12">
        <row r="4">
          <cell r="C4" t="str">
            <v>GESTIÓN DE COMUNICACIONES Y MERCADEO</v>
          </cell>
          <cell r="AA4">
            <v>0</v>
          </cell>
        </row>
        <row r="9">
          <cell r="A9" t="str">
            <v>Servicios de información implementados</v>
          </cell>
          <cell r="B9" t="str">
            <v>9. Plan Anticorrupción y de Atención al Ciudadano</v>
          </cell>
          <cell r="C9" t="str">
            <v>Democratizar la información y el conocimiento del IGAC</v>
          </cell>
          <cell r="D9" t="str">
            <v xml:space="preserve">5.6.Fortalecimiento de mecanismos y escenarios de difusión de la información académica, técnica y científica de la gestión misional. </v>
          </cell>
          <cell r="E9" t="str">
            <v>Información y Comunicación</v>
          </cell>
          <cell r="F9" t="str">
            <v>5.5. Transparencia, acceso a la información pública y Lucha contra la Corrupción</v>
          </cell>
          <cell r="G9" t="str">
            <v>Porcentaje</v>
          </cell>
          <cell r="H9">
            <v>100</v>
          </cell>
          <cell r="I9" t="str">
            <v>Porcentaje de servicios de información implementados</v>
          </cell>
          <cell r="J9" t="str">
            <v>Eficacia</v>
          </cell>
          <cell r="K9" t="str">
            <v>Oficina Difusión y Mercadeo</v>
          </cell>
          <cell r="Y9">
            <v>1</v>
          </cell>
          <cell r="Z9">
            <v>0.25</v>
          </cell>
          <cell r="AA9">
            <v>0</v>
          </cell>
        </row>
        <row r="10">
          <cell r="Y10">
            <v>0</v>
          </cell>
        </row>
        <row r="12">
          <cell r="B12" t="str">
            <v>9. Plan Anticorrupción y de Atención al Ciudadano</v>
          </cell>
          <cell r="C12" t="str">
            <v>Realizar el diseño e implementación de canales digitales para la oferta de productos y servicios del IGAC. (Dos (2) Actualizaciones a las app disponibles y Dos (2) Campañas Digitales)</v>
          </cell>
          <cell r="K12" t="str">
            <v>Oficina Difusión y Mercadeo</v>
          </cell>
          <cell r="Y12">
            <v>1</v>
          </cell>
          <cell r="Z12">
            <v>0.33</v>
          </cell>
          <cell r="AA12">
            <v>0</v>
          </cell>
        </row>
        <row r="13">
          <cell r="Y13">
            <v>0</v>
          </cell>
        </row>
        <row r="14">
          <cell r="B14" t="str">
            <v>9. Plan Anticorrupción y de Atención al Ciudadano</v>
          </cell>
          <cell r="C14" t="str">
            <v>Difundir información geográfica a los grupos de interes a través de canales presenciales y/o virtuales.</v>
          </cell>
          <cell r="K14" t="str">
            <v>Oficina Difusión y Mercadeo</v>
          </cell>
          <cell r="Y14">
            <v>1</v>
          </cell>
          <cell r="Z14">
            <v>0.34</v>
          </cell>
          <cell r="AA14">
            <v>0</v>
          </cell>
        </row>
        <row r="15">
          <cell r="Y15">
            <v>0</v>
          </cell>
        </row>
        <row r="16">
          <cell r="B16" t="str">
            <v>9. Plan Anticorrupción y de Atención al Ciudadano</v>
          </cell>
          <cell r="C16" t="str">
            <v>Brindar soporte técnico al ciudadano para garantizar la calidad y entrega de los productos y servicios.</v>
          </cell>
          <cell r="K16" t="str">
            <v>Oficina Difusión y Mercadeo</v>
          </cell>
          <cell r="Y16">
            <v>1</v>
          </cell>
          <cell r="Z16">
            <v>0.33</v>
          </cell>
          <cell r="AA16">
            <v>0</v>
          </cell>
        </row>
        <row r="17">
          <cell r="Y17">
            <v>0</v>
          </cell>
        </row>
        <row r="25">
          <cell r="A25" t="str">
            <v xml:space="preserve">Documentos de lineamientos técnicos </v>
          </cell>
          <cell r="B25" t="str">
            <v>9. Plan Anticorrupción y de Atención al Ciudadano</v>
          </cell>
          <cell r="C25" t="str">
            <v>Democratizar la información y el conocimiento del IGAC</v>
          </cell>
          <cell r="D25" t="str">
            <v xml:space="preserve">5.6.Fortalecimiento de mecanismos y escenarios de difusión de la información académica, técnica y científica de la gestión misional. </v>
          </cell>
          <cell r="E25" t="str">
            <v>Información y Comunicación</v>
          </cell>
          <cell r="F25" t="str">
            <v>5.5. Transparencia, acceso a la información pública y Lucha contra la Corrupción</v>
          </cell>
          <cell r="G25" t="str">
            <v>Porcentaje</v>
          </cell>
          <cell r="H25">
            <v>100</v>
          </cell>
          <cell r="I25" t="str">
            <v>Porcentaje avance de los documentos de lineamientos técnicos realizados</v>
          </cell>
          <cell r="J25" t="str">
            <v>Eficacia</v>
          </cell>
          <cell r="K25" t="str">
            <v>Oficina Difusión y Mercadeo</v>
          </cell>
          <cell r="Y25">
            <v>1</v>
          </cell>
          <cell r="Z25">
            <v>0.2</v>
          </cell>
          <cell r="AA25">
            <v>0</v>
          </cell>
        </row>
        <row r="26">
          <cell r="Y26">
            <v>0</v>
          </cell>
        </row>
        <row r="28">
          <cell r="B28" t="str">
            <v>9. Plan Anticorrupción y de Atención al Ciudadano</v>
          </cell>
          <cell r="C28" t="str">
            <v>Diseñar e implementar el Plan de Mercadeo del Instituto.</v>
          </cell>
          <cell r="K28" t="str">
            <v>Oficina Difusión y Mercadeo</v>
          </cell>
          <cell r="Y28">
            <v>1</v>
          </cell>
          <cell r="Z28">
            <v>0.5</v>
          </cell>
          <cell r="AA28">
            <v>0</v>
          </cell>
        </row>
        <row r="29">
          <cell r="Y29">
            <v>0</v>
          </cell>
        </row>
        <row r="30">
          <cell r="B30" t="str">
            <v>9. Plan Anticorrupción y de Atención al Ciudadano</v>
          </cell>
          <cell r="C30" t="str">
            <v>Realizar el estudio de oferta y demanda de los bienes y servicios del Instituto.</v>
          </cell>
          <cell r="K30" t="str">
            <v>Oficina Difusión y Mercadeo</v>
          </cell>
          <cell r="Y30">
            <v>1</v>
          </cell>
          <cell r="Z30">
            <v>0.5</v>
          </cell>
          <cell r="AA30">
            <v>0</v>
          </cell>
        </row>
        <row r="31">
          <cell r="Y31">
            <v>0</v>
          </cell>
        </row>
        <row r="41">
          <cell r="A41" t="str">
            <v>Ingresos por ventas de contado consolidado a nivel nacional</v>
          </cell>
          <cell r="B41" t="str">
            <v>9. Plan Anticorrupción y de Atención al Ciudadano</v>
          </cell>
          <cell r="C41" t="str">
            <v>Democratizar la información y el conocimiento del IGAC</v>
          </cell>
          <cell r="D41" t="str">
            <v xml:space="preserve">5.6.Fortalecimiento de mecanismos y escenarios de difusión de la información académica, técnica y científica de la gestión misional. </v>
          </cell>
          <cell r="E41" t="str">
            <v>Información y Comunicación</v>
          </cell>
          <cell r="F41" t="str">
            <v>5.5. Transparencia, acceso a la información pública y Lucha contra la Corrupción</v>
          </cell>
          <cell r="G41" t="str">
            <v>Porcentaje</v>
          </cell>
          <cell r="H41">
            <v>100</v>
          </cell>
          <cell r="I41" t="str">
            <v>Porcentaje de cumplimiento de la meta establecida de ingresos por ventas de contado.</v>
          </cell>
          <cell r="J41" t="str">
            <v>Eficiencia</v>
          </cell>
          <cell r="K41" t="str">
            <v>Oficina Difusión y Mercadeo</v>
          </cell>
          <cell r="Y41">
            <v>1</v>
          </cell>
          <cell r="Z41">
            <v>0.15</v>
          </cell>
          <cell r="AA41">
            <v>0</v>
          </cell>
        </row>
        <row r="42">
          <cell r="Y42">
            <v>0</v>
          </cell>
        </row>
        <row r="44">
          <cell r="B44" t="str">
            <v>9. Plan Anticorrupción y de Atención al Ciudadano</v>
          </cell>
          <cell r="C44" t="str">
            <v>Realizar seguimiento, monitoreo  y acompañamiento para el cumplimiento de la meta de ventas de contado en la Sede Central  (Meta proyectada por la Oficina pendiente por validar $2.817.525.120.)</v>
          </cell>
          <cell r="K44" t="str">
            <v>Oficina Difusión y Mercadeo</v>
          </cell>
          <cell r="Y44">
            <v>1</v>
          </cell>
          <cell r="Z44">
            <v>0.5</v>
          </cell>
          <cell r="AA44">
            <v>0</v>
          </cell>
        </row>
        <row r="45">
          <cell r="Y45">
            <v>0</v>
          </cell>
        </row>
        <row r="46">
          <cell r="B46" t="str">
            <v>9. Plan Anticorrupción y de Atención al Ciudadano</v>
          </cell>
          <cell r="C46" t="str">
            <v>Realizar seguimiento, monitoreo  y acompañamiento para el cumplimiento de la meta de ventas de contado en las Direcciones Territoriales  (Meta proyectada por la Oficina $5.775.722.880.)</v>
          </cell>
          <cell r="K46" t="str">
            <v>Oficina Difusión y Mercadeo</v>
          </cell>
          <cell r="Y46">
            <v>1</v>
          </cell>
          <cell r="Z46">
            <v>0.5</v>
          </cell>
          <cell r="AA46">
            <v>0</v>
          </cell>
        </row>
        <row r="47">
          <cell r="Y47">
            <v>0</v>
          </cell>
        </row>
        <row r="57">
          <cell r="A57" t="str">
            <v>Plan estratégico de comunicaciones del IGAC implementado</v>
          </cell>
          <cell r="B57" t="str">
            <v>9. Plan Anticorrupción y de Atención al Ciudadano</v>
          </cell>
          <cell r="C57" t="str">
            <v>Democratizar la información y el conocimiento del IGAC</v>
          </cell>
          <cell r="D57" t="str">
            <v xml:space="preserve">5.6.Fortalecimiento de mecanismos y escenarios de difusión de la información académica, técnica y científica de la gestión misional. </v>
          </cell>
          <cell r="E57" t="str">
            <v>Información y Comunicación</v>
          </cell>
          <cell r="F57" t="str">
            <v>5.5. Transparencia, acceso a la información pública y Lucha contra la Corrupción</v>
          </cell>
          <cell r="G57" t="str">
            <v>Porcentaje</v>
          </cell>
          <cell r="H57">
            <v>1</v>
          </cell>
          <cell r="I57" t="str">
            <v>Porcentaje avance Implementación Estrategía de comunicación.</v>
          </cell>
          <cell r="J57" t="str">
            <v>Eficacia</v>
          </cell>
          <cell r="K57" t="str">
            <v>Oficina Difusión y Mercadeo</v>
          </cell>
          <cell r="Y57">
            <v>1</v>
          </cell>
          <cell r="Z57">
            <v>0.2</v>
          </cell>
          <cell r="AA57">
            <v>0</v>
          </cell>
        </row>
        <row r="58">
          <cell r="Y58">
            <v>0</v>
          </cell>
        </row>
        <row r="60">
          <cell r="B60" t="str">
            <v>9. Plan Anticorrupción y de Atención al Ciudadano</v>
          </cell>
          <cell r="C60" t="str">
            <v>Gestionar campañas internas que permitan generar sentido de pertenenecia entre los servidores del IGAC con el fin de fortalecer el compromiso con la entidad.</v>
          </cell>
          <cell r="K60" t="str">
            <v>Oficina Difusión y Mercadeo</v>
          </cell>
          <cell r="Y60">
            <v>1</v>
          </cell>
          <cell r="Z60">
            <v>0.25</v>
          </cell>
          <cell r="AA60">
            <v>0</v>
          </cell>
        </row>
        <row r="61">
          <cell r="Y61">
            <v>0</v>
          </cell>
        </row>
        <row r="62">
          <cell r="B62" t="str">
            <v>9. Plan Anticorrupción y de Atención al Ciudadano</v>
          </cell>
          <cell r="C62" t="str">
            <v xml:space="preserve"> Gestionar y divulgar contenidos temáticos a través de las herramientas de comunicación interna y externa.</v>
          </cell>
          <cell r="K62" t="str">
            <v>Oficina Difusión y Mercadeo</v>
          </cell>
          <cell r="Y62">
            <v>1</v>
          </cell>
          <cell r="Z62">
            <v>0.25</v>
          </cell>
          <cell r="AA62">
            <v>0</v>
          </cell>
        </row>
        <row r="63">
          <cell r="Y63">
            <v>0</v>
          </cell>
        </row>
        <row r="64">
          <cell r="B64" t="str">
            <v>9. Plan Anticorrupción y de Atención al Ciudadano</v>
          </cell>
          <cell r="C64" t="str">
            <v>Mantener actualizadas y gestionar  las redes sociales con la información de interés, contenidos institucionales y de actualidad que realiza el IGAC para generar interacciones con sus públicos objetivo.</v>
          </cell>
          <cell r="K64" t="str">
            <v>Oficina Difusión y Mercadeo</v>
          </cell>
          <cell r="Y64">
            <v>1</v>
          </cell>
          <cell r="Z64">
            <v>0.25</v>
          </cell>
          <cell r="AA64">
            <v>0</v>
          </cell>
        </row>
        <row r="65">
          <cell r="Y65">
            <v>0</v>
          </cell>
        </row>
        <row r="66">
          <cell r="B66" t="str">
            <v>9. Plan Anticorrupción y de Atención al Ciudadano</v>
          </cell>
          <cell r="C66" t="str">
            <v>Establecer y fortelecer relaciones con los medios de comunicación nacionales y regionales para generar registros informativos acerca de la gestión institucional del IGAC a través de la realización y divulgación de comunicados de prensa con contenidos estratégicos.</v>
          </cell>
          <cell r="K66" t="str">
            <v>Oficina Difusión y Mercadeo</v>
          </cell>
          <cell r="Y66">
            <v>1</v>
          </cell>
          <cell r="Z66">
            <v>0.25</v>
          </cell>
          <cell r="AA66">
            <v>0</v>
          </cell>
        </row>
        <row r="67">
          <cell r="Y67">
            <v>0</v>
          </cell>
        </row>
        <row r="71">
          <cell r="A71" t="str">
            <v>Estrategia de comunicaciones de habilitación catastral</v>
          </cell>
          <cell r="B71" t="str">
            <v>9. Plan Anticorrupción y de Atención al Ciudadano</v>
          </cell>
          <cell r="C71" t="str">
            <v>Democratizar la información y el conocimiento del IGAC</v>
          </cell>
          <cell r="D71" t="str">
            <v xml:space="preserve">5.6.Fortalecimiento de mecanismos y escenarios de difusión de la información académica, técnica y científica de la gestión misional. </v>
          </cell>
          <cell r="E71" t="str">
            <v>Información y Comunicación</v>
          </cell>
          <cell r="F71" t="str">
            <v>5.5. Transparencia, acceso a la información pública y Lucha contra la Corrupción</v>
          </cell>
          <cell r="G71" t="str">
            <v>Porcentaje</v>
          </cell>
          <cell r="H71">
            <v>1</v>
          </cell>
          <cell r="I71" t="str">
            <v>Porcentaje avance Implementación Estrategía de comunicaciones de habilitación Catastral</v>
          </cell>
          <cell r="J71" t="str">
            <v>Eficacia</v>
          </cell>
          <cell r="K71" t="str">
            <v>Oficina Difusión y Mercadeo</v>
          </cell>
          <cell r="Y71">
            <v>1</v>
          </cell>
          <cell r="Z71">
            <v>0.2</v>
          </cell>
          <cell r="AA71">
            <v>0</v>
          </cell>
        </row>
        <row r="72">
          <cell r="Y72">
            <v>0</v>
          </cell>
        </row>
        <row r="74">
          <cell r="B74" t="str">
            <v>9. Plan Anticorrupción y de Atención al Ciudadano</v>
          </cell>
          <cell r="C74" t="str">
            <v>Divulgar la política catastral definida en el Plan Nacional de Desarrollo 2018-2022 a través de las herramientas de comunicación interna y externas del IGAC.para mantener informados a los funcionarios, contratistas, medios de comunicación y demás públicos objetivo del IGAC.</v>
          </cell>
          <cell r="K74" t="str">
            <v>Oficina Difusión y Mercadeo</v>
          </cell>
          <cell r="Y74">
            <v>1</v>
          </cell>
          <cell r="Z74">
            <v>0.5</v>
          </cell>
          <cell r="AA74">
            <v>0</v>
          </cell>
        </row>
        <row r="75">
          <cell r="Y75">
            <v>0</v>
          </cell>
        </row>
        <row r="76">
          <cell r="B76" t="str">
            <v>9. Plan Anticorrupción y de Atención al Ciudadano</v>
          </cell>
          <cell r="C76" t="str">
            <v>Producir y divulgar mensajes clave sobre la gestión catastral, las bondades de la habilitación, y el nuevo papel del IGAC como ente regulador, emitidos en diferentes canales de comunicación interna y externa.</v>
          </cell>
          <cell r="K76" t="str">
            <v>Oficina Difusión y Mercadeo</v>
          </cell>
          <cell r="Y76">
            <v>1</v>
          </cell>
          <cell r="Z76">
            <v>0.5</v>
          </cell>
          <cell r="AA76">
            <v>0</v>
          </cell>
        </row>
        <row r="77">
          <cell r="Y77">
            <v>0</v>
          </cell>
        </row>
      </sheetData>
      <sheetData sheetId="13">
        <row r="4">
          <cell r="C4" t="str">
            <v>SERVICIO AL CIUDADANO Y PARTICIPACION</v>
          </cell>
          <cell r="AA4">
            <v>0</v>
          </cell>
        </row>
        <row r="9">
          <cell r="A9" t="str">
            <v>Proceso Servicio al Ciudadano .</v>
          </cell>
          <cell r="B9" t="str">
            <v>9. Plan Anticorrupción y de Atención al Ciudadano</v>
          </cell>
          <cell r="C9" t="str">
            <v>Implementar un plan de modernización y fortalecimiento institucional</v>
          </cell>
          <cell r="D9" t="str">
            <v>1.6. Mejoramiento en la prestación del servicio a la ciudadanía.</v>
          </cell>
          <cell r="E9" t="str">
            <v>Gestión con Valores para Resultados</v>
          </cell>
          <cell r="F9">
            <v>0</v>
          </cell>
          <cell r="G9" t="str">
            <v>Porcentaje</v>
          </cell>
          <cell r="H9">
            <v>1</v>
          </cell>
          <cell r="I9" t="str">
            <v xml:space="preserve">Porcentaje de avance en las actividades de fortalecimiento de proceso de servicio al ciudadano </v>
          </cell>
          <cell r="J9" t="str">
            <v>Eficiencia</v>
          </cell>
          <cell r="K9" t="str">
            <v xml:space="preserve">GIT Servicio al ciudadano </v>
          </cell>
          <cell r="Y9">
            <v>1</v>
          </cell>
          <cell r="Z9">
            <v>0.25</v>
          </cell>
          <cell r="AA9">
            <v>0</v>
          </cell>
        </row>
        <row r="10">
          <cell r="Y10">
            <v>0</v>
          </cell>
        </row>
        <row r="12">
          <cell r="B12" t="str">
            <v>9. Plan Anticorrupción y de Atención al Ciudadano</v>
          </cell>
          <cell r="C12" t="str">
            <v>Implementar el servicio de asignadores de turno (digiturno) en 8 Direcciones Territoriales  y en 3 Unidades Operativas de Catastro</v>
          </cell>
          <cell r="K12" t="str">
            <v xml:space="preserve">GIT Servicio al ciudadano </v>
          </cell>
          <cell r="Y12">
            <v>1</v>
          </cell>
          <cell r="Z12">
            <v>0.2</v>
          </cell>
          <cell r="AA12">
            <v>0</v>
          </cell>
        </row>
        <row r="13">
          <cell r="Y13">
            <v>0</v>
          </cell>
        </row>
        <row r="14">
          <cell r="B14" t="str">
            <v>9. Plan Anticorrupción y de Atención al Ciudadano</v>
          </cell>
          <cell r="C14" t="str">
            <v xml:space="preserve">Realizar el seguimiento al funcionamiento y mantenimiento asignadores de turno (digiturno) instalados </v>
          </cell>
          <cell r="K14" t="str">
            <v xml:space="preserve">GIT Servicio al ciudadano </v>
          </cell>
          <cell r="Y14">
            <v>1</v>
          </cell>
          <cell r="Z14">
            <v>0.1</v>
          </cell>
          <cell r="AA14">
            <v>0</v>
          </cell>
        </row>
        <row r="15">
          <cell r="Y15">
            <v>0</v>
          </cell>
        </row>
        <row r="16">
          <cell r="B16" t="str">
            <v>9. Plan Anticorrupción y de Atención al Ciudadano</v>
          </cell>
          <cell r="C16" t="str">
            <v xml:space="preserve">Realizar el Tercer Encuentro Nacional de Servicio al Ciudadano </v>
          </cell>
          <cell r="K16" t="str">
            <v xml:space="preserve">GIT Servicio al ciudadano </v>
          </cell>
          <cell r="Y16">
            <v>1</v>
          </cell>
          <cell r="Z16">
            <v>0.1</v>
          </cell>
          <cell r="AA16">
            <v>0</v>
          </cell>
        </row>
        <row r="17">
          <cell r="Y17">
            <v>0</v>
          </cell>
        </row>
        <row r="18">
          <cell r="B18" t="str">
            <v>9. Plan Anticorrupción y de Atención al Ciudadano</v>
          </cell>
          <cell r="C18" t="str">
            <v>Presentar Trimestral al GIT Servicios Administrativos los requerimientos necesarios de accesibilidad, y unidades moviles para acercar la oferta institucional a la ciudadanía.</v>
          </cell>
          <cell r="K18" t="str">
            <v xml:space="preserve">GIT Servicio al ciudadano </v>
          </cell>
          <cell r="Y18">
            <v>1</v>
          </cell>
          <cell r="Z18">
            <v>0.1</v>
          </cell>
          <cell r="AA18">
            <v>0</v>
          </cell>
        </row>
        <row r="19">
          <cell r="Y19">
            <v>0</v>
          </cell>
        </row>
        <row r="20">
          <cell r="B20" t="str">
            <v>9. Plan Anticorrupción y de Atención al Ciudadano</v>
          </cell>
          <cell r="C20" t="str">
            <v xml:space="preserve">Traducir los items principales de la pagina web a lengua de señas y socializar a nivel nacional el servicio de Interprete de señas </v>
          </cell>
          <cell r="K20" t="str">
            <v xml:space="preserve">GIT Servicio al ciudadano </v>
          </cell>
          <cell r="Y20">
            <v>1</v>
          </cell>
          <cell r="Z20">
            <v>0.1</v>
          </cell>
          <cell r="AA20">
            <v>0</v>
          </cell>
        </row>
        <row r="21">
          <cell r="Y21">
            <v>0</v>
          </cell>
        </row>
        <row r="22">
          <cell r="B22" t="str">
            <v>9. Plan Anticorrupción y de Atención al Ciudadano</v>
          </cell>
          <cell r="C22" t="str">
            <v>Implementar el centro de contacto (call center) en el IGAC</v>
          </cell>
          <cell r="K22" t="str">
            <v xml:space="preserve">GIT Servicio al ciudadano </v>
          </cell>
          <cell r="Y22">
            <v>1</v>
          </cell>
          <cell r="Z22">
            <v>0.2</v>
          </cell>
          <cell r="AA22">
            <v>0</v>
          </cell>
        </row>
        <row r="23">
          <cell r="Y23">
            <v>0</v>
          </cell>
        </row>
        <row r="24">
          <cell r="B24" t="str">
            <v>9. Plan Anticorrupción y de Atención al Ciudadano</v>
          </cell>
          <cell r="C24" t="str">
            <v>Actualizar  y Publicar el Protocolo de Atención al ciudadano (mayo ) y Carta de trato Digno (septiembre)</v>
          </cell>
          <cell r="K24" t="str">
            <v xml:space="preserve">GIT Servicio al ciudadano </v>
          </cell>
          <cell r="Y24">
            <v>1</v>
          </cell>
          <cell r="Z24">
            <v>0.1</v>
          </cell>
          <cell r="AA24">
            <v>0</v>
          </cell>
        </row>
        <row r="25">
          <cell r="Y25">
            <v>0</v>
          </cell>
        </row>
        <row r="26">
          <cell r="B26" t="str">
            <v>9. Plan Anticorrupción y de Atención al Ciudadano</v>
          </cell>
          <cell r="C26" t="str">
            <v xml:space="preserve">Realizar las encuestas de satisfacción </v>
          </cell>
          <cell r="K26" t="str">
            <v xml:space="preserve">GIT Servicio al ciudadano </v>
          </cell>
          <cell r="Y26">
            <v>1</v>
          </cell>
          <cell r="Z26">
            <v>0.1</v>
          </cell>
          <cell r="AA26">
            <v>0</v>
          </cell>
        </row>
        <row r="27">
          <cell r="Y27">
            <v>0</v>
          </cell>
        </row>
        <row r="31">
          <cell r="A31" t="str">
            <v>PQRS atendidas con oportunidad</v>
          </cell>
          <cell r="B31" t="str">
            <v>13. No Aplica</v>
          </cell>
          <cell r="C31" t="str">
            <v>Implementar un plan de modernización y fortalecimiento institucional</v>
          </cell>
          <cell r="D31" t="str">
            <v>1.6. Mejoramiento en la prestación del servicio a la ciudadanía.</v>
          </cell>
          <cell r="E31" t="str">
            <v>Gestión con Valores para Resultados</v>
          </cell>
          <cell r="F31">
            <v>0</v>
          </cell>
          <cell r="G31" t="str">
            <v>Porcentaje</v>
          </cell>
          <cell r="H31">
            <v>1</v>
          </cell>
          <cell r="I31" t="str">
            <v>Porcentaje de PQRS atendidas con oportunidad</v>
          </cell>
          <cell r="J31" t="str">
            <v>Eficacia</v>
          </cell>
          <cell r="K31" t="str">
            <v xml:space="preserve">GIT Servicio al ciudadano </v>
          </cell>
          <cell r="Y31">
            <v>1</v>
          </cell>
          <cell r="Z31">
            <v>0.25</v>
          </cell>
          <cell r="AA31">
            <v>0</v>
          </cell>
        </row>
        <row r="32">
          <cell r="Y32">
            <v>0</v>
          </cell>
        </row>
        <row r="34">
          <cell r="B34" t="str">
            <v>13. No Aplica</v>
          </cell>
          <cell r="C34" t="str">
            <v>Realizar seguimiento mensual al cumplimiento de PQRDS en Sede Central y Direcciones Territoriales</v>
          </cell>
          <cell r="K34" t="str">
            <v xml:space="preserve">GIT Servicio al ciudadano </v>
          </cell>
          <cell r="Y34">
            <v>1</v>
          </cell>
          <cell r="Z34">
            <v>0.4</v>
          </cell>
          <cell r="AA34">
            <v>0</v>
          </cell>
        </row>
        <row r="35">
          <cell r="Y35">
            <v>0</v>
          </cell>
        </row>
        <row r="36">
          <cell r="B36" t="str">
            <v>13. No Aplica</v>
          </cell>
          <cell r="C36" t="str">
            <v xml:space="preserve">Elaborar reporte mensual del cumplimiento de las PQRDS para entregar a Dirección General y Control Interno </v>
          </cell>
          <cell r="K36" t="str">
            <v xml:space="preserve">GIT Servicio al ciudadano </v>
          </cell>
          <cell r="Y36">
            <v>1</v>
          </cell>
          <cell r="Z36">
            <v>0.2</v>
          </cell>
          <cell r="AA36">
            <v>0</v>
          </cell>
        </row>
        <row r="37">
          <cell r="Y37">
            <v>0</v>
          </cell>
        </row>
        <row r="38">
          <cell r="B38" t="str">
            <v>13. No Aplica</v>
          </cell>
          <cell r="C38" t="str">
            <v xml:space="preserve">Actualizar el procedimiento de PQRDS </v>
          </cell>
          <cell r="K38" t="str">
            <v xml:space="preserve">GIT Servicio al ciudadano </v>
          </cell>
          <cell r="Y38">
            <v>1</v>
          </cell>
          <cell r="Z38">
            <v>0.2</v>
          </cell>
          <cell r="AA38">
            <v>0</v>
          </cell>
        </row>
        <row r="39">
          <cell r="Y39">
            <v>0</v>
          </cell>
        </row>
        <row r="40">
          <cell r="B40" t="str">
            <v>13. No Aplica</v>
          </cell>
          <cell r="C40" t="str">
            <v xml:space="preserve">Realizar metodología para la medición del indicador y el informe de PQRDS </v>
          </cell>
          <cell r="K40" t="str">
            <v xml:space="preserve">GIT Servicio al ciudadano </v>
          </cell>
          <cell r="Y40">
            <v>1</v>
          </cell>
          <cell r="Z40">
            <v>0.2</v>
          </cell>
          <cell r="AA40">
            <v>0</v>
          </cell>
        </row>
        <row r="41">
          <cell r="Y41">
            <v>0</v>
          </cell>
        </row>
        <row r="47">
          <cell r="A47" t="str">
            <v xml:space="preserve">Documento Caracterización de los grupos de valor y/o grupos de interés del IGAC </v>
          </cell>
          <cell r="B47" t="str">
            <v>9. Plan Anticorrupción y de Atención al Ciudadano</v>
          </cell>
          <cell r="C47" t="str">
            <v>Implementar un plan de modernización y fortalecimiento institucional</v>
          </cell>
          <cell r="D47" t="str">
            <v>1.6. Mejoramiento en la prestación del servicio a la ciudadanía.</v>
          </cell>
          <cell r="E47" t="str">
            <v>Gestión con Valores para Resultados</v>
          </cell>
          <cell r="F47">
            <v>0</v>
          </cell>
          <cell r="G47" t="str">
            <v>Documentos</v>
          </cell>
          <cell r="H47">
            <v>1</v>
          </cell>
          <cell r="I47" t="str">
            <v xml:space="preserve">Porcentaje de avance en la elaboración del Documento de Caracterización de los grupos de valor y/o grupos de interés del IGAC </v>
          </cell>
          <cell r="J47" t="str">
            <v>Eficiencia</v>
          </cell>
          <cell r="K47" t="str">
            <v xml:space="preserve">GIT Servicio al ciudadano </v>
          </cell>
          <cell r="Y47">
            <v>1</v>
          </cell>
          <cell r="Z47">
            <v>0.25</v>
          </cell>
          <cell r="AA47">
            <v>0</v>
          </cell>
        </row>
        <row r="48">
          <cell r="Y48">
            <v>0</v>
          </cell>
        </row>
        <row r="50">
          <cell r="B50" t="str">
            <v>9. Plan Anticorrupción y de Atención al Ciudadano</v>
          </cell>
          <cell r="C50" t="str">
            <v>Solicitar a las diferentes áreas del IGAC las características de los grupos de valor y/o grupos de intéres de sus procesos</v>
          </cell>
          <cell r="K50" t="str">
            <v xml:space="preserve">GIT Servicio al ciudadano </v>
          </cell>
          <cell r="Y50">
            <v>1</v>
          </cell>
          <cell r="Z50">
            <v>0.3</v>
          </cell>
          <cell r="AA50">
            <v>0</v>
          </cell>
        </row>
        <row r="51">
          <cell r="Y51">
            <v>0</v>
          </cell>
        </row>
        <row r="52">
          <cell r="B52" t="str">
            <v>9. Plan Anticorrupción y de Atención al Ciudadano</v>
          </cell>
          <cell r="C52" t="str">
            <v>Elaborar  la Caracterización de grupos de valor y/o grupos de interés de acuerdo a la información suministrada por las diferentes áreas</v>
          </cell>
          <cell r="K52" t="str">
            <v xml:space="preserve">GIT Servicio al ciudadano </v>
          </cell>
          <cell r="Y52">
            <v>1</v>
          </cell>
          <cell r="Z52">
            <v>0.4</v>
          </cell>
          <cell r="AA52">
            <v>0</v>
          </cell>
        </row>
        <row r="53">
          <cell r="Y53">
            <v>0</v>
          </cell>
        </row>
        <row r="54">
          <cell r="B54" t="str">
            <v>9. Plan Anticorrupción y de Atención al Ciudadano</v>
          </cell>
          <cell r="C54" t="str">
            <v>Socializar la Caracterización de grupos de valor y/o grupos de interés</v>
          </cell>
          <cell r="K54" t="str">
            <v xml:space="preserve">GIT Servicio al ciudadano </v>
          </cell>
          <cell r="Y54">
            <v>1</v>
          </cell>
          <cell r="Z54">
            <v>0.3</v>
          </cell>
          <cell r="AA54">
            <v>0</v>
          </cell>
        </row>
        <row r="55">
          <cell r="Y55">
            <v>0</v>
          </cell>
        </row>
        <row r="63">
          <cell r="A63" t="str">
            <v xml:space="preserve">Implementación del Plan de participación ciudadana  </v>
          </cell>
          <cell r="B63" t="str">
            <v>9. Plan Anticorrupción y de Atención al Ciudadano</v>
          </cell>
          <cell r="C63" t="str">
            <v>Implementar un plan de modernización y fortalecimiento institucional</v>
          </cell>
          <cell r="D63" t="str">
            <v>1.6. Mejoramiento en la prestación del servicio a la ciudadanía.</v>
          </cell>
          <cell r="E63" t="str">
            <v>Gestión con Valores para Resultados</v>
          </cell>
          <cell r="F63">
            <v>0</v>
          </cell>
          <cell r="G63" t="str">
            <v>Porcentaje</v>
          </cell>
          <cell r="H63">
            <v>1</v>
          </cell>
          <cell r="I63" t="str">
            <v>Porcentaje de avance del Plan de participación ciudadana implementado</v>
          </cell>
          <cell r="J63" t="str">
            <v>Eficiencia</v>
          </cell>
          <cell r="K63" t="str">
            <v xml:space="preserve">GIT Servicio al ciudadano </v>
          </cell>
          <cell r="Y63">
            <v>1</v>
          </cell>
          <cell r="Z63">
            <v>0.25</v>
          </cell>
          <cell r="AA63">
            <v>0</v>
          </cell>
        </row>
        <row r="64">
          <cell r="Y64">
            <v>0</v>
          </cell>
        </row>
        <row r="66">
          <cell r="B66" t="str">
            <v>9. Plan Anticorrupción y de Atención al Ciudadano</v>
          </cell>
          <cell r="C66" t="str">
            <v xml:space="preserve">Consolidar y publicar Plan de Participación de la vigencia de Sede Central y Direcciones Territoriales </v>
          </cell>
          <cell r="K66" t="str">
            <v xml:space="preserve">GIT Servicio al ciudadano </v>
          </cell>
          <cell r="Y66">
            <v>1</v>
          </cell>
          <cell r="Z66">
            <v>0.2</v>
          </cell>
          <cell r="AA66">
            <v>0</v>
          </cell>
        </row>
        <row r="67">
          <cell r="Y67">
            <v>0</v>
          </cell>
        </row>
        <row r="68">
          <cell r="B68" t="str">
            <v>9. Plan Anticorrupción y de Atención al Ciudadano</v>
          </cell>
          <cell r="C68" t="str">
            <v xml:space="preserve">Socializar la estrategia de participación ciudadana a nivel nacional </v>
          </cell>
          <cell r="K68" t="str">
            <v xml:space="preserve">GIT Servicio al ciudadano </v>
          </cell>
          <cell r="Y68">
            <v>1</v>
          </cell>
          <cell r="Z68">
            <v>0.2</v>
          </cell>
          <cell r="AA68">
            <v>0</v>
          </cell>
        </row>
        <row r="69">
          <cell r="Y69">
            <v>0</v>
          </cell>
        </row>
        <row r="70">
          <cell r="B70" t="str">
            <v>9. Plan Anticorrupción y de Atención al Ciudadano</v>
          </cell>
          <cell r="C70" t="str">
            <v>Realizar seguimiento al cumplimiento de las actividades del plan de Participación</v>
          </cell>
          <cell r="K70" t="str">
            <v xml:space="preserve">GIT Servicio al ciudadano </v>
          </cell>
          <cell r="Y70">
            <v>1</v>
          </cell>
          <cell r="Z70">
            <v>0.2</v>
          </cell>
          <cell r="AA70">
            <v>0</v>
          </cell>
        </row>
        <row r="71">
          <cell r="Y71">
            <v>0</v>
          </cell>
        </row>
        <row r="72">
          <cell r="B72" t="str">
            <v>9. Plan Anticorrupción y de Atención al Ciudadano</v>
          </cell>
          <cell r="C72" t="str">
            <v xml:space="preserve">Realizar un evento de Rendición de cuentas de la vigencia </v>
          </cell>
          <cell r="K72" t="str">
            <v xml:space="preserve">GIT Servicio al ciudadano </v>
          </cell>
          <cell r="Y72">
            <v>1</v>
          </cell>
          <cell r="Z72">
            <v>0.2</v>
          </cell>
          <cell r="AA72">
            <v>0</v>
          </cell>
        </row>
        <row r="73">
          <cell r="Y73">
            <v>0</v>
          </cell>
        </row>
        <row r="74">
          <cell r="B74" t="str">
            <v>9. Plan Anticorrupción y de Atención al Ciudadano</v>
          </cell>
          <cell r="C74" t="str">
            <v xml:space="preserve">Viabilizar la difusión de la oferta institucional del IGAC en una lengua nativa </v>
          </cell>
          <cell r="K74" t="str">
            <v xml:space="preserve">GIT Servicio al ciudadano </v>
          </cell>
          <cell r="Y74">
            <v>1</v>
          </cell>
          <cell r="Z74">
            <v>0.2</v>
          </cell>
          <cell r="AA74">
            <v>0</v>
          </cell>
        </row>
        <row r="75">
          <cell r="Y75">
            <v>0</v>
          </cell>
        </row>
      </sheetData>
      <sheetData sheetId="14">
        <row r="4">
          <cell r="C4" t="str">
            <v>GESTIÓN DEL CONOCIMIENTO, INVESTIGACIÓN E INNOVACIÓN</v>
          </cell>
          <cell r="AA4">
            <v>0</v>
          </cell>
        </row>
        <row r="9">
          <cell r="A9" t="str">
            <v>Servicio de Gestión del conocimiento e Innovación Geográfica.</v>
          </cell>
          <cell r="B9" t="str">
            <v>13. No Aplica</v>
          </cell>
          <cell r="C9" t="str">
            <v>Fortalecer la producción de la información agrológica geográfica geodésica y cartográfica nacional</v>
          </cell>
          <cell r="D9" t="str">
            <v>4.7. Fortalecimiento de líneas de investigación en procesos misionales.</v>
          </cell>
          <cell r="E9" t="str">
            <v>Gestión del Conocimiento y la Innovación</v>
          </cell>
          <cell r="F9" t="str">
            <v>6.14. Gestión del conocimiento y la innovación</v>
          </cell>
          <cell r="G9" t="str">
            <v>Numero</v>
          </cell>
          <cell r="H9">
            <v>4</v>
          </cell>
          <cell r="I9" t="str">
            <v xml:space="preserve">Investigaciones y procedimientos innovadores para el uso y aplicación de las tecnologías de la información geográfica en Agrología, Geografía,Cartografía y Catastro </v>
          </cell>
          <cell r="J9" t="str">
            <v>Eficacia</v>
          </cell>
          <cell r="K9" t="str">
            <v>GIT Investigación, Desarrollo e Innovación – I+D+i</v>
          </cell>
          <cell r="Y9">
            <v>1</v>
          </cell>
          <cell r="Z9">
            <v>7.0000000000000007E-2</v>
          </cell>
          <cell r="AA9">
            <v>0</v>
          </cell>
        </row>
        <row r="10">
          <cell r="Y10">
            <v>0</v>
          </cell>
        </row>
        <row r="12">
          <cell r="B12" t="str">
            <v>13. No Aplica</v>
          </cell>
          <cell r="C12" t="str">
            <v>Desarrollar un proyecto de investigación orientado al uso  y aprovechamiento de imágenes satélite (ópticas y radar) como apoyo a los procesos de actualización catastral.</v>
          </cell>
          <cell r="K12" t="str">
            <v>GIT Investigación, Desarrollo e Innovación – I+D+i</v>
          </cell>
          <cell r="Y12">
            <v>1</v>
          </cell>
          <cell r="Z12">
            <v>0.25</v>
          </cell>
          <cell r="AA12">
            <v>0</v>
          </cell>
        </row>
        <row r="13">
          <cell r="Y13">
            <v>0</v>
          </cell>
        </row>
        <row r="14">
          <cell r="B14" t="str">
            <v>13. No Aplica</v>
          </cell>
          <cell r="C14" t="str">
            <v>Desarrollar un proyecto de investigación orientado al uso  y aprovechamiento de imágenes de plataformas remotamente tripuladas (ART)  como apoyo a los procesos de actualización catastral.</v>
          </cell>
          <cell r="K14" t="str">
            <v>GIT Investigación, Desarrollo e Innovación – I+D+i</v>
          </cell>
          <cell r="Y14">
            <v>1</v>
          </cell>
          <cell r="Z14">
            <v>0.25</v>
          </cell>
          <cell r="AA14">
            <v>0</v>
          </cell>
        </row>
        <row r="15">
          <cell r="Y15">
            <v>0</v>
          </cell>
        </row>
        <row r="16">
          <cell r="B16" t="str">
            <v>13. No Aplica</v>
          </cell>
          <cell r="C16" t="str">
            <v>Desarrollar un proyecto de investigación orientados al uso  de tecnologías de sistemas de información geográfica para la optimización de los procesos de actualización catastral.</v>
          </cell>
          <cell r="K16" t="str">
            <v>GIT Investigación, Desarrollo e Innovación – I+D+i</v>
          </cell>
          <cell r="Y16">
            <v>1</v>
          </cell>
          <cell r="Z16">
            <v>0.25</v>
          </cell>
          <cell r="AA16">
            <v>0</v>
          </cell>
        </row>
        <row r="17">
          <cell r="Y17">
            <v>0</v>
          </cell>
        </row>
        <row r="18">
          <cell r="B18" t="str">
            <v>13. No Aplica</v>
          </cell>
          <cell r="C18" t="str">
            <v>Formular y análizar requerimientos de proyectos de desarrollo e innovación en la línea de catastro con enfoque multiproposito</v>
          </cell>
          <cell r="K18" t="str">
            <v>GIT Investigación, Desarrollo e Innovación – I+D+i</v>
          </cell>
          <cell r="Y18">
            <v>1</v>
          </cell>
          <cell r="Z18">
            <v>0.25</v>
          </cell>
          <cell r="AA18">
            <v>0</v>
          </cell>
        </row>
        <row r="19">
          <cell r="Y19">
            <v>0</v>
          </cell>
        </row>
        <row r="23">
          <cell r="B23" t="str">
            <v>13. No Aplica</v>
          </cell>
          <cell r="C23" t="str">
            <v>Democratizar la información y el conocimiento del IGAC</v>
          </cell>
          <cell r="D23" t="str">
            <v>5.4. Identificación e incorporación de avances tecnológicos e innovación en procesos misionales</v>
          </cell>
          <cell r="E23" t="str">
            <v>Gestión del Conocimiento y la Innovación</v>
          </cell>
          <cell r="F23" t="str">
            <v>6.14. Gestión del conocimiento y la innovación</v>
          </cell>
          <cell r="G23" t="str">
            <v>Numero</v>
          </cell>
          <cell r="H23">
            <v>10</v>
          </cell>
          <cell r="I23" t="str">
            <v xml:space="preserve">Funcionalidades creadas para proyectos de tecnologías geoespaciales generados en el marco de la misión institucional </v>
          </cell>
          <cell r="J23" t="str">
            <v>Eficacia</v>
          </cell>
          <cell r="K23" t="str">
            <v xml:space="preserve"> GIT Aplicaciones en Tecnologías de la Información Geográfica -TIG</v>
          </cell>
          <cell r="Y23">
            <v>1</v>
          </cell>
          <cell r="Z23">
            <v>7.0000000000000007E-2</v>
          </cell>
          <cell r="AA23">
            <v>0</v>
          </cell>
        </row>
        <row r="24">
          <cell r="Y24">
            <v>0</v>
          </cell>
        </row>
        <row r="26">
          <cell r="B26" t="str">
            <v>13. No Aplica</v>
          </cell>
          <cell r="C26" t="str">
            <v>Realizar el análisis y levatamiento de requerimientos de las aplicaciones en tecnologías de la información geográfica</v>
          </cell>
          <cell r="K26" t="str">
            <v xml:space="preserve"> GIT Aplicaciones en Tecnologías de la Información Geográfica -TIG</v>
          </cell>
          <cell r="Y26">
            <v>1</v>
          </cell>
          <cell r="Z26">
            <v>0.2</v>
          </cell>
          <cell r="AA26">
            <v>0</v>
          </cell>
        </row>
        <row r="27">
          <cell r="Y27">
            <v>0</v>
          </cell>
        </row>
        <row r="28">
          <cell r="B28" t="str">
            <v>13. No Aplica</v>
          </cell>
          <cell r="C28" t="str">
            <v>Diseñar y planear el desarrollo de funcionalidades de las aplicaciones en tecnologías de la información geográfica</v>
          </cell>
          <cell r="K28" t="str">
            <v xml:space="preserve"> GIT Aplicaciones en Tecnologías de la Información Geográfica -TIG</v>
          </cell>
          <cell r="Y28">
            <v>1</v>
          </cell>
          <cell r="Z28">
            <v>0.2</v>
          </cell>
          <cell r="AA28">
            <v>0</v>
          </cell>
        </row>
        <row r="29">
          <cell r="Y29">
            <v>0</v>
          </cell>
        </row>
        <row r="30">
          <cell r="B30" t="str">
            <v>13. No Aplica</v>
          </cell>
          <cell r="C30" t="str">
            <v>Generar el desarrollo, integración y pruebas de las  funcionalidades de las aplicaciones en tecnologías de la información geográfica</v>
          </cell>
          <cell r="K30" t="str">
            <v xml:space="preserve"> GIT Aplicaciones en Tecnologías de la Información Geográfica -TIG</v>
          </cell>
          <cell r="Y30">
            <v>1</v>
          </cell>
          <cell r="Z30">
            <v>0.2</v>
          </cell>
          <cell r="AA30">
            <v>0</v>
          </cell>
        </row>
        <row r="31">
          <cell r="Y31">
            <v>0</v>
          </cell>
        </row>
        <row r="32">
          <cell r="B32" t="str">
            <v>13. No Aplica</v>
          </cell>
          <cell r="C32" t="str">
            <v>Elaborar y actualizar los manuales de los proyectos desarrollados</v>
          </cell>
          <cell r="K32" t="str">
            <v xml:space="preserve"> GIT Aplicaciones en Tecnologías de la Información Geográfica -TIG</v>
          </cell>
          <cell r="Y32">
            <v>1</v>
          </cell>
          <cell r="Z32">
            <v>0.2</v>
          </cell>
          <cell r="AA32">
            <v>0</v>
          </cell>
        </row>
        <row r="33">
          <cell r="Y33">
            <v>0</v>
          </cell>
        </row>
        <row r="34">
          <cell r="B34" t="str">
            <v>13. No Aplica</v>
          </cell>
          <cell r="C34" t="str">
            <v>Realizar el despliegue en entorno de producción de las aplicaciones en tecnologías de la información geográfica</v>
          </cell>
          <cell r="K34" t="str">
            <v xml:space="preserve"> GIT Aplicaciones en Tecnologías de la Información Geográfica -TIG</v>
          </cell>
          <cell r="Y34">
            <v>1</v>
          </cell>
          <cell r="Z34">
            <v>0.2</v>
          </cell>
          <cell r="AA34">
            <v>0</v>
          </cell>
        </row>
        <row r="35">
          <cell r="Y35">
            <v>0</v>
          </cell>
        </row>
        <row r="39">
          <cell r="B39" t="str">
            <v>9. Plan Anticorrupción y de Atención al Ciudadano</v>
          </cell>
          <cell r="C39" t="str">
            <v>Democratizar la información y el conocimiento del IGAC</v>
          </cell>
          <cell r="D39" t="str">
            <v xml:space="preserve">5.6.Fortalecimiento de mecanismos y escenarios de difusión de la información académica, técnica y científica de la gestión misional. </v>
          </cell>
          <cell r="E39" t="str">
            <v>Gestión del Conocimiento y la Innovación</v>
          </cell>
          <cell r="F39" t="str">
            <v>6.14. Gestión del conocimiento y la innovación</v>
          </cell>
          <cell r="G39" t="str">
            <v>Numero</v>
          </cell>
          <cell r="H39">
            <v>4</v>
          </cell>
          <cell r="I39" t="str">
            <v xml:space="preserve">Sumatoria de eventos de difusión de información técnico cientifica </v>
          </cell>
          <cell r="J39" t="str">
            <v>Eficacia</v>
          </cell>
          <cell r="K39" t="str">
            <v>GIT Investigación, Desarrollo e Innovación – I+D+i</v>
          </cell>
          <cell r="Y39">
            <v>1</v>
          </cell>
          <cell r="Z39">
            <v>7.0000000000000007E-2</v>
          </cell>
          <cell r="AA39">
            <v>0</v>
          </cell>
        </row>
        <row r="40">
          <cell r="Y40">
            <v>0</v>
          </cell>
        </row>
        <row r="42">
          <cell r="B42" t="str">
            <v>9. Plan Anticorrupción y de Atención al Ciudadano</v>
          </cell>
          <cell r="C42" t="str">
            <v>Planear los eventos de difusión de información técnico cientifica a realizar (Comité de Investigación áreas)</v>
          </cell>
          <cell r="K42" t="str">
            <v>GIT Investigación, Desarrollo e Innovación – I+D+i</v>
          </cell>
          <cell r="Y42">
            <v>1</v>
          </cell>
          <cell r="Z42">
            <v>0.25</v>
          </cell>
          <cell r="AA42">
            <v>0</v>
          </cell>
        </row>
        <row r="43">
          <cell r="Y43">
            <v>0</v>
          </cell>
        </row>
        <row r="44">
          <cell r="B44" t="str">
            <v>9. Plan Anticorrupción y de Atención al Ciudadano</v>
          </cell>
          <cell r="C44" t="str">
            <v>Preparar el material de apoyo y contenidos multiformatos para la difusión de información técnico cientifica</v>
          </cell>
          <cell r="K44" t="str">
            <v>GIT Investigación, Desarrollo e Innovación – I+D+i</v>
          </cell>
          <cell r="Y44">
            <v>1</v>
          </cell>
          <cell r="Z44">
            <v>0.25</v>
          </cell>
          <cell r="AA44">
            <v>0</v>
          </cell>
        </row>
        <row r="45">
          <cell r="Y45">
            <v>0</v>
          </cell>
        </row>
        <row r="46">
          <cell r="B46" t="str">
            <v>9. Plan Anticorrupción y de Atención al Ciudadano</v>
          </cell>
          <cell r="C46" t="str">
            <v>Realizar los eventos de difusión de información técnico cientifica</v>
          </cell>
          <cell r="K46" t="str">
            <v>GIT Investigación, Desarrollo e Innovación – I+D+i</v>
          </cell>
          <cell r="Y46">
            <v>1</v>
          </cell>
          <cell r="Z46">
            <v>0.25</v>
          </cell>
          <cell r="AA46">
            <v>0</v>
          </cell>
        </row>
        <row r="47">
          <cell r="Y47">
            <v>0</v>
          </cell>
        </row>
        <row r="48">
          <cell r="B48" t="str">
            <v>9. Plan Anticorrupción y de Atención al Ciudadano</v>
          </cell>
          <cell r="C48" t="str">
            <v>Compilar la memoria técnica de los eventos de difusión de información técnico cientifica</v>
          </cell>
          <cell r="K48" t="str">
            <v>GIT Investigación, Desarrollo e Innovación – I+D+i</v>
          </cell>
          <cell r="Y48">
            <v>1</v>
          </cell>
          <cell r="Z48">
            <v>0.25</v>
          </cell>
          <cell r="AA48">
            <v>0</v>
          </cell>
        </row>
        <row r="49">
          <cell r="Y49">
            <v>0</v>
          </cell>
        </row>
        <row r="53">
          <cell r="B53" t="str">
            <v>13. No Aplica</v>
          </cell>
          <cell r="C53" t="str">
            <v>Democratizar la información y el conocimiento del IGAC</v>
          </cell>
          <cell r="D53" t="str">
            <v>5.5.Ampliación de oferta de formación académica en temas agrológicos, cartográficos, geodésicos, geográficos y tecnologías geoespaciales</v>
          </cell>
          <cell r="E53" t="str">
            <v>Gestión del Conocimiento y la Innovación</v>
          </cell>
          <cell r="F53" t="str">
            <v>6.14. Gestión del conocimiento y la innovación</v>
          </cell>
          <cell r="G53" t="str">
            <v>Numero</v>
          </cell>
          <cell r="H53">
            <v>12</v>
          </cell>
          <cell r="I53" t="str">
            <v xml:space="preserve">Cursos realizados en temas agrológicos, cartográficos, geodésicos, geográficos y en tecnologías geoespaciales </v>
          </cell>
          <cell r="J53" t="str">
            <v>Eficacia</v>
          </cell>
          <cell r="K53" t="str">
            <v>GIT Transferencia y Apropiación del Conocimiento en Ciencia, Tecnología e Innovación Geoespacial - CTEIG</v>
          </cell>
          <cell r="Y53">
            <v>1</v>
          </cell>
          <cell r="Z53">
            <v>7.0000000000000007E-2</v>
          </cell>
          <cell r="AA53">
            <v>0</v>
          </cell>
        </row>
        <row r="54">
          <cell r="Y54">
            <v>0</v>
          </cell>
        </row>
        <row r="56">
          <cell r="B56" t="str">
            <v>13. No Aplica</v>
          </cell>
          <cell r="C56" t="str">
            <v>Definir el Plan de Capacitación del CIAF 2020</v>
          </cell>
          <cell r="K56" t="str">
            <v>GIT Transferencia y Apropiación del Conocimiento en Ciencia, Tecnología e Innovación Geoespacial - CTEIG</v>
          </cell>
          <cell r="Y56">
            <v>1</v>
          </cell>
          <cell r="Z56">
            <v>0.2</v>
          </cell>
          <cell r="AA56">
            <v>0</v>
          </cell>
        </row>
        <row r="57">
          <cell r="Y57">
            <v>0</v>
          </cell>
        </row>
        <row r="58">
          <cell r="B58" t="str">
            <v>13. No Aplica</v>
          </cell>
          <cell r="C58" t="str">
            <v>Ejecutar los cursos del Programa Regular de Capacitación del CIAF</v>
          </cell>
          <cell r="K58" t="str">
            <v>GIT Transferencia y Apropiación del Conocimiento en Ciencia, Tecnología e Innovación Geoespacial - CTEIG</v>
          </cell>
          <cell r="Y58">
            <v>1</v>
          </cell>
          <cell r="Z58">
            <v>0.3</v>
          </cell>
          <cell r="AA58">
            <v>0</v>
          </cell>
        </row>
        <row r="59">
          <cell r="Y59">
            <v>0</v>
          </cell>
        </row>
        <row r="60">
          <cell r="B60" t="str">
            <v>13. No Aplica</v>
          </cell>
          <cell r="C60" t="str">
            <v>Modernizar la plataforma telecentro</v>
          </cell>
          <cell r="K60" t="str">
            <v>GIT Transferencia y Apropiación del Conocimiento en Ciencia, Tecnología e Innovación Geoespacial - CTEIG</v>
          </cell>
          <cell r="Y60">
            <v>1</v>
          </cell>
          <cell r="Z60">
            <v>0.3</v>
          </cell>
          <cell r="AA60">
            <v>0</v>
          </cell>
        </row>
        <row r="61">
          <cell r="Y61">
            <v>0</v>
          </cell>
        </row>
        <row r="62">
          <cell r="B62" t="str">
            <v>13. No Aplica</v>
          </cell>
          <cell r="C62" t="str">
            <v>Modernizar las salas de capacitación a través de los convenios con universidades</v>
          </cell>
          <cell r="K62" t="str">
            <v>GIT Transferencia y Apropiación del Conocimiento en Ciencia, Tecnología e Innovación Geoespacial - CTEIG</v>
          </cell>
          <cell r="Y62">
            <v>1</v>
          </cell>
          <cell r="Z62">
            <v>0.2</v>
          </cell>
          <cell r="AA62">
            <v>0</v>
          </cell>
        </row>
        <row r="63">
          <cell r="Y63">
            <v>0</v>
          </cell>
        </row>
        <row r="67">
          <cell r="B67" t="str">
            <v>13. No Aplica</v>
          </cell>
          <cell r="C67" t="str">
            <v>Democratizar la información y el conocimiento del IGAC</v>
          </cell>
          <cell r="D67" t="str">
            <v>5.5.Ampliación de oferta de formación académica en temas agrológicos, cartográficos, geodésicos, geográficos y tecnologías geoespaciales</v>
          </cell>
          <cell r="E67" t="str">
            <v>Gestión del Conocimiento y la Innovación</v>
          </cell>
          <cell r="F67" t="str">
            <v>6.14. Gestión del conocimiento y la innovación</v>
          </cell>
          <cell r="G67" t="str">
            <v>Numero</v>
          </cell>
          <cell r="H67">
            <v>3</v>
          </cell>
          <cell r="I67" t="str">
            <v xml:space="preserve">Cursos realizados en temas catastrales </v>
          </cell>
          <cell r="J67" t="str">
            <v>Eficacia</v>
          </cell>
          <cell r="K67" t="str">
            <v>GIT Transferencia y Apropiación del Conocimiento en Ciencia, Tecnología e Innovación Geoespacial - CTEIG</v>
          </cell>
          <cell r="Y67">
            <v>1</v>
          </cell>
          <cell r="Z67">
            <v>7.0000000000000007E-2</v>
          </cell>
          <cell r="AA67">
            <v>0</v>
          </cell>
        </row>
        <row r="68">
          <cell r="Y68">
            <v>0</v>
          </cell>
        </row>
        <row r="70">
          <cell r="B70" t="str">
            <v>13. No Aplica</v>
          </cell>
          <cell r="C70" t="str">
            <v>Diseñar syllabus para la implementación de cursos cortos catastrales</v>
          </cell>
          <cell r="K70" t="str">
            <v>GIT Transferencia y Apropiación del Conocimiento en Ciencia, Tecnología e Innovación Geoespacial - CTEIG</v>
          </cell>
          <cell r="Y70">
            <v>1</v>
          </cell>
          <cell r="Z70">
            <v>0.25</v>
          </cell>
          <cell r="AA70">
            <v>0</v>
          </cell>
        </row>
        <row r="71">
          <cell r="Y71">
            <v>0</v>
          </cell>
        </row>
        <row r="72">
          <cell r="B72" t="str">
            <v>13. No Aplica</v>
          </cell>
          <cell r="C72" t="str">
            <v xml:space="preserve">Diseñar seminarios de profundización y diplomados de acuerdo a las nuevas políticas catastrales </v>
          </cell>
          <cell r="K72" t="str">
            <v>GIT Transferencia y Apropiación del Conocimiento en Ciencia, Tecnología e Innovación Geoespacial - CTEIG</v>
          </cell>
          <cell r="Y72">
            <v>1</v>
          </cell>
          <cell r="Z72">
            <v>0.25</v>
          </cell>
          <cell r="AA72">
            <v>0</v>
          </cell>
        </row>
        <row r="73">
          <cell r="Y73">
            <v>0</v>
          </cell>
        </row>
        <row r="74">
          <cell r="B74" t="str">
            <v>13. No Aplica</v>
          </cell>
          <cell r="C74" t="str">
            <v>Diseñar un programa de formación de gestores catastrales en el territorio nacional</v>
          </cell>
          <cell r="K74" t="str">
            <v>GIT Transferencia y Apropiación del Conocimiento en Ciencia, Tecnología e Innovación Geoespacial - CTEIG</v>
          </cell>
          <cell r="Y74">
            <v>1</v>
          </cell>
          <cell r="Z74">
            <v>0.25</v>
          </cell>
          <cell r="AA74">
            <v>0</v>
          </cell>
        </row>
        <row r="75">
          <cell r="Y75">
            <v>0</v>
          </cell>
        </row>
        <row r="76">
          <cell r="B76" t="str">
            <v>13. No Aplica</v>
          </cell>
          <cell r="C76" t="str">
            <v>Implementar los programas de catastro diseñados a través de cursos presenciales y virtuales</v>
          </cell>
          <cell r="K76" t="str">
            <v>GIT Transferencia y Apropiación del Conocimiento en Ciencia, Tecnología e Innovación Geoespacial - CTEIG</v>
          </cell>
          <cell r="Y76">
            <v>1</v>
          </cell>
          <cell r="Z76">
            <v>0.25</v>
          </cell>
          <cell r="AA76">
            <v>0</v>
          </cell>
        </row>
        <row r="77">
          <cell r="Y77">
            <v>0</v>
          </cell>
        </row>
        <row r="81">
          <cell r="B81" t="str">
            <v>13. No Aplica</v>
          </cell>
          <cell r="C81" t="str">
            <v>Democratizar la información y el conocimiento del IGAC</v>
          </cell>
          <cell r="D81" t="str">
            <v>5.3.Fortalecimiento del Portal Geográfico Nacional</v>
          </cell>
          <cell r="E81" t="str">
            <v>Gestión del Conocimiento y la Innovación</v>
          </cell>
          <cell r="F81" t="str">
            <v>6.14. Gestión del conocimiento y la innovación</v>
          </cell>
          <cell r="G81" t="str">
            <v>Numero</v>
          </cell>
          <cell r="H81">
            <v>200</v>
          </cell>
          <cell r="I81" t="str">
            <v xml:space="preserve">Geoservicios publicados y disponibles </v>
          </cell>
          <cell r="J81" t="str">
            <v>Eficacia</v>
          </cell>
          <cell r="K81" t="str">
            <v>GIT Gobierno Geoespacial - ICDE</v>
          </cell>
          <cell r="Y81">
            <v>1</v>
          </cell>
          <cell r="Z81">
            <v>7.0000000000000007E-2</v>
          </cell>
          <cell r="AA81">
            <v>0</v>
          </cell>
        </row>
        <row r="82">
          <cell r="Y82">
            <v>0</v>
          </cell>
        </row>
        <row r="84">
          <cell r="B84" t="str">
            <v>13. No Aplica</v>
          </cell>
          <cell r="C84" t="str">
            <v>Monitorear el estado de los geoservicios disponibles</v>
          </cell>
          <cell r="K84" t="str">
            <v>GIT Gobierno Geoespacial - ICDE</v>
          </cell>
          <cell r="Y84">
            <v>1</v>
          </cell>
          <cell r="Z84">
            <v>0.33</v>
          </cell>
          <cell r="AA84">
            <v>0</v>
          </cell>
        </row>
        <row r="85">
          <cell r="Y85">
            <v>0</v>
          </cell>
        </row>
        <row r="86">
          <cell r="B86" t="str">
            <v>13. No Aplica</v>
          </cell>
          <cell r="C86" t="str">
            <v>Desarrollar mejoras y nuevas funcioalidades a la plataforma</v>
          </cell>
          <cell r="K86" t="str">
            <v>GIT Gobierno Geoespacial - ICDE</v>
          </cell>
          <cell r="Y86">
            <v>1</v>
          </cell>
          <cell r="Z86">
            <v>0.33</v>
          </cell>
          <cell r="AA86">
            <v>0</v>
          </cell>
        </row>
        <row r="87">
          <cell r="Y87">
            <v>0</v>
          </cell>
        </row>
        <row r="88">
          <cell r="B88" t="str">
            <v>13. No Aplica</v>
          </cell>
          <cell r="C88" t="str">
            <v>Gestionar nuevos geoservicios con las diferentes entidades</v>
          </cell>
          <cell r="K88" t="str">
            <v>GIT Gobierno Geoespacial - ICDE</v>
          </cell>
          <cell r="Y88">
            <v>1</v>
          </cell>
          <cell r="Z88">
            <v>0.34</v>
          </cell>
          <cell r="AA88">
            <v>0</v>
          </cell>
        </row>
        <row r="89">
          <cell r="Y89">
            <v>0</v>
          </cell>
        </row>
        <row r="93">
          <cell r="B93" t="str">
            <v>13. No Aplica</v>
          </cell>
          <cell r="C93" t="str">
            <v>Democratizar la información y el conocimiento del IGAC</v>
          </cell>
          <cell r="D93" t="str">
            <v>5.2.Consolidación de la Infraestructura Colombiana de Datos Espaciales (ICDE)</v>
          </cell>
          <cell r="E93" t="str">
            <v>Gestión del Conocimiento y la Innovación</v>
          </cell>
          <cell r="F93" t="str">
            <v>6.14. Gestión del conocimiento y la innovación</v>
          </cell>
          <cell r="G93" t="str">
            <v>Numero</v>
          </cell>
          <cell r="H93">
            <v>10</v>
          </cell>
          <cell r="I93" t="str">
            <v xml:space="preserve">Herramientas de difusión realizadas para el posicionamiento de la ICDE </v>
          </cell>
          <cell r="J93" t="str">
            <v>Eficacia</v>
          </cell>
          <cell r="K93" t="str">
            <v>GIT Gobierno Geoespacial - ICDE</v>
          </cell>
          <cell r="Y93">
            <v>1</v>
          </cell>
          <cell r="Z93">
            <v>0.06</v>
          </cell>
          <cell r="AA93">
            <v>0</v>
          </cell>
        </row>
        <row r="94">
          <cell r="Y94">
            <v>0</v>
          </cell>
        </row>
        <row r="96">
          <cell r="B96" t="str">
            <v>13. No Aplica</v>
          </cell>
          <cell r="C96" t="str">
            <v>Publicar  boletín "Cultura GEO" (2 boletines)</v>
          </cell>
          <cell r="K96" t="str">
            <v>GIT Gobierno Geoespacial - ICDE</v>
          </cell>
          <cell r="Y96">
            <v>1</v>
          </cell>
          <cell r="Z96">
            <v>0.25</v>
          </cell>
          <cell r="AA96">
            <v>0</v>
          </cell>
        </row>
        <row r="97">
          <cell r="Y97">
            <v>0</v>
          </cell>
        </row>
        <row r="98">
          <cell r="B98" t="str">
            <v>13. No Aplica</v>
          </cell>
          <cell r="C98" t="str">
            <v>Realizar  plenarias de Infraestructuras de Datos Espaciales (IDE) temáticas (2 Plenarias)</v>
          </cell>
          <cell r="K98" t="str">
            <v>GIT Gobierno Geoespacial - ICDE</v>
          </cell>
          <cell r="Y98">
            <v>1</v>
          </cell>
          <cell r="Z98">
            <v>0.25</v>
          </cell>
          <cell r="AA98">
            <v>0</v>
          </cell>
        </row>
        <row r="99">
          <cell r="Y99">
            <v>0</v>
          </cell>
        </row>
        <row r="100">
          <cell r="B100" t="str">
            <v>13. No Aplica</v>
          </cell>
          <cell r="C100" t="str">
            <v>Realizar  talleres a la sociedad geoespacial en temás de IDE para promover su creación o fortalecimiento ( 5 talleres)</v>
          </cell>
          <cell r="K100" t="str">
            <v>GIT Gobierno Geoespacial - ICDE</v>
          </cell>
          <cell r="Y100">
            <v>1</v>
          </cell>
          <cell r="Z100">
            <v>0.25</v>
          </cell>
          <cell r="AA100">
            <v>0</v>
          </cell>
        </row>
        <row r="101">
          <cell r="Y101">
            <v>0</v>
          </cell>
        </row>
        <row r="102">
          <cell r="B102" t="str">
            <v>13. No Aplica</v>
          </cell>
          <cell r="C102" t="str">
            <v>Incrementar en un 20% el numero de interacciones en los diferentes canales digitales de la ICDE (1 indicador de medición)</v>
          </cell>
          <cell r="K102" t="str">
            <v>GIT Gobierno Geoespacial - ICDE</v>
          </cell>
          <cell r="Y102">
            <v>1</v>
          </cell>
          <cell r="Z102">
            <v>0.25</v>
          </cell>
          <cell r="AA102">
            <v>0</v>
          </cell>
        </row>
        <row r="103">
          <cell r="Y103">
            <v>0</v>
          </cell>
        </row>
        <row r="107">
          <cell r="B107" t="str">
            <v>13. No Aplica</v>
          </cell>
          <cell r="C107" t="str">
            <v>Democratizar la información y el conocimiento del IGAC</v>
          </cell>
          <cell r="D107" t="str">
            <v>5.2.Consolidación de la Infraestructura Colombiana de Datos Espaciales (ICDE)</v>
          </cell>
          <cell r="E107" t="str">
            <v>Gestión del Conocimiento y la Innovación</v>
          </cell>
          <cell r="F107" t="str">
            <v>6.14. Gestión del conocimiento y la innovación</v>
          </cell>
          <cell r="G107" t="str">
            <v>Numero</v>
          </cell>
          <cell r="H107">
            <v>12</v>
          </cell>
          <cell r="I107" t="str">
            <v>Solicitudes de las áreas misionales atendidas</v>
          </cell>
          <cell r="J107" t="str">
            <v>Eficacia</v>
          </cell>
          <cell r="K107" t="str">
            <v>GIT Gobierno Geoespacial - ICDE</v>
          </cell>
          <cell r="Y107">
            <v>1</v>
          </cell>
          <cell r="Z107">
            <v>0.06</v>
          </cell>
          <cell r="AA107">
            <v>0</v>
          </cell>
        </row>
        <row r="108">
          <cell r="Y108">
            <v>0</v>
          </cell>
        </row>
        <row r="110">
          <cell r="B110" t="str">
            <v>13. No Aplica</v>
          </cell>
          <cell r="C110" t="str">
            <v>Realizar la caracterización (ciclo de vida del producto) de cuatro capas de datos fundamentales junto con la Subdirección de Geografía  y Cartografía (Marco de referencia geodésico, Límites, Curvas de nivel, Hidrografía) para las escalas 100.000, 25.000, 10.000</v>
          </cell>
          <cell r="K110" t="str">
            <v>GIT Gobierno Geoespacial - ICDE</v>
          </cell>
          <cell r="Y110">
            <v>1</v>
          </cell>
          <cell r="Z110">
            <v>0.5</v>
          </cell>
          <cell r="AA110">
            <v>0</v>
          </cell>
        </row>
        <row r="111">
          <cell r="Y111">
            <v>0</v>
          </cell>
        </row>
        <row r="112">
          <cell r="B112" t="str">
            <v>13. No Aplica</v>
          </cell>
          <cell r="C112" t="str">
            <v>Realizar la publicación  de cuatro capas de datos fundamentales caracterizadas.</v>
          </cell>
          <cell r="K112" t="str">
            <v>GIT Gobierno Geoespacial - ICDE</v>
          </cell>
          <cell r="Y112">
            <v>1</v>
          </cell>
          <cell r="Z112">
            <v>0.5</v>
          </cell>
          <cell r="AA112">
            <v>0</v>
          </cell>
        </row>
        <row r="113">
          <cell r="Y113">
            <v>0</v>
          </cell>
        </row>
        <row r="117">
          <cell r="B117" t="str">
            <v>13. No Aplica</v>
          </cell>
          <cell r="C117" t="str">
            <v>Democratizar la información y el conocimiento del IGAC</v>
          </cell>
          <cell r="D117" t="str">
            <v>5.2.Consolidación de la Infraestructura Colombiana de Datos Espaciales (ICDE)</v>
          </cell>
          <cell r="E117" t="str">
            <v>Gestión del Conocimiento y la Innovación</v>
          </cell>
          <cell r="F117" t="str">
            <v>6.14. Gestión del conocimiento y la innovación</v>
          </cell>
          <cell r="G117" t="str">
            <v>Numero</v>
          </cell>
          <cell r="H117">
            <v>1</v>
          </cell>
          <cell r="I117" t="str">
            <v xml:space="preserve">Plan para la actualización y mejora, del portal ICDE, PGN y Micrositios </v>
          </cell>
          <cell r="J117" t="str">
            <v>Eficacia</v>
          </cell>
          <cell r="K117" t="str">
            <v>GIT Gobierno Geoespacial - ICDE</v>
          </cell>
          <cell r="Y117">
            <v>1</v>
          </cell>
          <cell r="Z117">
            <v>0.06</v>
          </cell>
          <cell r="AA117">
            <v>0</v>
          </cell>
        </row>
        <row r="118">
          <cell r="Y118">
            <v>0</v>
          </cell>
        </row>
        <row r="120">
          <cell r="B120" t="str">
            <v>13. No Aplica</v>
          </cell>
          <cell r="C120" t="str">
            <v>Formulación del plan anual para la actualización y mejora del portal ICDE, PGN y Micrositios artIculado con la Oficina de Informática -OIF</v>
          </cell>
          <cell r="K120" t="str">
            <v>GIT Gobierno Geoespacial - ICDE</v>
          </cell>
          <cell r="Y120">
            <v>1</v>
          </cell>
          <cell r="Z120">
            <v>0.5</v>
          </cell>
          <cell r="AA120">
            <v>0</v>
          </cell>
        </row>
        <row r="121">
          <cell r="Y121">
            <v>0</v>
          </cell>
        </row>
        <row r="122">
          <cell r="B122" t="str">
            <v>13. No Aplica</v>
          </cell>
          <cell r="C122" t="str">
            <v>Implementación  del plan anual para la actualización y mejora del portal ICDE, PGN y Micrositios artIculado con la Oficina de Informática -OIF</v>
          </cell>
          <cell r="K122" t="str">
            <v>GIT Gobierno Geoespacial - ICDE</v>
          </cell>
          <cell r="Y122">
            <v>1</v>
          </cell>
          <cell r="Z122">
            <v>0.5</v>
          </cell>
          <cell r="AA122">
            <v>0</v>
          </cell>
        </row>
        <row r="123">
          <cell r="Y123">
            <v>0</v>
          </cell>
        </row>
        <row r="129">
          <cell r="A129" t="str">
            <v>Documentos Normativos para el gobierno geoespacial de la ICDE</v>
          </cell>
          <cell r="B129" t="str">
            <v>13. No Aplica</v>
          </cell>
          <cell r="C129" t="str">
            <v>Democratizar la información y el conocimiento del IGAC</v>
          </cell>
          <cell r="D129" t="str">
            <v>5.2.Consolidación de la Infraestructura Colombiana de Datos Espaciales (ICDE)</v>
          </cell>
          <cell r="E129" t="str">
            <v>Gestión del Conocimiento y la Innovación</v>
          </cell>
          <cell r="F129" t="str">
            <v>6.14. Gestión del conocimiento y la innovación</v>
          </cell>
          <cell r="G129" t="str">
            <v>Numero</v>
          </cell>
          <cell r="H129">
            <v>2</v>
          </cell>
          <cell r="I129" t="str">
            <v>Documentos normativos   elaborados</v>
          </cell>
          <cell r="J129" t="str">
            <v>Eficacia</v>
          </cell>
          <cell r="K129" t="str">
            <v>GIT Gobierno Geoespacial - ICDE</v>
          </cell>
          <cell r="Y129">
            <v>1</v>
          </cell>
          <cell r="Z129">
            <v>0.2</v>
          </cell>
          <cell r="AA129">
            <v>0</v>
          </cell>
        </row>
        <row r="130">
          <cell r="Y130">
            <v>0</v>
          </cell>
        </row>
        <row r="132">
          <cell r="B132" t="str">
            <v>13. No Aplica</v>
          </cell>
          <cell r="C132" t="str">
            <v xml:space="preserve">Actualizar del Marco de Referencia Geoespacial (MRG) con base en los lineamientos del Marco Integrado de Referencia Geoespacial (IGIF) </v>
          </cell>
          <cell r="K132" t="str">
            <v>GIT Gobierno Geoespacial - ICDE</v>
          </cell>
          <cell r="Y132">
            <v>1</v>
          </cell>
          <cell r="Z132">
            <v>0.5</v>
          </cell>
          <cell r="AA132">
            <v>0</v>
          </cell>
        </row>
        <row r="133">
          <cell r="Y133">
            <v>0</v>
          </cell>
        </row>
        <row r="134">
          <cell r="B134" t="str">
            <v>13. No Aplica</v>
          </cell>
          <cell r="C134" t="str">
            <v>Realizar la construcción y actualización de instrumentos de estandarización (Guías de implementación, manuales)</v>
          </cell>
          <cell r="K134" t="str">
            <v>GIT Gobierno Geoespacial - ICDE</v>
          </cell>
          <cell r="Y134">
            <v>1</v>
          </cell>
          <cell r="Z134">
            <v>0.5</v>
          </cell>
          <cell r="AA134">
            <v>0</v>
          </cell>
        </row>
        <row r="135">
          <cell r="Y135">
            <v>0</v>
          </cell>
        </row>
        <row r="141">
          <cell r="A141" t="str">
            <v>Servicios de asistencia técnica para la gestión de los recursos geográficos</v>
          </cell>
          <cell r="B141" t="str">
            <v>13. No Aplica</v>
          </cell>
          <cell r="C141" t="str">
            <v>Democratizar la información y el conocimiento del IGAC</v>
          </cell>
          <cell r="D141" t="str">
            <v>5.2.Consolidación de la Infraestructura Colombiana de Datos Espaciales (ICDE)</v>
          </cell>
          <cell r="E141" t="str">
            <v>Gestión del Conocimiento y la Innovación</v>
          </cell>
          <cell r="F141" t="str">
            <v>6.14. Gestión del conocimiento y la innovación</v>
          </cell>
          <cell r="G141" t="str">
            <v>Numero</v>
          </cell>
          <cell r="H141">
            <v>1</v>
          </cell>
          <cell r="I141" t="str">
            <v>Asistencia técnica de fortalecimiento para las entidades de la Infraestructura Colombiana de  Datos Espaciales - ICDE</v>
          </cell>
          <cell r="J141" t="str">
            <v>Eficacia</v>
          </cell>
          <cell r="K141" t="str">
            <v>GIT Gobierno Geoespacial - ICDE</v>
          </cell>
          <cell r="Y141">
            <v>1</v>
          </cell>
          <cell r="Z141">
            <v>0.05</v>
          </cell>
          <cell r="AA141">
            <v>0</v>
          </cell>
        </row>
        <row r="142">
          <cell r="Y142">
            <v>0</v>
          </cell>
        </row>
        <row r="144">
          <cell r="B144" t="str">
            <v>13. No Aplica</v>
          </cell>
          <cell r="C144" t="str">
            <v>Realizar la planificación de la asistencia técnica a desarrollar en temas IDE</v>
          </cell>
          <cell r="K144" t="str">
            <v>GIT Gobierno Geoespacial - ICDE</v>
          </cell>
          <cell r="Y144">
            <v>1</v>
          </cell>
          <cell r="Z144">
            <v>0.3</v>
          </cell>
          <cell r="AA144">
            <v>0</v>
          </cell>
        </row>
        <row r="145">
          <cell r="Y145">
            <v>0</v>
          </cell>
        </row>
        <row r="146">
          <cell r="B146" t="str">
            <v>13. No Aplica</v>
          </cell>
          <cell r="C146" t="str">
            <v xml:space="preserve">Ejecutar el plan de gestión de la asistencia técnica </v>
          </cell>
          <cell r="K146" t="str">
            <v>GIT Gobierno Geoespacial - ICDE</v>
          </cell>
          <cell r="Y146">
            <v>1</v>
          </cell>
          <cell r="Z146">
            <v>0.5</v>
          </cell>
          <cell r="AA146">
            <v>0</v>
          </cell>
        </row>
        <row r="147">
          <cell r="Y147">
            <v>0</v>
          </cell>
        </row>
        <row r="148">
          <cell r="B148" t="str">
            <v>13. No Aplica</v>
          </cell>
          <cell r="C148" t="str">
            <v xml:space="preserve">Realizar informes finales  y socilaización de los resultados generados en la asistencia técnica </v>
          </cell>
          <cell r="K148" t="str">
            <v>GIT Gobierno Geoespacial - ICDE</v>
          </cell>
          <cell r="Y148">
            <v>1</v>
          </cell>
          <cell r="Z148">
            <v>0.2</v>
          </cell>
          <cell r="AA148">
            <v>0</v>
          </cell>
        </row>
        <row r="149">
          <cell r="Y149">
            <v>0</v>
          </cell>
        </row>
        <row r="153">
          <cell r="B153" t="str">
            <v>13. No Aplica</v>
          </cell>
          <cell r="C153" t="str">
            <v>Democratizar la información y el conocimiento del IGAC</v>
          </cell>
          <cell r="D153" t="str">
            <v xml:space="preserve">5.6.Fortalecimiento de mecanismos y escenarios de difusión de la información académica, técnica y científica de la gestión misional. </v>
          </cell>
          <cell r="E153" t="str">
            <v>Gestión del Conocimiento y la Innovación</v>
          </cell>
          <cell r="F153" t="str">
            <v>6.14. Gestión del conocimiento y la innovación</v>
          </cell>
          <cell r="G153" t="str">
            <v>Numero</v>
          </cell>
          <cell r="H153">
            <v>10</v>
          </cell>
          <cell r="I153" t="str">
            <v>Asistencia técnica a entidades en la gestión de los recursos geográficos</v>
          </cell>
          <cell r="J153" t="str">
            <v>Eficacia</v>
          </cell>
          <cell r="K153" t="str">
            <v>GIT I+D+i
GIT TIG
GIT CTEIG</v>
          </cell>
          <cell r="Y153">
            <v>1</v>
          </cell>
          <cell r="Z153">
            <v>0.15</v>
          </cell>
          <cell r="AA153">
            <v>0</v>
          </cell>
        </row>
        <row r="154">
          <cell r="Y154">
            <v>0</v>
          </cell>
        </row>
        <row r="156">
          <cell r="B156" t="str">
            <v>13. No Aplica</v>
          </cell>
          <cell r="C156" t="str">
            <v>Realizar la planificación de la asesoría o consultoría a desarrollar</v>
          </cell>
          <cell r="K156" t="str">
            <v>GIT I+D+i
GIT TIG
GIT CTEIG</v>
          </cell>
          <cell r="Y156">
            <v>1</v>
          </cell>
          <cell r="Z156">
            <v>0.2</v>
          </cell>
          <cell r="AA156">
            <v>0</v>
          </cell>
        </row>
        <row r="157">
          <cell r="Y157">
            <v>0</v>
          </cell>
        </row>
        <row r="158">
          <cell r="B158" t="str">
            <v>13. No Aplica</v>
          </cell>
          <cell r="C158" t="str">
            <v>Ejecutar el plan de gestión de la asesoría o consultoría</v>
          </cell>
          <cell r="K158" t="str">
            <v>GIT I+D+i
GIT TIG
GIT CTEIG</v>
          </cell>
          <cell r="Y158">
            <v>1</v>
          </cell>
          <cell r="Z158">
            <v>0.3</v>
          </cell>
          <cell r="AA158">
            <v>0</v>
          </cell>
        </row>
        <row r="159">
          <cell r="Y159">
            <v>0</v>
          </cell>
        </row>
        <row r="160">
          <cell r="B160" t="str">
            <v>13. No Aplica</v>
          </cell>
          <cell r="C160" t="str">
            <v>Generar informe de resultados, mediciones de impacto y lecciones aprendidas</v>
          </cell>
          <cell r="K160" t="str">
            <v>GIT I+D+i
GIT TIG
GIT CTEIG</v>
          </cell>
          <cell r="Y160">
            <v>1</v>
          </cell>
          <cell r="Z160">
            <v>0.25</v>
          </cell>
          <cell r="AA160">
            <v>0</v>
          </cell>
        </row>
        <row r="161">
          <cell r="Y161">
            <v>0</v>
          </cell>
        </row>
        <row r="162">
          <cell r="B162" t="str">
            <v>13. No Aplica</v>
          </cell>
          <cell r="C162" t="str">
            <v>Realizar procesos de socialización y difusión de los resultados generados por la asesoría o consultoria</v>
          </cell>
          <cell r="K162" t="str">
            <v>GIT I+D+i
GIT TIG
GIT CTEIG</v>
          </cell>
          <cell r="Y162">
            <v>1</v>
          </cell>
          <cell r="Z162">
            <v>0.25</v>
          </cell>
          <cell r="AA162">
            <v>0</v>
          </cell>
        </row>
        <row r="163">
          <cell r="Y163">
            <v>0</v>
          </cell>
        </row>
      </sheetData>
      <sheetData sheetId="15">
        <row r="4">
          <cell r="C4" t="str">
            <v>GESTIÓN DEL TALENTO HUMANO</v>
          </cell>
          <cell r="AA4">
            <v>0</v>
          </cell>
        </row>
        <row r="9">
          <cell r="A9" t="str">
            <v>PLAN ESTRATEGICO DE TALENTO HUMANO IMPLEMENTADO</v>
          </cell>
          <cell r="B9" t="str">
            <v>5. Plan Estratégico de Talento Humano</v>
          </cell>
          <cell r="C9" t="str">
            <v>Implementar un plan de modernización y fortalecimiento institucional</v>
          </cell>
          <cell r="D9" t="str">
            <v>1.1. Reestructuración del IGAC</v>
          </cell>
          <cell r="E9" t="str">
            <v>Talento Humano</v>
          </cell>
          <cell r="F9" t="str">
            <v>1.3. Talento Humano.</v>
          </cell>
          <cell r="G9" t="str">
            <v>Informes</v>
          </cell>
          <cell r="H9">
            <v>12</v>
          </cell>
          <cell r="I9" t="str">
            <v>Porcentaje de avance del plan estrategico del talento humano</v>
          </cell>
          <cell r="J9" t="str">
            <v>Eficiencia</v>
          </cell>
          <cell r="K9" t="str">
            <v>Git de Gestion del Talento Humano</v>
          </cell>
          <cell r="Y9">
            <v>1</v>
          </cell>
          <cell r="Z9">
            <v>0.3</v>
          </cell>
          <cell r="AA9">
            <v>0</v>
          </cell>
        </row>
        <row r="10">
          <cell r="Y10">
            <v>0</v>
          </cell>
        </row>
        <row r="12">
          <cell r="B12" t="str">
            <v>5. Plan Estratégico de Talento Humano</v>
          </cell>
          <cell r="C12" t="str">
            <v>Implementar  la política de integridad a través de la difusión a nivel central y territorial del CÓDIGO DE INTEGRIDAD y CONFLICTO DE INTERES.</v>
          </cell>
          <cell r="K12" t="str">
            <v>Git de Gestion del Talento Humano</v>
          </cell>
          <cell r="Y12">
            <v>1</v>
          </cell>
          <cell r="Z12">
            <v>0.2</v>
          </cell>
          <cell r="AA12">
            <v>0</v>
          </cell>
        </row>
        <row r="13">
          <cell r="Y13">
            <v>0</v>
          </cell>
        </row>
        <row r="14">
          <cell r="B14" t="str">
            <v>5. Plan Estratégico de Talento Humano</v>
          </cell>
          <cell r="C14" t="str">
            <v>Estructurar y desarrollar el programa de BILINGUISMO para todos los funcionarios, mediante la utilización de la TICS, dentro del marco del MIPG.</v>
          </cell>
          <cell r="K14" t="str">
            <v>Git de Gestion del Talento Humano</v>
          </cell>
          <cell r="Y14">
            <v>1</v>
          </cell>
          <cell r="Z14">
            <v>0.2</v>
          </cell>
          <cell r="AA14">
            <v>0</v>
          </cell>
        </row>
        <row r="15">
          <cell r="Y15">
            <v>0</v>
          </cell>
        </row>
        <row r="16">
          <cell r="B16" t="str">
            <v>5. Plan Estratégico de Talento Humano</v>
          </cell>
          <cell r="C16" t="str">
            <v>Promover la rendicion de cuentas por parte de los gerentes públicos a nivel nacional.</v>
          </cell>
          <cell r="K16" t="str">
            <v>Git de Gestion del Talento Humano</v>
          </cell>
          <cell r="Y16">
            <v>1</v>
          </cell>
          <cell r="Z16">
            <v>0.2</v>
          </cell>
          <cell r="AA16">
            <v>0</v>
          </cell>
        </row>
        <row r="17">
          <cell r="Y17">
            <v>0</v>
          </cell>
        </row>
        <row r="18">
          <cell r="B18" t="str">
            <v>5. Plan Estratégico de Talento Humano</v>
          </cell>
          <cell r="C18" t="str">
            <v>Desarrolar el Programa de Formador de Formadores</v>
          </cell>
          <cell r="K18" t="str">
            <v>Git de Gestion del Talento Humano</v>
          </cell>
          <cell r="Y18">
            <v>1</v>
          </cell>
          <cell r="Z18">
            <v>0.2</v>
          </cell>
          <cell r="AA18">
            <v>0</v>
          </cell>
        </row>
        <row r="19">
          <cell r="Y19">
            <v>0</v>
          </cell>
        </row>
        <row r="20">
          <cell r="B20" t="str">
            <v>5. Plan Estratégico de Talento Humano</v>
          </cell>
          <cell r="C20" t="str">
            <v>Desarrollar, evaluar el programa de TELETRABAJO</v>
          </cell>
          <cell r="K20" t="str">
            <v>Git de Gestion del Talento Humano</v>
          </cell>
          <cell r="Y20">
            <v>1</v>
          </cell>
          <cell r="Z20">
            <v>0.2</v>
          </cell>
          <cell r="AA20">
            <v>0</v>
          </cell>
        </row>
        <row r="21">
          <cell r="Y21">
            <v>0</v>
          </cell>
        </row>
        <row r="25">
          <cell r="B25" t="str">
            <v>plan Anual de Vacantes</v>
          </cell>
          <cell r="C25" t="str">
            <v>Implementar un plan de modernización y fortalecimiento institucional</v>
          </cell>
          <cell r="D25" t="str">
            <v>1.1. Reestructuración del IGAC</v>
          </cell>
          <cell r="E25" t="str">
            <v>Talento Humano</v>
          </cell>
          <cell r="F25" t="str">
            <v>1.3. Talento Humano.</v>
          </cell>
          <cell r="G25" t="str">
            <v>Informes</v>
          </cell>
          <cell r="H25">
            <v>12</v>
          </cell>
          <cell r="I25" t="str">
            <v>Porcentaje de avance del plan anual de vacantes.</v>
          </cell>
          <cell r="J25" t="str">
            <v>Eficiencia</v>
          </cell>
          <cell r="K25" t="str">
            <v>Git de Gestion del Talento Humano</v>
          </cell>
          <cell r="Y25">
            <v>1</v>
          </cell>
          <cell r="Z25">
            <v>0.1</v>
          </cell>
          <cell r="AA25">
            <v>0</v>
          </cell>
        </row>
        <row r="26">
          <cell r="Y26">
            <v>0</v>
          </cell>
        </row>
        <row r="28">
          <cell r="B28" t="str">
            <v>Plan Anual de Vacantes</v>
          </cell>
          <cell r="C28" t="str">
            <v>Mantener la planta de personal actualizada para generar reportes confiables sobre las vacantes definitivas provistas cada mes y las vacancias generadas por cualquiera de las causas contenidas en la Ley 909 de 2004.</v>
          </cell>
          <cell r="K28" t="str">
            <v>Git de Gestion del Talento Humano</v>
          </cell>
          <cell r="Y28">
            <v>1</v>
          </cell>
          <cell r="Z28">
            <v>0.2</v>
          </cell>
          <cell r="AA28">
            <v>0</v>
          </cell>
        </row>
        <row r="29">
          <cell r="Y29">
            <v>0</v>
          </cell>
        </row>
        <row r="30">
          <cell r="B30" t="str">
            <v>Plan Anual de Vacantes</v>
          </cell>
          <cell r="C30" t="str">
            <v>Establecer el número de empleos de la planta, número de empleos provistos y número de vacantes tanto temporales como definitivas.</v>
          </cell>
          <cell r="K30" t="str">
            <v>Git de Gestion del Talento Humano</v>
          </cell>
          <cell r="Y30">
            <v>1</v>
          </cell>
          <cell r="Z30">
            <v>0.3</v>
          </cell>
          <cell r="AA30">
            <v>0</v>
          </cell>
        </row>
        <row r="31">
          <cell r="Y31">
            <v>0</v>
          </cell>
        </row>
        <row r="32">
          <cell r="B32" t="str">
            <v>Plan Anual de Vacantes</v>
          </cell>
          <cell r="C32" t="str">
            <v>Reportar mensualmente las vacantes definitivas y su variación, en el instrumento definido por la CNSC.</v>
          </cell>
          <cell r="K32" t="str">
            <v>Git de Gestion del Talento Humano</v>
          </cell>
          <cell r="Y32">
            <v>1</v>
          </cell>
          <cell r="Z32">
            <v>0.2</v>
          </cell>
          <cell r="AA32">
            <v>0</v>
          </cell>
        </row>
        <row r="33">
          <cell r="Y33">
            <v>0</v>
          </cell>
        </row>
        <row r="34">
          <cell r="B34" t="str">
            <v>Plan Anual de Vacantes</v>
          </cell>
          <cell r="C34" t="str">
            <v>Implementar el concurso de ascenso en el Igac, para la provisión definitiva de los cargos vacantes mediante esta modalidad.</v>
          </cell>
          <cell r="K34" t="str">
            <v>Git de Gestion del Talento Humano</v>
          </cell>
          <cell r="Y34">
            <v>1</v>
          </cell>
          <cell r="Z34">
            <v>0.3</v>
          </cell>
          <cell r="AA34">
            <v>0</v>
          </cell>
        </row>
        <row r="35">
          <cell r="Y35">
            <v>0</v>
          </cell>
        </row>
        <row r="39">
          <cell r="B39" t="str">
            <v>Plan de prevision de recurso humano</v>
          </cell>
          <cell r="C39" t="str">
            <v>Implementar un plan de modernización y fortalecimiento institucional</v>
          </cell>
          <cell r="D39" t="str">
            <v>1.1. Reestructuración del IGAC</v>
          </cell>
          <cell r="E39" t="str">
            <v>Talento Humano</v>
          </cell>
          <cell r="F39" t="str">
            <v>1.3. Talento Humano.</v>
          </cell>
          <cell r="G39" t="str">
            <v>Informes</v>
          </cell>
          <cell r="H39">
            <v>12</v>
          </cell>
          <cell r="I39" t="str">
            <v>Porcentaje de avance del plan de prevision del recurso humano</v>
          </cell>
          <cell r="J39" t="str">
            <v>Eficiencia</v>
          </cell>
          <cell r="K39" t="str">
            <v>Git de Gestion del Talento Humano</v>
          </cell>
          <cell r="Y39">
            <v>1</v>
          </cell>
          <cell r="Z39">
            <v>0.1</v>
          </cell>
          <cell r="AA39">
            <v>0</v>
          </cell>
        </row>
        <row r="40">
          <cell r="Y40">
            <v>0</v>
          </cell>
        </row>
        <row r="42">
          <cell r="B42" t="str">
            <v>Plan de prevision de recurso humano</v>
          </cell>
          <cell r="C42" t="str">
            <v>Establecer el número de empleos de la planta, número de empleos provistos y número de vacantes tanto temporales como definitivas.</v>
          </cell>
          <cell r="K42" t="str">
            <v>Git de Gestion del Talento Humano</v>
          </cell>
          <cell r="Y42">
            <v>1</v>
          </cell>
          <cell r="Z42">
            <v>0.3</v>
          </cell>
          <cell r="AA42">
            <v>0</v>
          </cell>
        </row>
        <row r="43">
          <cell r="Y43">
            <v>0</v>
          </cell>
        </row>
        <row r="44">
          <cell r="B44" t="str">
            <v>Plan de prevision de recurso humano</v>
          </cell>
          <cell r="C44" t="str">
            <v>Realizar las actividades relacionadas con el Programa de Nomina en el sistema PERNO y llevar los registros de indicadores estadisticos.</v>
          </cell>
          <cell r="K44" t="str">
            <v>Git de Gestion del Talento Humano</v>
          </cell>
          <cell r="Y44">
            <v>1</v>
          </cell>
          <cell r="Z44">
            <v>0.4</v>
          </cell>
          <cell r="AA44">
            <v>0</v>
          </cell>
        </row>
        <row r="45">
          <cell r="Y45">
            <v>0</v>
          </cell>
        </row>
        <row r="46">
          <cell r="B46" t="str">
            <v>Plan de prevision de recurso humano</v>
          </cell>
          <cell r="C46" t="str">
            <v>Estructurar y desarrollar la Caracterización de los funcionarios de planta.</v>
          </cell>
          <cell r="K46" t="str">
            <v>Git de Gestion del Talento Humano</v>
          </cell>
          <cell r="Y46">
            <v>1</v>
          </cell>
          <cell r="Z46">
            <v>0.3</v>
          </cell>
          <cell r="AA46">
            <v>0</v>
          </cell>
        </row>
        <row r="47">
          <cell r="Y47">
            <v>0</v>
          </cell>
        </row>
        <row r="51">
          <cell r="B51" t="str">
            <v>6. Plan Institucional de Capacitación</v>
          </cell>
          <cell r="C51" t="str">
            <v>Democratizar la información y el conocimiento del IGAC</v>
          </cell>
          <cell r="D51" t="str">
            <v>1.6. Mejoramiento en la prestación del servicio a la ciudadanía.</v>
          </cell>
          <cell r="E51" t="str">
            <v>Talento Humano</v>
          </cell>
          <cell r="F51" t="str">
            <v>1.3. Talento Humano.</v>
          </cell>
          <cell r="G51" t="str">
            <v>Porcentaje</v>
          </cell>
          <cell r="H51">
            <v>1800</v>
          </cell>
          <cell r="I51" t="str">
            <v>Avance de servidores capacitados</v>
          </cell>
          <cell r="J51" t="str">
            <v>Eficiencia</v>
          </cell>
          <cell r="K51" t="str">
            <v>Git de Gestion del Talento Humano</v>
          </cell>
          <cell r="Y51">
            <v>1800</v>
          </cell>
          <cell r="Z51">
            <v>0.15</v>
          </cell>
          <cell r="AA51">
            <v>0</v>
          </cell>
        </row>
        <row r="52">
          <cell r="Y52">
            <v>0</v>
          </cell>
        </row>
        <row r="54">
          <cell r="B54" t="str">
            <v>6. Plan Institucional de Capacitación</v>
          </cell>
          <cell r="C54" t="str">
            <v>Capacitar aproximadamente a 1.800 funcionarios</v>
          </cell>
          <cell r="K54" t="str">
            <v>Git de Gestion del Talento Humano</v>
          </cell>
          <cell r="Y54">
            <v>1800</v>
          </cell>
          <cell r="Z54">
            <v>0.25</v>
          </cell>
          <cell r="AA54">
            <v>0</v>
          </cell>
        </row>
        <row r="55">
          <cell r="Y55">
            <v>0</v>
          </cell>
        </row>
        <row r="56">
          <cell r="B56" t="str">
            <v>6. Plan Institucional de Capacitación</v>
          </cell>
          <cell r="C56" t="str">
            <v>Estructurar , Desarrollar e Implementar  y realizar el seguimiento al Plan Institucional de Capacitación a nivel Nacional; a traves de convenios interinstitucionales, proveedores externos, plataforma tecnologica TELECENTRO.</v>
          </cell>
          <cell r="K56" t="str">
            <v>Git de Gestion del Talento Humano</v>
          </cell>
          <cell r="Y56">
            <v>1</v>
          </cell>
          <cell r="Z56">
            <v>0.5</v>
          </cell>
          <cell r="AA56">
            <v>0</v>
          </cell>
        </row>
        <row r="57">
          <cell r="Y57">
            <v>0</v>
          </cell>
        </row>
        <row r="58">
          <cell r="B58" t="str">
            <v>6. Plan Institucional de Capacitación</v>
          </cell>
          <cell r="C58" t="str">
            <v xml:space="preserve">Evaluar e implementar  acciones de gestion ,mejora y transferencia del conocimiento. </v>
          </cell>
          <cell r="K58" t="str">
            <v>Git de Gestion del Talento Humano</v>
          </cell>
          <cell r="Y58">
            <v>1</v>
          </cell>
          <cell r="Z58">
            <v>0.25</v>
          </cell>
          <cell r="AA58">
            <v>0</v>
          </cell>
        </row>
        <row r="59">
          <cell r="Y59">
            <v>0</v>
          </cell>
        </row>
        <row r="63">
          <cell r="B63" t="str">
            <v>Plan de Incentivos</v>
          </cell>
          <cell r="C63" t="str">
            <v>Implementar un plan de modernización y fortalecimiento institucional</v>
          </cell>
          <cell r="D63" t="str">
            <v>1.1. Reestructuración del IGAC</v>
          </cell>
          <cell r="E63" t="str">
            <v>Talento Humano</v>
          </cell>
          <cell r="F63" t="str">
            <v>1.3. Talento Humano.</v>
          </cell>
          <cell r="G63" t="str">
            <v>Informes</v>
          </cell>
          <cell r="H63">
            <v>12</v>
          </cell>
          <cell r="I63" t="str">
            <v>Porcentaje de avance del plan de incentivos institucionales</v>
          </cell>
          <cell r="J63" t="str">
            <v>Eficiencia</v>
          </cell>
          <cell r="K63" t="str">
            <v>Git de Gestion del Talento Humano</v>
          </cell>
          <cell r="Y63">
            <v>1</v>
          </cell>
          <cell r="Z63">
            <v>0.05</v>
          </cell>
          <cell r="AA63">
            <v>0</v>
          </cell>
        </row>
        <row r="64">
          <cell r="Y64">
            <v>0</v>
          </cell>
        </row>
        <row r="66">
          <cell r="B66" t="str">
            <v>Plan de Incentivos</v>
          </cell>
          <cell r="C66" t="str">
            <v>Realizar la  Evaluación de desempeño de los servidores de carrera administrativa; elaborar los acuerdos de gestion y respectiva  evaluación a los gerentes publicos y asesores,  a nivel nacional, de conformidad con la normatividad vigente y llevar los registros correspondientes.</v>
          </cell>
          <cell r="K66" t="str">
            <v>Git de Gestion del Talento Humano</v>
          </cell>
          <cell r="Y66">
            <v>1</v>
          </cell>
          <cell r="Z66">
            <v>0.2</v>
          </cell>
          <cell r="AA66">
            <v>0</v>
          </cell>
        </row>
        <row r="67">
          <cell r="Y67">
            <v>0</v>
          </cell>
        </row>
        <row r="68">
          <cell r="B68" t="str">
            <v>Plan de Incentivos</v>
          </cell>
          <cell r="C68" t="str">
            <v>Desarrollar el diagnostico e implementar las acciones de mejoramiento del clima organizacional en la entidad a nivel nacional.</v>
          </cell>
          <cell r="K68" t="str">
            <v>Git de Gestion del Talento Humano</v>
          </cell>
          <cell r="Y68">
            <v>1</v>
          </cell>
          <cell r="Z68">
            <v>0.4</v>
          </cell>
          <cell r="AA68">
            <v>0</v>
          </cell>
        </row>
        <row r="69">
          <cell r="Y69">
            <v>0</v>
          </cell>
        </row>
        <row r="70">
          <cell r="B70" t="str">
            <v>Plan de Incentivos</v>
          </cell>
          <cell r="C70" t="str">
            <v>Desarrollar, implementar y evaluar el Programa de Incentivos y Bienestar a nivel nacional.</v>
          </cell>
          <cell r="K70" t="str">
            <v>Git de Gestion del Talento Humano</v>
          </cell>
          <cell r="Y70">
            <v>1</v>
          </cell>
          <cell r="Z70">
            <v>0.4</v>
          </cell>
          <cell r="AA70">
            <v>0</v>
          </cell>
        </row>
        <row r="71">
          <cell r="Y71">
            <v>0</v>
          </cell>
        </row>
        <row r="75">
          <cell r="B75" t="str">
            <v>Plan de SG-SST</v>
          </cell>
          <cell r="C75" t="str">
            <v>Implementar un plan de modernización y fortalecimiento institucional</v>
          </cell>
          <cell r="D75" t="str">
            <v>1.1. Reestructuración del IGAC</v>
          </cell>
          <cell r="E75" t="str">
            <v>Talento Humano</v>
          </cell>
          <cell r="F75" t="str">
            <v>1.3. Talento Humano.</v>
          </cell>
          <cell r="G75" t="str">
            <v>Informes</v>
          </cell>
          <cell r="H75">
            <v>12</v>
          </cell>
          <cell r="I75" t="str">
            <v>Porcentaje de avance del Plan de Trabajo Anual en Seguridad y Salud en el Trabajo</v>
          </cell>
          <cell r="J75" t="str">
            <v>Eficiencia</v>
          </cell>
          <cell r="K75" t="str">
            <v>Git de Gestion del Talento Humano</v>
          </cell>
          <cell r="Y75">
            <v>1</v>
          </cell>
          <cell r="Z75">
            <v>0.15</v>
          </cell>
          <cell r="AA75">
            <v>0</v>
          </cell>
        </row>
        <row r="76">
          <cell r="Y76">
            <v>0</v>
          </cell>
        </row>
        <row r="78">
          <cell r="B78" t="str">
            <v>Plan de SG-SST</v>
          </cell>
          <cell r="C78" t="str">
            <v>Desarrollar y evaluar el Programa de Seguridad y Salud en el trabajo al interior del Instituto bajo la normatividad vigente.</v>
          </cell>
          <cell r="K78" t="str">
            <v>Git de Gestion del Talento Humano</v>
          </cell>
          <cell r="Y78">
            <v>1</v>
          </cell>
          <cell r="Z78">
            <v>0.25</v>
          </cell>
          <cell r="AA78">
            <v>0</v>
          </cell>
        </row>
        <row r="79">
          <cell r="Y79">
            <v>0</v>
          </cell>
        </row>
        <row r="80">
          <cell r="B80" t="str">
            <v>Plan de SG-SST</v>
          </cell>
          <cell r="C80" t="str">
            <v>Diseñar  implementar, ejecutar y evaluar la ruta de atencion para la garantia de derechos y prevencion del acoso laboral y sexual.</v>
          </cell>
          <cell r="K80" t="str">
            <v>Git de Gestion del Talento Humano</v>
          </cell>
          <cell r="Y80">
            <v>1</v>
          </cell>
          <cell r="Z80">
            <v>0.25</v>
          </cell>
          <cell r="AA80">
            <v>0</v>
          </cell>
        </row>
        <row r="81">
          <cell r="Y81">
            <v>0</v>
          </cell>
        </row>
        <row r="82">
          <cell r="B82" t="str">
            <v>Plan de SG-SST</v>
          </cell>
          <cell r="C82" t="str">
            <v>Realizar actividades para la identificacion, evaluacion, prevencion e intervención permanente de la exposicion  a  los factores de riesgo psicosocial en el trabajo.</v>
          </cell>
          <cell r="K82" t="str">
            <v>Git de Gestion del Talento Humano</v>
          </cell>
          <cell r="Y82">
            <v>1</v>
          </cell>
          <cell r="Z82">
            <v>0.25</v>
          </cell>
          <cell r="AA82">
            <v>0</v>
          </cell>
        </row>
        <row r="83">
          <cell r="Y83">
            <v>0</v>
          </cell>
        </row>
        <row r="84">
          <cell r="B84" t="str">
            <v>Plan de SG-SST</v>
          </cell>
          <cell r="C84" t="str">
            <v>Realizar actividades para la identificacion, evaluacion, prevencion e intervención permanente de la exposiciona a factores de riesgo osteomuscular en el trabajo.</v>
          </cell>
          <cell r="K84" t="str">
            <v>Git de Gestion del Talento Humano</v>
          </cell>
          <cell r="Y84">
            <v>1</v>
          </cell>
          <cell r="Z84">
            <v>0.25</v>
          </cell>
          <cell r="AA84">
            <v>0</v>
          </cell>
        </row>
        <row r="85">
          <cell r="Y85">
            <v>0</v>
          </cell>
        </row>
        <row r="86">
          <cell r="Y86">
            <v>1</v>
          </cell>
        </row>
        <row r="87">
          <cell r="Y87">
            <v>0</v>
          </cell>
        </row>
        <row r="88">
          <cell r="Y88" t="str">
            <v>TOTAL</v>
          </cell>
        </row>
        <row r="89">
          <cell r="A89" t="str">
            <v xml:space="preserve">Proceso de  Modernizacion y Reestructuracion  institucional </v>
          </cell>
          <cell r="B89" t="str">
            <v>5. Plan Estratégico de Talento Humano</v>
          </cell>
          <cell r="C89" t="str">
            <v>Implementar un plan de modernización y fortalecimiento institucional</v>
          </cell>
          <cell r="D89" t="str">
            <v>1.1. Reestructuración del IGAC</v>
          </cell>
          <cell r="E89" t="str">
            <v>Talento Humano</v>
          </cell>
          <cell r="F89" t="str">
            <v>1.3. Talento Humano.</v>
          </cell>
          <cell r="G89" t="str">
            <v>informes</v>
          </cell>
          <cell r="H89">
            <v>4</v>
          </cell>
          <cell r="I89" t="str">
            <v xml:space="preserve">Avance de Ejecucion proceso modernizacion </v>
          </cell>
          <cell r="J89" t="str">
            <v>Eficiencia</v>
          </cell>
          <cell r="K89" t="str">
            <v>Git de Gestion del Talento Humano</v>
          </cell>
          <cell r="Y89">
            <v>1</v>
          </cell>
          <cell r="Z89">
            <v>0.15</v>
          </cell>
          <cell r="AA89">
            <v>0</v>
          </cell>
        </row>
        <row r="90">
          <cell r="Y90">
            <v>0</v>
          </cell>
        </row>
        <row r="92">
          <cell r="B92" t="str">
            <v>5. Plan Estratégico de Talento Humano</v>
          </cell>
          <cell r="C92" t="str">
            <v>Desarrollo y ajuste de nuevo manual de funciones, decretos de planta.</v>
          </cell>
          <cell r="K92" t="str">
            <v>Git de Gestion del Talento Humano</v>
          </cell>
          <cell r="Y92">
            <v>1</v>
          </cell>
          <cell r="Z92">
            <v>0.4</v>
          </cell>
          <cell r="AA92">
            <v>0</v>
          </cell>
        </row>
        <row r="94">
          <cell r="B94" t="str">
            <v>5. Plan Estratégico de Talento Humano</v>
          </cell>
          <cell r="C94" t="str">
            <v>Analisis de hojas de vida de la totalidad de los funcionarios,a fin de consolidar la verificacion de datos y validacion de documentos.</v>
          </cell>
          <cell r="K94" t="str">
            <v>Git de Gestion del Talento Humano</v>
          </cell>
          <cell r="Y94">
            <v>1</v>
          </cell>
          <cell r="Z94">
            <v>0.3</v>
          </cell>
          <cell r="AA94">
            <v>0</v>
          </cell>
        </row>
        <row r="96">
          <cell r="B96" t="str">
            <v>5. Plan Estratégico de Talento Humano</v>
          </cell>
          <cell r="C96" t="str">
            <v>Revision y actualizacion de la planta de personal 2019, en lo concerniente a cargos, encargos, provisionales, etc.</v>
          </cell>
          <cell r="K96" t="str">
            <v>Git de Gestion del Talento Humano</v>
          </cell>
          <cell r="Y96">
            <v>1</v>
          </cell>
          <cell r="Z96">
            <v>0.3</v>
          </cell>
          <cell r="AA96">
            <v>0</v>
          </cell>
        </row>
      </sheetData>
      <sheetData sheetId="16">
        <row r="3">
          <cell r="C3" t="str">
            <v>GESTIÓN FINANCIERA</v>
          </cell>
          <cell r="AA3">
            <v>0</v>
          </cell>
        </row>
        <row r="8">
          <cell r="A8" t="str">
            <v>GESTIÓN DE INGRESOS</v>
          </cell>
          <cell r="B8" t="str">
            <v>13. No Aplica</v>
          </cell>
          <cell r="C8" t="str">
            <v>Implementar_un_plan_de_modernización_y_fortalecimiento_institucional</v>
          </cell>
          <cell r="D8" t="str">
            <v>1.8. Implementación  de las políticas de gestión y desempeño institucional (MIPG).</v>
          </cell>
          <cell r="E8" t="str">
            <v>Direccionamiento_Estratégico_y_Planeación</v>
          </cell>
          <cell r="F8" t="str">
            <v>2.2. Gestión Presupuestal y eficiencia del gasto público</v>
          </cell>
          <cell r="G8" t="str">
            <v>Registros</v>
          </cell>
          <cell r="H8">
            <v>100</v>
          </cell>
          <cell r="I8" t="str">
            <v>Porcentaje de Documentos de Recaudo por clasificar depurados</v>
          </cell>
          <cell r="J8" t="str">
            <v>Eficacia</v>
          </cell>
          <cell r="K8" t="str">
            <v>GRUPO INTERNO DE TRABAJO DE TESORERÍA</v>
          </cell>
          <cell r="Y8">
            <v>1</v>
          </cell>
          <cell r="Z8">
            <v>0.33329999999999999</v>
          </cell>
          <cell r="AA8">
            <v>0</v>
          </cell>
        </row>
        <row r="9">
          <cell r="Y9">
            <v>0</v>
          </cell>
        </row>
        <row r="11">
          <cell r="B11" t="str">
            <v>13. No Aplica</v>
          </cell>
          <cell r="C11" t="str">
            <v>Identificación del tercero que realiza la consignación y del concepto de ingreso.</v>
          </cell>
          <cell r="K11" t="str">
            <v>GRUPO INTERNO DE TRABAJO DE TESORERÍA</v>
          </cell>
          <cell r="Y11">
            <v>1</v>
          </cell>
          <cell r="Z11">
            <v>0.3</v>
          </cell>
          <cell r="AA11">
            <v>0</v>
          </cell>
        </row>
        <row r="12">
          <cell r="Y12">
            <v>0</v>
          </cell>
        </row>
        <row r="13">
          <cell r="B13" t="str">
            <v>13. No Aplica</v>
          </cell>
          <cell r="C13" t="str">
            <v>Asignación del Documento de Recaudo por Clasificar a la Dirección Territorial correspondiente.</v>
          </cell>
          <cell r="K13" t="str">
            <v>GRUPO INTERNO DE TRABAJO DE TESORERÍA</v>
          </cell>
          <cell r="Y13">
            <v>1</v>
          </cell>
          <cell r="Z13">
            <v>0.3</v>
          </cell>
          <cell r="AA13">
            <v>0</v>
          </cell>
        </row>
        <row r="14">
          <cell r="Y14">
            <v>0</v>
          </cell>
        </row>
        <row r="15">
          <cell r="B15" t="str">
            <v>13. No Aplica</v>
          </cell>
          <cell r="C15" t="str">
            <v>Depuración y registro del Documento de Recaudo por Clasificar.</v>
          </cell>
          <cell r="K15" t="str">
            <v>GRUPO INTERNO DE TRABAJO DE TESORERÍA</v>
          </cell>
          <cell r="Y15">
            <v>1</v>
          </cell>
          <cell r="Z15">
            <v>0.4</v>
          </cell>
          <cell r="AA15">
            <v>0</v>
          </cell>
        </row>
        <row r="16">
          <cell r="Y16">
            <v>0</v>
          </cell>
        </row>
        <row r="20">
          <cell r="A20" t="str">
            <v>DEPURACIÓN DE SALDOS EN CONCILIACIONES BANCARIAS</v>
          </cell>
          <cell r="B20" t="str">
            <v>13. No Aplica</v>
          </cell>
          <cell r="C20" t="str">
            <v>Implementar_un_plan_de_modernización_y_fortalecimiento_institucional</v>
          </cell>
          <cell r="D20" t="str">
            <v>1.8. Implementación  de las políticas de gestión y desempeño institucional (MIPG).</v>
          </cell>
          <cell r="E20" t="str">
            <v>Direccionamiento_Estratégico_y_Planeación</v>
          </cell>
          <cell r="F20" t="str">
            <v>2.2. Gestión Presupuestal y eficiencia del gasto público</v>
          </cell>
          <cell r="G20" t="str">
            <v>Registros</v>
          </cell>
          <cell r="H20">
            <v>100</v>
          </cell>
          <cell r="I20" t="str">
            <v>Porcentaje de registros de saldos bancarios depurados</v>
          </cell>
          <cell r="J20" t="str">
            <v>Eficacia</v>
          </cell>
          <cell r="K20" t="str">
            <v>GRUPO INTERNO DE TRABAJO DE CONTABILIDAD</v>
          </cell>
          <cell r="Y20">
            <v>1</v>
          </cell>
          <cell r="Z20">
            <v>0.33329999999999999</v>
          </cell>
          <cell r="AA20">
            <v>0</v>
          </cell>
        </row>
        <row r="21">
          <cell r="Y21">
            <v>0</v>
          </cell>
        </row>
        <row r="23">
          <cell r="B23" t="str">
            <v>13. No Aplica</v>
          </cell>
          <cell r="C23" t="str">
            <v>Recepción y carga de extractos</v>
          </cell>
          <cell r="K23" t="str">
            <v>GRUPO INTERNO DE TRABAJO DE TESORERÍA</v>
          </cell>
          <cell r="Y23">
            <v>1</v>
          </cell>
          <cell r="Z23">
            <v>0.2</v>
          </cell>
          <cell r="AA23">
            <v>0</v>
          </cell>
        </row>
        <row r="24">
          <cell r="Y24">
            <v>0</v>
          </cell>
        </row>
        <row r="25">
          <cell r="B25" t="str">
            <v>13. No Aplica</v>
          </cell>
          <cell r="C25" t="str">
            <v>Comparación de saldos del libro de bancos en el SIIF Nación II con los extractos bancarios y la conciliación bancaria del mes anterior</v>
          </cell>
          <cell r="K25" t="str">
            <v>GRUPO INTERNO DE TRABAJO DE CONTABILIDAD</v>
          </cell>
          <cell r="Y25">
            <v>1</v>
          </cell>
          <cell r="Z25">
            <v>0.2</v>
          </cell>
          <cell r="AA25">
            <v>0</v>
          </cell>
        </row>
        <row r="26">
          <cell r="Y26">
            <v>0</v>
          </cell>
        </row>
        <row r="27">
          <cell r="B27" t="str">
            <v>13. No Aplica</v>
          </cell>
          <cell r="C27" t="str">
            <v xml:space="preserve">Identificación de las saldos por conciliar </v>
          </cell>
          <cell r="K27" t="str">
            <v>GRUPO INTERNO DE TRABAJO DE CONTABILIDAD</v>
          </cell>
          <cell r="Y27">
            <v>1</v>
          </cell>
          <cell r="Z27">
            <v>0.2</v>
          </cell>
          <cell r="AA27">
            <v>0</v>
          </cell>
        </row>
        <row r="28">
          <cell r="Y28">
            <v>0</v>
          </cell>
        </row>
        <row r="29">
          <cell r="B29" t="str">
            <v>13. No Aplica</v>
          </cell>
          <cell r="C29" t="str">
            <v>Depuración de los saldos por conciliar</v>
          </cell>
          <cell r="K29" t="str">
            <v>GRUPO INTERNO DE TRABAJO DE CONTABILIDAD</v>
          </cell>
          <cell r="Y29">
            <v>1</v>
          </cell>
          <cell r="Z29">
            <v>0.4</v>
          </cell>
          <cell r="AA29">
            <v>0</v>
          </cell>
        </row>
        <row r="30">
          <cell r="Y30">
            <v>0</v>
          </cell>
        </row>
        <row r="34">
          <cell r="A34" t="str">
            <v>DEPURACIÓN DE REGISTROS Y CDP</v>
          </cell>
          <cell r="B34" t="str">
            <v>13. No Aplica</v>
          </cell>
          <cell r="C34" t="str">
            <v>Implementar_un_plan_de_modernización_y_fortalecimiento_institucional</v>
          </cell>
          <cell r="D34" t="str">
            <v>1.8. Implementación  de las políticas de gestión y desempeño institucional (MIPG).</v>
          </cell>
          <cell r="E34" t="str">
            <v>Direccionamiento_Estratégico_y_Planeación</v>
          </cell>
          <cell r="F34" t="str">
            <v>2.2. Gestión Presupuestal y eficiencia del gasto público</v>
          </cell>
          <cell r="G34" t="str">
            <v>Registros</v>
          </cell>
          <cell r="H34">
            <v>100</v>
          </cell>
          <cell r="I34" t="str">
            <v>Porcentaje de CDP y RP depurados</v>
          </cell>
          <cell r="J34" t="str">
            <v>Eficacia</v>
          </cell>
          <cell r="K34" t="str">
            <v>GRUPO INTERNO DE TRABAJO DE PRESUPUESTO</v>
          </cell>
          <cell r="Y34">
            <v>1</v>
          </cell>
          <cell r="Z34">
            <v>0.33339999999999997</v>
          </cell>
          <cell r="AA34">
            <v>0</v>
          </cell>
        </row>
        <row r="35">
          <cell r="Y35">
            <v>0</v>
          </cell>
        </row>
        <row r="37">
          <cell r="B37" t="str">
            <v>13. No Aplica</v>
          </cell>
          <cell r="C37" t="str">
            <v>Envío de comunicación electrónica a las áreas ejecutoras solicitando la liberación de saldos de CDP y RP sin utilizar</v>
          </cell>
          <cell r="K37" t="str">
            <v>GRUPO INTERNO DE TRABAJO DE PRESUPUESTO</v>
          </cell>
          <cell r="Y37">
            <v>1</v>
          </cell>
          <cell r="Z37">
            <v>0.3</v>
          </cell>
          <cell r="AA37">
            <v>0</v>
          </cell>
        </row>
        <row r="38">
          <cell r="Y38">
            <v>0</v>
          </cell>
        </row>
        <row r="39">
          <cell r="B39" t="str">
            <v>13. No Aplica</v>
          </cell>
          <cell r="C39" t="str">
            <v xml:space="preserve">Recepción de memorandos o modificación de contratos, si es el caso, solicitando disminución de saldos </v>
          </cell>
          <cell r="K39" t="str">
            <v>GRUPO INTERNO DE TRABAJO DE PRESUPUESTO</v>
          </cell>
          <cell r="Y39">
            <v>1</v>
          </cell>
          <cell r="Z39">
            <v>0.3</v>
          </cell>
          <cell r="AA39">
            <v>0</v>
          </cell>
        </row>
        <row r="40">
          <cell r="Y40">
            <v>0</v>
          </cell>
        </row>
        <row r="41">
          <cell r="B41" t="str">
            <v>13. No Aplica</v>
          </cell>
          <cell r="C41" t="str">
            <v>Depuración de los saldos sin utilizar de los CDPs y RPs</v>
          </cell>
          <cell r="K41" t="str">
            <v>GRUPO INTERNO DE TRABAJO DE PRESUPUESTO</v>
          </cell>
          <cell r="Y41">
            <v>1</v>
          </cell>
          <cell r="Z41">
            <v>0.4</v>
          </cell>
          <cell r="AA41">
            <v>0</v>
          </cell>
        </row>
        <row r="42">
          <cell r="Y42">
            <v>0</v>
          </cell>
        </row>
      </sheetData>
      <sheetData sheetId="17">
        <row r="4">
          <cell r="C4" t="str">
            <v>GESTIÓN DOCUMENTAL</v>
          </cell>
          <cell r="AA4">
            <v>0</v>
          </cell>
        </row>
        <row r="9">
          <cell r="A9" t="str">
            <v>Sistema de Gestión Documental Implementado</v>
          </cell>
          <cell r="B9" t="str">
            <v>1. Plan Institucional de Archivos de la Entidad -PINAR</v>
          </cell>
          <cell r="C9" t="str">
            <v>Implementar un plan de modernización y fortalecimiento institucional</v>
          </cell>
          <cell r="D9" t="str">
            <v>1.5. Implementación del sistema de gestión documental.</v>
          </cell>
          <cell r="E9" t="str">
            <v>Información y Comunicación</v>
          </cell>
          <cell r="F9" t="str">
            <v>5.10. Gestión documental</v>
          </cell>
          <cell r="G9" t="str">
            <v>Actividades</v>
          </cell>
          <cell r="H9">
            <v>1</v>
          </cell>
          <cell r="I9" t="str">
            <v>% de avance en la implementación del Servicio de Gestión Documental</v>
          </cell>
          <cell r="J9" t="str">
            <v>Eficacia</v>
          </cell>
          <cell r="K9">
            <v>0</v>
          </cell>
          <cell r="Y9">
            <v>1</v>
          </cell>
          <cell r="Z9">
            <v>0.5</v>
          </cell>
          <cell r="AA9">
            <v>0</v>
          </cell>
        </row>
        <row r="10">
          <cell r="Y10">
            <v>0</v>
          </cell>
        </row>
        <row r="12">
          <cell r="B12" t="str">
            <v>1. Plan Institucional de Archivos de la Entidad -PINAR</v>
          </cell>
          <cell r="C12" t="str">
            <v>Implementación de los instrumentos archivísticos y de gestión de la información</v>
          </cell>
          <cell r="K12" t="str">
            <v>Coordinadora de gestión documental</v>
          </cell>
          <cell r="Y12">
            <v>1</v>
          </cell>
          <cell r="Z12">
            <v>0.2</v>
          </cell>
          <cell r="AA12">
            <v>0</v>
          </cell>
        </row>
        <row r="13">
          <cell r="Y13">
            <v>0</v>
          </cell>
        </row>
        <row r="14">
          <cell r="B14" t="str">
            <v>1. Plan Institucional de Archivos de la Entidad -PINAR</v>
          </cell>
          <cell r="C14" t="str">
            <v xml:space="preserve">Apoyar técnicamente en la organización documental en las dependecias </v>
          </cell>
          <cell r="K14" t="str">
            <v>Coordinadora de gestión documental</v>
          </cell>
          <cell r="Y14">
            <v>1</v>
          </cell>
          <cell r="Z14">
            <v>0.2</v>
          </cell>
          <cell r="AA14">
            <v>0</v>
          </cell>
        </row>
        <row r="15">
          <cell r="Y15">
            <v>0</v>
          </cell>
        </row>
        <row r="16">
          <cell r="B16" t="str">
            <v>1. Plan Institucional de Archivos de la Entidad -PINAR</v>
          </cell>
          <cell r="C16" t="str">
            <v>Efectuar visitas de seguimiento a la implementación y aplicación de TRD</v>
          </cell>
          <cell r="K16" t="str">
            <v>Coordinadora de gestión documental</v>
          </cell>
          <cell r="Y16">
            <v>1</v>
          </cell>
          <cell r="Z16">
            <v>0.2</v>
          </cell>
          <cell r="AA16">
            <v>0</v>
          </cell>
        </row>
        <row r="17">
          <cell r="Y17">
            <v>0</v>
          </cell>
        </row>
        <row r="18">
          <cell r="B18" t="str">
            <v>1. Plan Institucional de Archivos de la Entidad -PINAR</v>
          </cell>
          <cell r="C18" t="str">
            <v>Realizar transferencias documentales primarias.</v>
          </cell>
          <cell r="K18" t="str">
            <v>Coordinadora de gestión documental</v>
          </cell>
          <cell r="Y18">
            <v>1</v>
          </cell>
          <cell r="Z18">
            <v>0.2</v>
          </cell>
          <cell r="AA18">
            <v>0</v>
          </cell>
        </row>
        <row r="20">
          <cell r="B20" t="str">
            <v>1. Plan Institucional de Archivos de la Entidad -PINAR</v>
          </cell>
          <cell r="C20" t="str">
            <v>Recepción, radicación y tramite de las comunicaciones oficiales a nivel nacional</v>
          </cell>
          <cell r="K20" t="str">
            <v>Coordinadora de gestión documental</v>
          </cell>
          <cell r="Y20">
            <v>1</v>
          </cell>
          <cell r="Z20">
            <v>0.2</v>
          </cell>
          <cell r="AA20">
            <v>0</v>
          </cell>
        </row>
        <row r="25">
          <cell r="A25" t="str">
            <v>Sistema de Gestión Documental Implementado</v>
          </cell>
          <cell r="B25" t="str">
            <v>1. Plan Institucional de Archivos de la Entidad -PINAR</v>
          </cell>
          <cell r="C25" t="str">
            <v>Implementar un plan de modernización y fortalecimiento institucional</v>
          </cell>
          <cell r="D25" t="str">
            <v>1.5. Implementación del sistema de gestión documental.</v>
          </cell>
          <cell r="E25" t="str">
            <v>Información y Comunicación</v>
          </cell>
          <cell r="F25" t="str">
            <v>5.10. Gestión documental</v>
          </cell>
          <cell r="G25" t="str">
            <v>Actividades</v>
          </cell>
          <cell r="H25">
            <v>1</v>
          </cell>
          <cell r="I25" t="str">
            <v>% de avance en la implementación del Sistema de gestión documental</v>
          </cell>
          <cell r="J25" t="str">
            <v>Eficacia</v>
          </cell>
          <cell r="K25">
            <v>0</v>
          </cell>
          <cell r="Y25">
            <v>0.6</v>
          </cell>
          <cell r="Z25">
            <v>0.5</v>
          </cell>
          <cell r="AA25">
            <v>0</v>
          </cell>
        </row>
        <row r="26">
          <cell r="Y26">
            <v>0</v>
          </cell>
        </row>
        <row r="28">
          <cell r="B28" t="str">
            <v>1. Plan Institucional de Archivos de la Entidad -PINAR</v>
          </cell>
          <cell r="C28" t="str">
            <v>Levantar requerimientos, Desarrollar,   probar, ajustar y desplegar  las funcionalidades necesarias para la construcción de un Sistema de Gestión de Documento Electrónico de Archivo</v>
          </cell>
          <cell r="K28" t="str">
            <v>Asesor de dirección
Juliian Rolon</v>
          </cell>
          <cell r="Y28">
            <v>1</v>
          </cell>
          <cell r="Z28">
            <v>0.45</v>
          </cell>
          <cell r="AA28">
            <v>0</v>
          </cell>
        </row>
        <row r="29">
          <cell r="Y29">
            <v>0</v>
          </cell>
        </row>
        <row r="30">
          <cell r="B30" t="str">
            <v>1. Plan Institucional de Archivos de la Entidad -PINAR</v>
          </cell>
          <cell r="C30" t="str">
            <v>Capacitar en el uso del Sistema de Gestión de Documento Electrónico de Archivo</v>
          </cell>
          <cell r="K30" t="str">
            <v>Asesor de dirección
Juliian Rolon</v>
          </cell>
          <cell r="Y30">
            <v>1</v>
          </cell>
          <cell r="Z30">
            <v>0.2</v>
          </cell>
          <cell r="AA30">
            <v>0</v>
          </cell>
        </row>
        <row r="31">
          <cell r="Y31">
            <v>0</v>
          </cell>
        </row>
        <row r="32">
          <cell r="B32" t="str">
            <v>1. Plan Institucional de Archivos de la Entidad -PINAR</v>
          </cell>
          <cell r="C32" t="str">
            <v xml:space="preserve">Mantener y dar soporte al Sistema de Gestión de Documento Electrónico de Archivo desplegado en producción     </v>
          </cell>
          <cell r="K32" t="str">
            <v>Asesor de dirección
Juliian Rolon</v>
          </cell>
          <cell r="Y32">
            <v>1</v>
          </cell>
          <cell r="Z32">
            <v>0.35</v>
          </cell>
          <cell r="AA32">
            <v>0</v>
          </cell>
        </row>
        <row r="33">
          <cell r="Y33">
            <v>0</v>
          </cell>
        </row>
      </sheetData>
      <sheetData sheetId="18">
        <row r="4">
          <cell r="C4" t="str">
            <v>GESTIÓN DE SERVICIOS ADMINISTRATIVOS</v>
          </cell>
          <cell r="AA4">
            <v>0</v>
          </cell>
        </row>
        <row r="9">
          <cell r="A9" t="str">
            <v>Fortalecimiento de la Infraestructura Física del IGAC a nivel nacional</v>
          </cell>
          <cell r="B9" t="str">
            <v>9. Plan Anticorrupción y de Atención al Ciudadano</v>
          </cell>
          <cell r="C9" t="str">
            <v>Implementar un plan de modernización y fortalecimiento institucional</v>
          </cell>
          <cell r="D9" t="str">
            <v>1.6. Mejoramiento en la prestación del servicio a la ciudadanía.</v>
          </cell>
          <cell r="E9" t="str">
            <v>Gestión con Valores para Resultados</v>
          </cell>
          <cell r="F9" t="str">
            <v>3.17. Mejora Normativa</v>
          </cell>
          <cell r="G9" t="str">
            <v>Adecuaciones</v>
          </cell>
          <cell r="H9">
            <v>1</v>
          </cell>
          <cell r="I9" t="str">
            <v xml:space="preserve"> Porcentaje de avance del Plan de Infraestructura Física del IGAC implementado</v>
          </cell>
          <cell r="J9" t="str">
            <v>Eficiencia</v>
          </cell>
          <cell r="K9" t="str">
            <v>Secretaría General</v>
          </cell>
          <cell r="Y9">
            <v>1</v>
          </cell>
          <cell r="Z9">
            <v>0.4</v>
          </cell>
          <cell r="AA9">
            <v>0</v>
          </cell>
        </row>
        <row r="10">
          <cell r="Y10">
            <v>0</v>
          </cell>
        </row>
        <row r="12">
          <cell r="B12" t="str">
            <v>9. Plan Anticorrupción y de Atención al Ciudadano</v>
          </cell>
          <cell r="C12" t="str">
            <v>Coordinar y realizar seguimiento a la adecuación y mantenimiento de las sedes  priorizadas ( Guajira y Córdoba)</v>
          </cell>
          <cell r="K12" t="str">
            <v>GIT Servicios Administrativos</v>
          </cell>
          <cell r="Y12">
            <v>1</v>
          </cell>
          <cell r="Z12">
            <v>0.4</v>
          </cell>
          <cell r="AA12">
            <v>0</v>
          </cell>
        </row>
        <row r="13">
          <cell r="Y13">
            <v>0</v>
          </cell>
        </row>
        <row r="14">
          <cell r="B14" t="str">
            <v>9. Plan Anticorrupción y de Atención al Ciudadano</v>
          </cell>
          <cell r="C14" t="str">
            <v>Coordinar y realizar seguimiento a las reparaciones locativas y mantenimiento de las sedes priorizadas ( Tolima y Norte de Santander)</v>
          </cell>
          <cell r="K14" t="str">
            <v>GIT Servicios Administrativos</v>
          </cell>
          <cell r="Y14">
            <v>1</v>
          </cell>
          <cell r="Z14">
            <v>0.4</v>
          </cell>
          <cell r="AA14">
            <v>0</v>
          </cell>
        </row>
        <row r="15">
          <cell r="Y15">
            <v>0</v>
          </cell>
        </row>
        <row r="16">
          <cell r="B16" t="str">
            <v>9. Plan Anticorrupción y de Atención al Ciudadano</v>
          </cell>
          <cell r="C16" t="str">
            <v>Coordinar y realizar seguimiento al mantenimiento preventivo y correctivo de plantas electricas y equipos (asensores, motobombas, puertas de seguridad y sistema de ingreso biometrico incluido puertas)</v>
          </cell>
          <cell r="K16" t="str">
            <v>GIT Servicios Administrativos</v>
          </cell>
          <cell r="Y16">
            <v>1</v>
          </cell>
          <cell r="Z16">
            <v>0.1</v>
          </cell>
          <cell r="AA16">
            <v>0</v>
          </cell>
        </row>
        <row r="17">
          <cell r="Y17">
            <v>0</v>
          </cell>
        </row>
        <row r="18">
          <cell r="B18" t="str">
            <v>9. Plan Anticorrupción y de Atención al Ciudadano</v>
          </cell>
          <cell r="C18" t="str">
            <v>Realizar seguimiento a la ejecución del plan de infraestructura a nivel nacional.</v>
          </cell>
          <cell r="K18" t="str">
            <v>GIT Servicios Administrativos</v>
          </cell>
          <cell r="Y18">
            <v>1</v>
          </cell>
          <cell r="Z18">
            <v>0.1</v>
          </cell>
          <cell r="AA18">
            <v>0</v>
          </cell>
        </row>
        <row r="19">
          <cell r="Y19">
            <v>0</v>
          </cell>
        </row>
        <row r="25">
          <cell r="A25" t="str">
            <v>Sistema de transporte del IGAC en operación</v>
          </cell>
          <cell r="B25" t="str">
            <v>8. Plan de Trabajo Anual en Seguridad y Salud en el Trabajo</v>
          </cell>
          <cell r="C25" t="str">
            <v>Implementar un plan de modernización y fortalecimiento institucional</v>
          </cell>
          <cell r="D25" t="str">
            <v>1.8. Implementación  de las políticas de gestión y desempeño institucional (MIPG).</v>
          </cell>
          <cell r="E25" t="str">
            <v>Gestión con Valores para Resultados</v>
          </cell>
          <cell r="F25" t="str">
            <v>3.6. Fortalecimiento organizacional y simplificación de procesos</v>
          </cell>
          <cell r="G25" t="str">
            <v>Actividades</v>
          </cell>
          <cell r="H25">
            <v>1</v>
          </cell>
          <cell r="I25" t="str">
            <v xml:space="preserve">Porcentaje de avance plan de seguridad vial Implementado </v>
          </cell>
          <cell r="J25" t="str">
            <v>Eficiencia</v>
          </cell>
          <cell r="K25" t="str">
            <v>Secretaría General</v>
          </cell>
          <cell r="Y25">
            <v>1</v>
          </cell>
          <cell r="Z25">
            <v>0.3</v>
          </cell>
          <cell r="AA25">
            <v>0</v>
          </cell>
        </row>
        <row r="26">
          <cell r="Y26">
            <v>0</v>
          </cell>
        </row>
        <row r="28">
          <cell r="B28" t="str">
            <v>8. Plan de Trabajo Anual en Seguridad y Salud en el Trabajo</v>
          </cell>
          <cell r="C28" t="str">
            <v>Coordinar y realizar seguimiento a los contratos relacionados con el servicio de transporte y suministros del parque automotor.</v>
          </cell>
          <cell r="K28" t="str">
            <v>GIT Servicios Administrativos</v>
          </cell>
          <cell r="Y28">
            <v>1</v>
          </cell>
          <cell r="Z28">
            <v>0.4</v>
          </cell>
          <cell r="AA28">
            <v>0</v>
          </cell>
        </row>
        <row r="29">
          <cell r="Y29">
            <v>0</v>
          </cell>
        </row>
        <row r="30">
          <cell r="B30" t="str">
            <v>8. Plan de Trabajo Anual en Seguridad y Salud en el Trabajo</v>
          </cell>
          <cell r="C30" t="str">
            <v xml:space="preserve"> Realizar el soporte administrativo y de seguimiento al plan de seguridad vial nivel nacional (seguimiento a la ejecución de los servicios referentes al parque automotor y conductores nivel nacional)</v>
          </cell>
          <cell r="K30" t="str">
            <v>GIT Servicios Administrativos</v>
          </cell>
          <cell r="Y30">
            <v>1</v>
          </cell>
          <cell r="Z30">
            <v>0.4</v>
          </cell>
          <cell r="AA30">
            <v>0</v>
          </cell>
        </row>
        <row r="31">
          <cell r="Y31">
            <v>0</v>
          </cell>
        </row>
        <row r="32">
          <cell r="B32" t="str">
            <v>8. Plan de Trabajo Anual en Seguridad y Salud en el Trabajo</v>
          </cell>
          <cell r="C32" t="str">
            <v>Implementar el Plan de seguridad vial (Resolución 1289 del 2015) y los documentos relacionados con el parque automotor del IGAC.</v>
          </cell>
          <cell r="K32" t="str">
            <v>GIT Servicios Administrativos</v>
          </cell>
          <cell r="Y32">
            <v>1</v>
          </cell>
          <cell r="Z32">
            <v>0.2</v>
          </cell>
          <cell r="AA32">
            <v>0</v>
          </cell>
        </row>
        <row r="33">
          <cell r="Y33">
            <v>0</v>
          </cell>
        </row>
        <row r="41">
          <cell r="A41" t="str">
            <v>Mantenimiento y operación del Sistema de Gestión Ambiental</v>
          </cell>
          <cell r="B41" t="str">
            <v>13. No Aplica</v>
          </cell>
          <cell r="C41" t="str">
            <v>Implementar un plan de modernización y fortalecimiento institucional</v>
          </cell>
          <cell r="D41" t="str">
            <v>1.6. Mejoramiento en la prestación del servicio a la ciudadanía.</v>
          </cell>
          <cell r="E41" t="str">
            <v>Gestión con Valores para Resultados</v>
          </cell>
          <cell r="F41" t="str">
            <v>3.6. Fortalecimiento organizacional y simplificación de procesos</v>
          </cell>
          <cell r="G41" t="str">
            <v>Actividades</v>
          </cell>
          <cell r="H41">
            <v>1</v>
          </cell>
          <cell r="I41" t="str">
            <v>Porcentaje de avance del plan de mantenimiento del SGA Implementado</v>
          </cell>
          <cell r="J41" t="str">
            <v>Efectividad</v>
          </cell>
          <cell r="K41" t="str">
            <v>Secretaría General</v>
          </cell>
          <cell r="Y41">
            <v>1</v>
          </cell>
          <cell r="Z41">
            <v>0.3</v>
          </cell>
          <cell r="AA41">
            <v>0</v>
          </cell>
        </row>
        <row r="42">
          <cell r="Y42">
            <v>0</v>
          </cell>
        </row>
        <row r="44">
          <cell r="B44" t="str">
            <v>13. No Aplica</v>
          </cell>
          <cell r="C44" t="str">
            <v>Ejecutar y realizar seguimiento al cumplimiento de los cinco programas del sistema de gestión ambiental a nivel nacional</v>
          </cell>
          <cell r="K44" t="str">
            <v>GIT Servicios Administrativos</v>
          </cell>
          <cell r="Y44">
            <v>1</v>
          </cell>
          <cell r="Z44">
            <v>0.4</v>
          </cell>
          <cell r="AA44">
            <v>0</v>
          </cell>
        </row>
        <row r="45">
          <cell r="Y45">
            <v>0</v>
          </cell>
        </row>
        <row r="46">
          <cell r="B46" t="str">
            <v>13. No Aplica</v>
          </cell>
          <cell r="C46" t="str">
            <v>Actualizar y realizar seguimiento al cumplimiento legal ambiental del IGAC a nivel nacional</v>
          </cell>
          <cell r="K46" t="str">
            <v>GIT Servicios Administrativos</v>
          </cell>
          <cell r="Y46">
            <v>1</v>
          </cell>
          <cell r="Z46">
            <v>0.3</v>
          </cell>
          <cell r="AA46">
            <v>0</v>
          </cell>
        </row>
        <row r="47">
          <cell r="Y47">
            <v>0</v>
          </cell>
        </row>
        <row r="48">
          <cell r="B48" t="str">
            <v>13. No Aplica</v>
          </cell>
          <cell r="C48" t="str">
            <v>Actualizar los documentos del SGA</v>
          </cell>
          <cell r="K48" t="str">
            <v>GIT Servicios Administrativos</v>
          </cell>
          <cell r="Y48">
            <v>1</v>
          </cell>
          <cell r="Z48">
            <v>0.3</v>
          </cell>
          <cell r="AA48">
            <v>0</v>
          </cell>
        </row>
        <row r="49">
          <cell r="Y49">
            <v>0</v>
          </cell>
        </row>
      </sheetData>
      <sheetData sheetId="19">
        <row r="4">
          <cell r="C4" t="str">
            <v>GESTION CONTRACTUAL</v>
          </cell>
          <cell r="AA4">
            <v>0</v>
          </cell>
        </row>
        <row r="9">
          <cell r="A9" t="str">
            <v>Procesos de contratación suscritos y perfeccionados.</v>
          </cell>
          <cell r="B9" t="str">
            <v>2. Plan Anual de Adquisiciones</v>
          </cell>
          <cell r="C9" t="str">
            <v>Implementar un plan de modernización y fortalecimiento institucional</v>
          </cell>
          <cell r="D9" t="str">
            <v>1.8. Implementación  de las políticas de gestión y desempeño institucional (MIPG).</v>
          </cell>
          <cell r="E9" t="str">
            <v>Direccionamiento Estratégico y Planeación</v>
          </cell>
          <cell r="F9" t="str">
            <v>2.1. Planeacion Institucional</v>
          </cell>
          <cell r="G9" t="str">
            <v>Porcentaje</v>
          </cell>
          <cell r="H9">
            <v>100</v>
          </cell>
          <cell r="I9" t="str">
            <v>Porcentaje de Contratos suscritos y perfeccionados periódicamente.</v>
          </cell>
          <cell r="J9" t="str">
            <v>Eficacia</v>
          </cell>
          <cell r="K9" t="str">
            <v>GIT Contratacion</v>
          </cell>
          <cell r="Y9">
            <v>1</v>
          </cell>
          <cell r="Z9">
            <v>0.7</v>
          </cell>
          <cell r="AA9">
            <v>0</v>
          </cell>
        </row>
        <row r="10">
          <cell r="Y10">
            <v>0</v>
          </cell>
        </row>
        <row r="12">
          <cell r="B12" t="str">
            <v>2. Plan Anual de Adquisiciones</v>
          </cell>
          <cell r="C12" t="str">
            <v>Revisar, consolidar y publicar el Plan Anual de Adquisiciones a nivel nacional</v>
          </cell>
          <cell r="K12" t="str">
            <v>GIT Contratacion</v>
          </cell>
          <cell r="Y12">
            <v>1</v>
          </cell>
          <cell r="Z12">
            <v>0.5</v>
          </cell>
          <cell r="AA12">
            <v>0</v>
          </cell>
        </row>
        <row r="13">
          <cell r="Y13">
            <v>0</v>
          </cell>
        </row>
        <row r="14">
          <cell r="B14" t="str">
            <v>9. Plan Anticorrupción y de Atención al Ciudadano</v>
          </cell>
          <cell r="C14" t="str">
            <v>Elaborar los procesos de contratación utilizando las plataformas dispuestas por el Gobierno Nacional</v>
          </cell>
          <cell r="K14" t="str">
            <v>GIT Contratacion</v>
          </cell>
          <cell r="Y14">
            <v>1</v>
          </cell>
          <cell r="Z14">
            <v>0.4</v>
          </cell>
          <cell r="AA14">
            <v>0</v>
          </cell>
        </row>
        <row r="15">
          <cell r="Y15">
            <v>0</v>
          </cell>
        </row>
        <row r="16">
          <cell r="B16" t="str">
            <v>9. Plan Anticorrupción y de Atención al Ciudadano</v>
          </cell>
          <cell r="C16" t="str">
            <v>Brindar acompañamiento a las diferentes áreas el IGAC en asuntos contractuales</v>
          </cell>
          <cell r="K16" t="str">
            <v>GIT Contratacion</v>
          </cell>
          <cell r="Y16">
            <v>1</v>
          </cell>
          <cell r="Z16">
            <v>0.1</v>
          </cell>
          <cell r="AA16">
            <v>0</v>
          </cell>
        </row>
        <row r="17">
          <cell r="Y17">
            <v>0</v>
          </cell>
        </row>
        <row r="25">
          <cell r="A25" t="str">
            <v>Bienes de consumo y devolutivos registrados en el sistema</v>
          </cell>
          <cell r="B25" t="str">
            <v>2. Plan Anual de Adquisiciones</v>
          </cell>
          <cell r="C25" t="str">
            <v>Implementar un plan de modernización y fortalecimiento institucional</v>
          </cell>
          <cell r="D25" t="str">
            <v>1.8. Implementación  de las políticas de gestión y desempeño institucional (MIPG).</v>
          </cell>
          <cell r="E25" t="str">
            <v>Direccionamiento Estratégico y Planeación</v>
          </cell>
          <cell r="F25" t="str">
            <v>2.1. Planeacion Institucional</v>
          </cell>
          <cell r="G25" t="str">
            <v>Porcentaje</v>
          </cell>
          <cell r="H25">
            <v>100</v>
          </cell>
          <cell r="I25" t="str">
            <v>Porcerntaje de bienes de consumo y devolutivos registrados en el sistema</v>
          </cell>
          <cell r="J25" t="str">
            <v>Insumo</v>
          </cell>
          <cell r="K25" t="str">
            <v>GIT Contratacion</v>
          </cell>
          <cell r="Y25">
            <v>1</v>
          </cell>
          <cell r="Z25">
            <v>0.15</v>
          </cell>
          <cell r="AA25">
            <v>0</v>
          </cell>
        </row>
        <row r="26">
          <cell r="Y26">
            <v>0</v>
          </cell>
        </row>
        <row r="28">
          <cell r="B28" t="str">
            <v>10. Plan Estratégico de Tecnologías de la Información y las Comunicaciones PETI</v>
          </cell>
          <cell r="C28" t="str">
            <v>Actualizar y realizar mantenimento del modulo ERP (SAE y SAI).</v>
          </cell>
          <cell r="K28" t="str">
            <v>Almacen General</v>
          </cell>
          <cell r="Y28">
            <v>1</v>
          </cell>
          <cell r="Z28">
            <v>0.6</v>
          </cell>
          <cell r="AA28">
            <v>0</v>
          </cell>
        </row>
        <row r="29">
          <cell r="Y29">
            <v>0</v>
          </cell>
        </row>
        <row r="30">
          <cell r="B30" t="str">
            <v>2. Plan Anual de Adquisiciones</v>
          </cell>
          <cell r="C30" t="str">
            <v>Realizar depuración de Inventarios, Propiedad, Planta y Equipo</v>
          </cell>
          <cell r="K30" t="str">
            <v>Almacen General</v>
          </cell>
          <cell r="Y30">
            <v>1</v>
          </cell>
          <cell r="Z30">
            <v>0.2</v>
          </cell>
          <cell r="AA30">
            <v>0</v>
          </cell>
        </row>
        <row r="31">
          <cell r="Y31">
            <v>0</v>
          </cell>
        </row>
        <row r="32">
          <cell r="B32" t="str">
            <v>2. Plan Anual de Adquisiciones</v>
          </cell>
          <cell r="C32" t="str">
            <v>Custodiar y controlar el ingreso y salida de elementos</v>
          </cell>
          <cell r="K32" t="str">
            <v>Almacen General</v>
          </cell>
          <cell r="Y32">
            <v>1</v>
          </cell>
          <cell r="Z32">
            <v>0.2</v>
          </cell>
          <cell r="AA32">
            <v>0</v>
          </cell>
        </row>
        <row r="33">
          <cell r="Y33">
            <v>0</v>
          </cell>
        </row>
        <row r="41">
          <cell r="A41" t="str">
            <v>Manuales de Contratacion y supervisión actualizados</v>
          </cell>
          <cell r="B41" t="str">
            <v>2. Plan Anual de Adquisiciones</v>
          </cell>
          <cell r="C41" t="str">
            <v>Implementar un plan de modernización y fortalecimiento institucional</v>
          </cell>
          <cell r="D41" t="str">
            <v>1.8. Implementación  de las políticas de gestión y desempeño institucional (MIPG).</v>
          </cell>
          <cell r="E41" t="str">
            <v>Direccionamiento Estratégico y Planeación</v>
          </cell>
          <cell r="F41" t="str">
            <v>2.1. Planeacion Institucional</v>
          </cell>
          <cell r="G41" t="str">
            <v>Porcentaje</v>
          </cell>
          <cell r="H41">
            <v>100</v>
          </cell>
          <cell r="I41" t="str">
            <v>Porcentaje de Avance en la actualización de los manuales de Contratación y Supervisión e Interventoría</v>
          </cell>
          <cell r="J41" t="str">
            <v>Proceso</v>
          </cell>
          <cell r="K41" t="str">
            <v>GIT Contratacion</v>
          </cell>
          <cell r="Y41">
            <v>1</v>
          </cell>
          <cell r="Z41">
            <v>0.15</v>
          </cell>
          <cell r="AA41">
            <v>0</v>
          </cell>
        </row>
        <row r="42">
          <cell r="Y42">
            <v>0</v>
          </cell>
        </row>
        <row r="44">
          <cell r="B44" t="str">
            <v>9. Plan Anticorrupción y de Atención al Ciudadano</v>
          </cell>
          <cell r="C44" t="str">
            <v>Realizar reuniones y/o mesas de trabajo para revisar y actualizar los  Manuales de Contratación y supervision e interventoría</v>
          </cell>
          <cell r="K44" t="str">
            <v>GIT Contratacion</v>
          </cell>
          <cell r="Y44">
            <v>1</v>
          </cell>
          <cell r="Z44">
            <v>0.8</v>
          </cell>
          <cell r="AA44">
            <v>0</v>
          </cell>
        </row>
        <row r="45">
          <cell r="Y45">
            <v>0</v>
          </cell>
        </row>
        <row r="46">
          <cell r="B46" t="str">
            <v>9. Plan Anticorrupción y de Atención al Ciudadano</v>
          </cell>
          <cell r="C46" t="str">
            <v>Realizar charlas a los funcionarios y contratistas del Instituto para socializar el contenido de los manuales de contratación y supervision e interventoría</v>
          </cell>
          <cell r="K46" t="str">
            <v>GIT Contratacion</v>
          </cell>
          <cell r="Y46">
            <v>1</v>
          </cell>
          <cell r="Z46">
            <v>0.2</v>
          </cell>
          <cell r="AA46">
            <v>0</v>
          </cell>
        </row>
        <row r="47">
          <cell r="Y47">
            <v>0</v>
          </cell>
        </row>
      </sheetData>
      <sheetData sheetId="20">
        <row r="4">
          <cell r="C4" t="str">
            <v>GESTIÓN JURÍDICA</v>
          </cell>
          <cell r="AA4">
            <v>0</v>
          </cell>
        </row>
        <row r="9">
          <cell r="A9" t="str">
            <v>Servicio de defensa jurídica del IGAC</v>
          </cell>
          <cell r="B9" t="str">
            <v>9. Plan Anticorrupción y de Atención al Ciudadano</v>
          </cell>
          <cell r="C9" t="str">
            <v>Implementar un plan de modernización y fortalecimiento institucional</v>
          </cell>
          <cell r="D9" t="str">
            <v>1.8. Implementación  de las políticas de gestión y desempeño institucional (MIPG).</v>
          </cell>
          <cell r="E9" t="str">
            <v>Gestión con Valores para Resultados</v>
          </cell>
          <cell r="F9" t="str">
            <v>3.13. Defensa jurídica</v>
          </cell>
          <cell r="G9" t="str">
            <v>Porcentaje</v>
          </cell>
          <cell r="H9">
            <v>100</v>
          </cell>
          <cell r="I9" t="str">
            <v>Grado de Cumplimiento del servicio de defensa jurídica del IGAC</v>
          </cell>
          <cell r="J9" t="str">
            <v>Eficacia</v>
          </cell>
          <cell r="K9" t="str">
            <v>Oficina Asesora Jurídica</v>
          </cell>
          <cell r="Y9">
            <v>0.99999760000000004</v>
          </cell>
          <cell r="Z9">
            <v>0.5</v>
          </cell>
          <cell r="AA9">
            <v>0</v>
          </cell>
        </row>
        <row r="10">
          <cell r="Y10">
            <v>0</v>
          </cell>
        </row>
        <row r="12">
          <cell r="B12" t="str">
            <v>9. Plan Anticorrupción y de Atención al Ciudadano</v>
          </cell>
          <cell r="C12" t="str">
            <v>Actualizar la política de prevención del daño antijurídico</v>
          </cell>
          <cell r="K12" t="str">
            <v>Oficina Asesora Jurídica</v>
          </cell>
          <cell r="Y12">
            <v>1</v>
          </cell>
          <cell r="Z12">
            <v>0.2</v>
          </cell>
          <cell r="AA12">
            <v>0</v>
          </cell>
        </row>
        <row r="13">
          <cell r="Y13">
            <v>0</v>
          </cell>
        </row>
        <row r="14">
          <cell r="B14" t="str">
            <v>9. Plan Anticorrupción y de Atención al Ciudadano</v>
          </cell>
          <cell r="C14" t="str">
            <v>Socializar la política de prevención del daño antijurídico mediante comunicaciones bimestrales</v>
          </cell>
          <cell r="K14" t="str">
            <v>Oficina Asesora Jurídica</v>
          </cell>
          <cell r="Y14">
            <v>1</v>
          </cell>
          <cell r="Z14">
            <v>0.2</v>
          </cell>
          <cell r="AA14">
            <v>0</v>
          </cell>
        </row>
        <row r="15">
          <cell r="Y15">
            <v>0</v>
          </cell>
        </row>
        <row r="16">
          <cell r="B16" t="str">
            <v>9. Plan Anticorrupción y de Atención al Ciudadano</v>
          </cell>
          <cell r="C16" t="str">
            <v>Atender las actuaciones en los diferentes procesos judiciales en que sea parte el IGAC</v>
          </cell>
          <cell r="K16" t="str">
            <v>Oficina Asesora Jurídica</v>
          </cell>
          <cell r="Y16">
            <v>0.999996</v>
          </cell>
          <cell r="Z16">
            <v>0.4</v>
          </cell>
          <cell r="AA16">
            <v>0</v>
          </cell>
        </row>
        <row r="17">
          <cell r="Y17">
            <v>0</v>
          </cell>
        </row>
        <row r="18">
          <cell r="B18" t="str">
            <v>9. Plan Anticorrupción y de Atención al Ciudadano</v>
          </cell>
          <cell r="C18" t="str">
            <v xml:space="preserve">Realizar los Comités de Conciliación dentro de los términos de la Ley y someter a aprobación del mismo las fichas que presenten los apoderados dentro de las diferentes actuaciones judiciales y prejudiciales que se adelanten </v>
          </cell>
          <cell r="K18" t="str">
            <v>Oficina Asesora Jurídica</v>
          </cell>
          <cell r="Y18">
            <v>0.999996</v>
          </cell>
          <cell r="Z18">
            <v>0.2</v>
          </cell>
          <cell r="AA18">
            <v>0</v>
          </cell>
        </row>
        <row r="19">
          <cell r="Y19">
            <v>0</v>
          </cell>
        </row>
        <row r="25">
          <cell r="A25" t="str">
            <v>Servicio de apoyo jurídico a las áreas técnicas del Instituto</v>
          </cell>
          <cell r="B25" t="str">
            <v>9. Plan Anticorrupción y de Atención al Ciudadano</v>
          </cell>
          <cell r="C25" t="str">
            <v>Implementar un plan de modernización y fortalecimiento institucional</v>
          </cell>
          <cell r="D25" t="str">
            <v>Implementación  de las políticas de gestión y desempeño institucional (MIPG).</v>
          </cell>
          <cell r="E25" t="str">
            <v>Gestión con Valores para Resultados</v>
          </cell>
          <cell r="F25" t="str">
            <v>3.6. Fortalecimiento organizacional y simplificación de procesos</v>
          </cell>
          <cell r="G25" t="str">
            <v>Porcentaje</v>
          </cell>
          <cell r="H25">
            <v>100</v>
          </cell>
          <cell r="I25" t="str">
            <v>Grado de Avance del Cumplimiento del servicio de apoyo jurídico a las áreas técnicas del Instituto</v>
          </cell>
          <cell r="J25" t="str">
            <v>Eficacia</v>
          </cell>
          <cell r="K25" t="str">
            <v>Oficina Asesora Jurídica</v>
          </cell>
          <cell r="Y25">
            <v>0.99999800000000005</v>
          </cell>
          <cell r="Z25">
            <v>0.5</v>
          </cell>
          <cell r="AA25">
            <v>0</v>
          </cell>
        </row>
        <row r="26">
          <cell r="Y26">
            <v>0</v>
          </cell>
        </row>
        <row r="28">
          <cell r="B28" t="str">
            <v>9. Plan Anticorrupción y de Atención al Ciudadano</v>
          </cell>
          <cell r="C28" t="str">
            <v>Atender todas las solicitudes, peticiones y/o consultas dentro del termino legal dispuesto para las mismas.</v>
          </cell>
          <cell r="K28" t="str">
            <v>Oficina Asesora Jurídica</v>
          </cell>
          <cell r="Y28">
            <v>0.999996</v>
          </cell>
          <cell r="Z28">
            <v>0.5</v>
          </cell>
          <cell r="AA28">
            <v>0</v>
          </cell>
        </row>
        <row r="29">
          <cell r="Y29">
            <v>0</v>
          </cell>
        </row>
        <row r="30">
          <cell r="B30" t="str">
            <v>1. Plan Institucional de Archivos de la Entidad -PINAR</v>
          </cell>
          <cell r="C30" t="str">
            <v>Compilar en forma digital todos los conceptos juridicos que se generen para el IGAC</v>
          </cell>
          <cell r="K30" t="str">
            <v>Oficina Asesora Jurídica</v>
          </cell>
          <cell r="Y30">
            <v>1</v>
          </cell>
          <cell r="Z30">
            <v>0.2</v>
          </cell>
          <cell r="AA30">
            <v>0</v>
          </cell>
        </row>
        <row r="31">
          <cell r="Y31">
            <v>0</v>
          </cell>
        </row>
        <row r="32">
          <cell r="B32" t="str">
            <v>9. Plan Anticorrupción y de Atención al Ciudadano</v>
          </cell>
          <cell r="C32" t="str">
            <v xml:space="preserve">Publicar en la página WEB del IGAC los conceptos que se vayan compilando, en trabajo colaborativo con la Oficina de Informática y Telecomunicaciones </v>
          </cell>
          <cell r="K32" t="str">
            <v>Oficina Asesora Jurídica</v>
          </cell>
          <cell r="Y32">
            <v>1</v>
          </cell>
          <cell r="Z32">
            <v>0.2</v>
          </cell>
          <cell r="AA32">
            <v>0</v>
          </cell>
        </row>
        <row r="33">
          <cell r="Y33">
            <v>0</v>
          </cell>
        </row>
        <row r="34">
          <cell r="B34" t="str">
            <v>9. Plan Anticorrupción y de Atención al Ciudadano</v>
          </cell>
          <cell r="C34" t="str">
            <v>Divulgar por los canales de comunicación institucionales los conceptos y posiciones emitidos.</v>
          </cell>
          <cell r="K34" t="str">
            <v>Oficina Asesora Jurídica</v>
          </cell>
          <cell r="Y34">
            <v>1</v>
          </cell>
          <cell r="Z34">
            <v>0.1</v>
          </cell>
          <cell r="AA34">
            <v>0</v>
          </cell>
        </row>
        <row r="35">
          <cell r="Y35">
            <v>0</v>
          </cell>
        </row>
      </sheetData>
      <sheetData sheetId="21"/>
      <sheetData sheetId="22">
        <row r="4">
          <cell r="C4" t="str">
            <v>GESTIÓN INFORMÁTICA DE SOPORTE</v>
          </cell>
          <cell r="AA4">
            <v>0</v>
          </cell>
        </row>
        <row r="9">
          <cell r="A9" t="str">
            <v>Plataforma de TI gestionadas</v>
          </cell>
          <cell r="B9" t="str">
            <v>10. Plan Estratégico de Tecnologías de la Información y las Comunicaciones PETI</v>
          </cell>
          <cell r="C9" t="str">
            <v>Implementar un plan de modernización y fortalecimiento institucional</v>
          </cell>
          <cell r="D9" t="str">
            <v>1.2. Fortalecimiento del ecosistema digital para la gestión misional de la Entidad.</v>
          </cell>
          <cell r="E9" t="str">
            <v>Gestión con Valores para Resultados</v>
          </cell>
          <cell r="F9" t="str">
            <v>3.11. Gobierno Digital, antes Gobierno en Línea</v>
          </cell>
          <cell r="G9" t="str">
            <v>Porcentaje</v>
          </cell>
          <cell r="H9">
            <v>90</v>
          </cell>
          <cell r="I9" t="str">
            <v>Resolución de solicitudes</v>
          </cell>
          <cell r="J9" t="str">
            <v>Eficacia</v>
          </cell>
          <cell r="K9" t="str">
            <v>OIT</v>
          </cell>
          <cell r="Y9">
            <v>1</v>
          </cell>
          <cell r="Z9">
            <v>1</v>
          </cell>
          <cell r="AA9">
            <v>0</v>
          </cell>
        </row>
        <row r="10">
          <cell r="Y10">
            <v>0</v>
          </cell>
        </row>
        <row r="12">
          <cell r="B12" t="str">
            <v>10. Plan Estratégico de Tecnologías de la Información y las Comunicaciones PETI</v>
          </cell>
          <cell r="C12" t="str">
            <v xml:space="preserve">Aprovisionar y administrar plataforma tecnologica </v>
          </cell>
          <cell r="K12" t="str">
            <v>OIT</v>
          </cell>
          <cell r="Y12">
            <v>1</v>
          </cell>
          <cell r="Z12">
            <v>0.4</v>
          </cell>
          <cell r="AA12">
            <v>0</v>
          </cell>
        </row>
        <row r="13">
          <cell r="Y13">
            <v>0</v>
          </cell>
        </row>
        <row r="14">
          <cell r="B14" t="str">
            <v>10. Plan Estratégico de Tecnologías de la Información y las Comunicaciones PETI</v>
          </cell>
          <cell r="C14" t="str">
            <v xml:space="preserve">Mantener sistemas de información, aplicaciones y portales </v>
          </cell>
          <cell r="K14" t="str">
            <v>OIT</v>
          </cell>
          <cell r="Y14">
            <v>1</v>
          </cell>
          <cell r="Z14">
            <v>0.5</v>
          </cell>
          <cell r="AA14">
            <v>0</v>
          </cell>
        </row>
        <row r="15">
          <cell r="Y15">
            <v>0</v>
          </cell>
        </row>
        <row r="16">
          <cell r="B16" t="str">
            <v>10. Plan Estratégico de Tecnologías de la Información y las Comunicaciones PETI</v>
          </cell>
          <cell r="C16" t="str">
            <v xml:space="preserve">Atender incidencias y requerimientos </v>
          </cell>
          <cell r="K16" t="str">
            <v>OIT</v>
          </cell>
          <cell r="Y16">
            <v>1</v>
          </cell>
          <cell r="Z16">
            <v>0.1</v>
          </cell>
          <cell r="AA16">
            <v>0</v>
          </cell>
        </row>
        <row r="17">
          <cell r="Y17">
            <v>0</v>
          </cell>
        </row>
      </sheetData>
      <sheetData sheetId="23">
        <row r="3">
          <cell r="C3" t="str">
            <v>CONTROL DISCIPLINARIO</v>
          </cell>
          <cell r="AA3">
            <v>0</v>
          </cell>
        </row>
        <row r="8">
          <cell r="A8" t="str">
            <v>Procesos disciplinarios sustanciados</v>
          </cell>
          <cell r="B8" t="str">
            <v>13. No Aplica</v>
          </cell>
          <cell r="C8" t="str">
            <v>Implementar_un_plan_de_modernización_y_fortalecimiento_institucional</v>
          </cell>
          <cell r="D8" t="str">
            <v>1.8. Implementación  de las políticas de gestión y desempeño institucional (MIPG).</v>
          </cell>
          <cell r="E8" t="str">
            <v>Control_Interno</v>
          </cell>
          <cell r="F8" t="str">
            <v>7.15. Control Interno</v>
          </cell>
          <cell r="G8" t="str">
            <v>Porcentaje</v>
          </cell>
          <cell r="H8">
            <v>100</v>
          </cell>
          <cell r="I8" t="str">
            <v>Porcentaje de Avance Procesos Disciplinarios sustanciados</v>
          </cell>
          <cell r="J8" t="str">
            <v>Eficacia</v>
          </cell>
          <cell r="K8" t="str">
            <v>GIT Control Disciplinario</v>
          </cell>
          <cell r="Y8">
            <v>1</v>
          </cell>
          <cell r="Z8">
            <v>1</v>
          </cell>
          <cell r="AA8">
            <v>0</v>
          </cell>
        </row>
        <row r="9">
          <cell r="Y9">
            <v>0</v>
          </cell>
        </row>
        <row r="11">
          <cell r="B11" t="str">
            <v>13. No Aplica</v>
          </cell>
          <cell r="C11" t="str">
            <v>1. Proferir los actos administrativos necesarios para el impulso y/o finalizacion de los procesos disciplinarios a cargo.</v>
          </cell>
          <cell r="K11" t="str">
            <v>GIT Control Disciplinario</v>
          </cell>
          <cell r="Y11">
            <v>1</v>
          </cell>
          <cell r="Z11">
            <v>0.8</v>
          </cell>
          <cell r="AA11">
            <v>0</v>
          </cell>
        </row>
        <row r="12">
          <cell r="Y12">
            <v>0</v>
          </cell>
        </row>
        <row r="13">
          <cell r="B13" t="str">
            <v>13. No Aplica</v>
          </cell>
          <cell r="C13" t="str">
            <v>2. Realizar el seguimiento del impulso  a los procesos disciplinarios que son adelantados en las Direcciones Territoriales.</v>
          </cell>
          <cell r="K13" t="str">
            <v>GIT Control Disciplinario</v>
          </cell>
          <cell r="Y13">
            <v>1</v>
          </cell>
          <cell r="Z13">
            <v>0.1</v>
          </cell>
          <cell r="AA13">
            <v>0</v>
          </cell>
        </row>
        <row r="14">
          <cell r="Y14">
            <v>0</v>
          </cell>
        </row>
        <row r="15">
          <cell r="B15" t="str">
            <v>13. No Aplica</v>
          </cell>
          <cell r="C15" t="str">
            <v>3. Sensibilizar y socializar el contenido y alcance de la normatividad disciplinaria vigente.</v>
          </cell>
          <cell r="K15" t="str">
            <v>GIT Control Disciplinario</v>
          </cell>
          <cell r="Y15">
            <v>1</v>
          </cell>
          <cell r="Z15">
            <v>0.1</v>
          </cell>
          <cell r="AA15">
            <v>0</v>
          </cell>
        </row>
      </sheetData>
      <sheetData sheetId="24">
        <row r="3">
          <cell r="C3" t="str">
            <v>SEGUIMIENTO  Y EVALUACION INSTITUCIONAL</v>
          </cell>
          <cell r="AA3">
            <v>0</v>
          </cell>
        </row>
        <row r="8">
          <cell r="A8" t="str">
            <v>Informes de auditorias</v>
          </cell>
          <cell r="B8" t="str">
            <v>13. No Aplica</v>
          </cell>
          <cell r="C8" t="str">
            <v>Implementar_un_plan_de_modernización_y_fortalecimiento_institucional</v>
          </cell>
          <cell r="D8" t="str">
            <v>1.8. Implementación  de las políticas de gestión y desempeño institucional (MIPG).</v>
          </cell>
          <cell r="E8" t="str">
            <v>Control_Interno</v>
          </cell>
          <cell r="F8" t="str">
            <v>7.15. Control Interno</v>
          </cell>
          <cell r="G8" t="str">
            <v>Informes</v>
          </cell>
          <cell r="H8">
            <v>1</v>
          </cell>
          <cell r="I8" t="str">
            <v>Informes emitidos</v>
          </cell>
          <cell r="J8" t="str">
            <v>Eficacia</v>
          </cell>
          <cell r="K8" t="str">
            <v>Jorge Armando Porras Buitrago</v>
          </cell>
          <cell r="Y8">
            <v>1</v>
          </cell>
          <cell r="Z8">
            <v>0.9</v>
          </cell>
          <cell r="AA8">
            <v>0</v>
          </cell>
        </row>
        <row r="9">
          <cell r="Y9">
            <v>0</v>
          </cell>
        </row>
        <row r="11">
          <cell r="B11" t="str">
            <v>13. No Aplica</v>
          </cell>
          <cell r="C11" t="str">
            <v>Realizar las auditorias integrales priorizadas en el plan anual de auditorias</v>
          </cell>
          <cell r="K11" t="str">
            <v>Jorge Armando Porras Buitrago</v>
          </cell>
          <cell r="Y11">
            <v>1</v>
          </cell>
          <cell r="Z11">
            <v>0.3</v>
          </cell>
          <cell r="AA11">
            <v>0</v>
          </cell>
        </row>
        <row r="12">
          <cell r="Y12">
            <v>0</v>
          </cell>
        </row>
        <row r="13">
          <cell r="B13" t="str">
            <v>13. No Aplica</v>
          </cell>
          <cell r="C13" t="str">
            <v>Realizar las auditorias de seguimiento priorizadas en el plan anual de auditorias</v>
          </cell>
          <cell r="K13" t="str">
            <v>Jorge Armando Porras Buitrago</v>
          </cell>
          <cell r="Y13">
            <v>1</v>
          </cell>
          <cell r="Z13">
            <v>0.2</v>
          </cell>
          <cell r="AA13">
            <v>0</v>
          </cell>
        </row>
        <row r="14">
          <cell r="Y14">
            <v>0</v>
          </cell>
        </row>
        <row r="15">
          <cell r="B15" t="str">
            <v>13. No Aplica</v>
          </cell>
          <cell r="C15" t="str">
            <v>Auditoría Interna de Calidad a los procesos que hacen parte del SGI de la entidad en las Direcciones Territoriales, Sede Central y Seguimiento a ISO/IEC 17025 definidos en el plan anual de auditorias.</v>
          </cell>
          <cell r="K15" t="str">
            <v>Jorge Armando Porras Buitrago</v>
          </cell>
          <cell r="Y15">
            <v>1</v>
          </cell>
          <cell r="Z15">
            <v>0.2</v>
          </cell>
          <cell r="AA15">
            <v>0</v>
          </cell>
        </row>
        <row r="16">
          <cell r="Y16">
            <v>0</v>
          </cell>
        </row>
        <row r="17">
          <cell r="B17" t="str">
            <v>13. No Aplica</v>
          </cell>
          <cell r="C17" t="str">
            <v>Otros informes (Ejecutivo Anual, Control Interno Contable, Seguimientos PMCGR,  PAA, PES, Plan de fortalecimiento, Acuerdos de Gestión, ACPM), entre otros.</v>
          </cell>
          <cell r="K17" t="str">
            <v>Jorge Armando Porras Buitrago</v>
          </cell>
          <cell r="Y17">
            <v>1</v>
          </cell>
          <cell r="Z17">
            <v>0.2</v>
          </cell>
          <cell r="AA17">
            <v>0</v>
          </cell>
        </row>
        <row r="18">
          <cell r="Y18">
            <v>0</v>
          </cell>
        </row>
        <row r="19">
          <cell r="B19" t="str">
            <v>13. No Aplica</v>
          </cell>
          <cell r="C19" t="str">
            <v>Realizar Seguimiento del Plan Anticorrupción y Atención al Ciudadano</v>
          </cell>
          <cell r="K19" t="str">
            <v>Jorge Armando Porras Buitrago</v>
          </cell>
          <cell r="Y19">
            <v>1</v>
          </cell>
          <cell r="Z19">
            <v>0.1</v>
          </cell>
          <cell r="AA19">
            <v>0</v>
          </cell>
        </row>
        <row r="20">
          <cell r="Y20">
            <v>0</v>
          </cell>
        </row>
        <row r="24">
          <cell r="A24" t="str">
            <v>Actividades de fomento de la cultura de autocontrol y  autoevaluación</v>
          </cell>
          <cell r="B24" t="str">
            <v>13. No Aplica</v>
          </cell>
          <cell r="C24" t="str">
            <v>Implementar_un_plan_de_modernización_y_fortalecimiento_institucional</v>
          </cell>
          <cell r="D24" t="str">
            <v>1.8. Implementación  de las políticas de gestión y desempeño institucional (MIPG).</v>
          </cell>
          <cell r="E24" t="str">
            <v>Control_Interno</v>
          </cell>
          <cell r="F24" t="str">
            <v>7.15. Control Interno</v>
          </cell>
          <cell r="G24" t="str">
            <v>Actividades</v>
          </cell>
          <cell r="H24">
            <v>1</v>
          </cell>
          <cell r="I24" t="str">
            <v>Actividades de fomento autocontrol realizadas</v>
          </cell>
          <cell r="J24" t="str">
            <v>Eficacia</v>
          </cell>
          <cell r="K24" t="str">
            <v>Jorge Armando Porras Buitrago</v>
          </cell>
          <cell r="Y24">
            <v>1</v>
          </cell>
          <cell r="Z24">
            <v>0.1</v>
          </cell>
          <cell r="AA24">
            <v>0</v>
          </cell>
        </row>
        <row r="25">
          <cell r="Y25">
            <v>0</v>
          </cell>
        </row>
        <row r="27">
          <cell r="B27" t="str">
            <v>13. No Aplica</v>
          </cell>
          <cell r="C27" t="str">
            <v>Realizar actividades para el fomento de la cultura de autocontrol y autoevaluación.</v>
          </cell>
          <cell r="K27" t="str">
            <v>Jorge Armando Porras Buitrago</v>
          </cell>
          <cell r="Y27">
            <v>1</v>
          </cell>
          <cell r="Z27">
            <v>1</v>
          </cell>
          <cell r="AA27">
            <v>0</v>
          </cell>
        </row>
        <row r="28">
          <cell r="Y28">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refreshError="1"/>
      <sheetData sheetId="1" refreshError="1"/>
      <sheetData sheetId="2"/>
      <sheetData sheetId="3" refreshError="1"/>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refreshError="1"/>
      <sheetData sheetId="1" refreshError="1"/>
      <sheetData sheetId="2"/>
      <sheetData sheetId="3" refreshError="1"/>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RESPONSABLES"/>
      <sheetName val="OBJETIVOS DE LOS PROCESOS"/>
      <sheetName val="OBSERV A RISK CORRUPCION"/>
      <sheetName val="TABLA DE PROBABILIDAD"/>
      <sheetName val="TABLA DE IMPACTO"/>
      <sheetName val="Hoja2"/>
      <sheetName val="OPCIONES DE MANEJO DEL RIESGO"/>
      <sheetName val="MATRIZ CALIFICACIÓN"/>
    </sheetNames>
    <sheetDataSet>
      <sheetData sheetId="0" refreshError="1"/>
      <sheetData sheetId="1" refreshError="1"/>
      <sheetData sheetId="2" refreshError="1"/>
      <sheetData sheetId="3"/>
      <sheetData sheetId="4" refreshError="1"/>
      <sheetData sheetId="5">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6">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GESTION"/>
      <sheetName val="MAPA DE RIESGOS DE CORRUPCION"/>
      <sheetName val="RESPONSABLES"/>
      <sheetName val="OBJETIVOS DE LOS PROCESOS"/>
      <sheetName val="TABLA DE PROBABILIDAD"/>
      <sheetName val="TABLA DE IMPACTO"/>
      <sheetName val="OPCIONES DE MANEJO DEL RIESGO"/>
      <sheetName val="MATRIZ CALIFICACIÓN"/>
    </sheetNames>
    <sheetDataSet>
      <sheetData sheetId="0"/>
      <sheetData sheetId="1"/>
      <sheetData sheetId="2"/>
      <sheetData sheetId="3">
        <row r="1">
          <cell r="B1" t="str">
            <v>PROCESO</v>
          </cell>
          <cell r="C1" t="str">
            <v>OBJETIVO</v>
          </cell>
        </row>
        <row r="2">
          <cell r="B2" t="str">
            <v>CONTROL DISCIPLINARIO</v>
          </cell>
          <cell r="C2" t="str">
            <v>Realizar actividades dirigidas a prevenir la comisión de posibles faltas disciplinarias y adelantar los procesos disciplinarios ordinarios o verbales al interior del Instituto Geográfico Agustín Codazzi, acorde con lo establecido en la Ley 734 de 2002 y demás normatividad vigente.</v>
          </cell>
        </row>
        <row r="3">
          <cell r="B3" t="str">
            <v>DIRECCIONAMIENTO ESTRATÉGICO Y PLANEACIÓN</v>
          </cell>
          <cell r="C3" t="str">
            <v xml:space="preserve">Definir los lineamientos y metodologías para la formulación de planes, programas, proyectos y esquemas de cooperación internacional, que permitan el cumplimiento oportuno y eficaz de las metas de gobierno, sectoriales e institucionales determinadas para el Instituto. </v>
          </cell>
        </row>
        <row r="4">
          <cell r="B4" t="str">
            <v>GESTIÓN AGROLÓGICA</v>
          </cell>
          <cell r="C4" t="str">
            <v>Generar el inventario, estudio, análisis y monitoreo de los suelos y tierras del país para su clasificación, manejo, evaluación y zonificación de uso y vocación para apoyar el ordenamiento del territorio y los programas de planificación territorial, de forma oportuna y cumpliendo los estándares de producción de información geográfica.</v>
          </cell>
        </row>
        <row r="5">
          <cell r="B5" t="str">
            <v>GESTIÓN CARTOGRÁFICA</v>
          </cell>
          <cell r="C5" t="str">
            <v>Producir, actualizar y disponer información cartográfica básica del territorio nacional cumpliendo con las especificaciones y estándares de producción, dentro del marco de la infraestructura colombiana de datos espaciales, para atender oportunamente los requerimientos de usuarios internos y externos.</v>
          </cell>
        </row>
        <row r="6">
          <cell r="B6" t="str">
            <v>GESTIÓN CATASTRAL</v>
          </cell>
          <cell r="C6" t="str">
            <v>Ejecutar la prestación del servicio público catastral por excepción, así como los procedimientos del enfoque catastral multipropósito que sean adoptados, de los bienes inmuebles pertenecientes al Estado y a los particulares en el territorio nacional, garantizando información confiable, con calidad y de ámbito nacional para nuestros clientes y usuarios, cumpliendo con los estándares de producción de información geográfica.</v>
          </cell>
        </row>
        <row r="7">
          <cell r="B7" t="str">
            <v>GESTIÓN CONTRACTUAL</v>
          </cell>
          <cell r="C7" t="str">
            <v>Coordinar y establecer los lineamientos para la estructuración del plan anual de adquisiciones y adelantar oportunamente el trámite del proceso contractual, previa identificación de la modalidad de selección, en sus etapas precontractual, contractual y post-contractual, requerido por la Sede Central y las Direcciones Territoriales de la entidad, conforme a lo establecido en la normatividad vigente.</v>
          </cell>
        </row>
        <row r="8">
          <cell r="B8" t="str">
            <v>GESTIÓN DE COMUNICACIONES Y MERCADEO</v>
          </cell>
          <cell r="C8" t="str">
            <v>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v>
          </cell>
        </row>
        <row r="9">
          <cell r="B9" t="str">
            <v>GESTIÓN DE SERVICIOS ADMINISTRATIVOS</v>
          </cell>
          <cell r="C9" t="str">
            <v>Gestionar y administrar la provisión de los servicios esenciales que permitan el correcto y oportuno funcionamiento de la entidad, mediante la prestación de los servicios de: aseo y cafetería, seguridad y vigilancia privada, transporte y mantenimiento del parque automotor propio, mantenimiento de la infraestructura física, la administración de las áreas comunes, el amparo de bienes y a mejora continua del programa de gestión ambiental institucional.</v>
          </cell>
        </row>
        <row r="10">
          <cell r="B10" t="str">
            <v>GESTIÓN DE TECNOLOGIAS DE LA INFORMACIÓN</v>
          </cell>
          <cell r="C10" t="str">
            <v>Establecer actividades de conceptualización, planeación, diseño, desarrollo, supervisión de implementación y entrega en operación de soluciones informáticas relacionadas con los objetivos y metas de la Estrategia de la Entidad, bajo estándares de seguridad y en un entorno de confianza digital.</v>
          </cell>
        </row>
        <row r="11">
          <cell r="B11" t="str">
            <v>GESTIÓN DEL CONOCIMIENTO, INVESTIGACIÓN E INNOVACIÓN</v>
          </cell>
          <cell r="C11" t="str">
            <v>Gestionar proyectos de investigación, desarrollo, e innovación, programas de transferencia del conocimiento y asistencia técnica en el uso de tecnologías geoespaciales, gestión de información geográfica y temáticas relacionadas con procesos misionales, en el marco del sistema nacional de ciencia y tecnología; de manera oportuna, confiable y pertinente, asegurando los flujos de información que apoyen el fortalecimiento institucional, para satisfacer las necesidades y expectativas de las partes interesadas, dando cumplimiento a la normatividad legal vigente.</v>
          </cell>
        </row>
        <row r="12">
          <cell r="B12" t="str">
            <v>GESTIÓN DEL TALENTO HUMANO</v>
          </cell>
          <cell r="C12" t="str">
            <v>Proveer, mantener y desarrollar el talento humano de la entidad de acuerdo con su ciclo de vida laboral, mediante el diseño e implementación de planes y programas pertinentes que contribuyan al fortalecimiento de sus competencias en un entorno seguro y saludable, para garantizar el logro de los objetivos institucionales.</v>
          </cell>
        </row>
        <row r="13">
          <cell r="B13" t="str">
            <v>GESTIÓN DOCUMENTAL</v>
          </cell>
          <cell r="C13" t="str">
            <v>Establecer los lineamientos normativos y técnicos en cuanto a la administración de la documentación generada por la entidad en el desarrollo de su gestión, con el fin de garantizar la adecuada recepción, distribución, organización, conservación y preservación de los documentos desde su recepción hasta su destino final y facilitando a las partes interesadas el acceso oportuno a la información.</v>
          </cell>
        </row>
        <row r="14">
          <cell r="B14" t="str">
            <v>GESTIÓN FINANCIERA</v>
          </cell>
          <cell r="C14" t="str">
            <v>Planificar, gestionar y controlar oportuna, adecuada y eficientemente la utilización de los recursos financieros a fin de garantizar el normal desarrollo de los procesos del IGAC</v>
          </cell>
        </row>
        <row r="15">
          <cell r="B15" t="str">
            <v>GESTIÓN GEODESICA</v>
          </cell>
          <cell r="C15" t="str">
            <v>Generar, administrar, proveer y verificar con oportunidad información geodésica cumpliendo estándares nacionales e internacionales para satisfacer las necesidades de las partes interesadas.</v>
          </cell>
        </row>
        <row r="16">
          <cell r="B16" t="str">
            <v>GESTIÓN GEOGRÁFICA</v>
          </cell>
          <cell r="C16" t="str">
            <v>Generar, actualizar  y publicar  metodologías, estudios,  e investigaciones geográficas y delimitación de las entidades territoriales de manera oportuna, pertinente y cumpliendo con los estándares de producción de información geográfica, para proveer información necesaria en la formulación de políticas públicas de desarrollo territorial y en la toma de decisiones relacionadas con la planificación y ordenamiento del territorio</v>
          </cell>
        </row>
        <row r="17">
          <cell r="B17" t="str">
            <v>GESTIÓN INFORMÁTICA DE SOPORTE</v>
          </cell>
          <cell r="C17" t="str">
            <v>Atender de forma oportuna y eficaz las solicitudes de soporte técnico relacionados con la plataforma tecnológica de la Entidad.</v>
          </cell>
        </row>
        <row r="18">
          <cell r="B18" t="str">
            <v>GESTIÓN JURÍDICA</v>
          </cell>
          <cell r="C18" t="str">
            <v>Asesorar a la Dirección General y a las diferentes dependencias del Instituto en el análisis y realización de trámites jurídicos de forma oportuna; conceptualizar jurídicamente acerca de los asuntos que sobre el particular le sean formulados, así como sobre proyectos de ley y de decreto y actos administrativos; Coordinar la atención de los procesos judiciales y extrajudiciales en que sea parte el IGAC y llevar la representación del mismo en dichos procesos actuando con la debida diligencia y eficiencia en el impulso de todas las actuaciones procesales en la defensa de los intereses del IGAC; finalmente, recopilar los conceptos, jurisprudencia y normativa del sector, con el fin de apoyar en el logro de los objetivos institucionales.</v>
          </cell>
        </row>
        <row r="19">
          <cell r="B19" t="str">
            <v>REGULACIÓN</v>
          </cell>
          <cell r="C19" t="str">
            <v>Ejercer las funciones de autoridad de regulación técnica en temas catastrales, geográficos, cartográficos, geodésicos y agrológicos, mediante la expedición oportuna y pertinente de normas, técnicas, lineamientos y estándares nacionales a aplicar en todo el territorio colombiano.</v>
          </cell>
        </row>
        <row r="20">
          <cell r="B20" t="str">
            <v>SEGUIMIENTO Y EVALUACIÓN INSTITUCIONAL</v>
          </cell>
          <cell r="C20" t="str">
            <v>Realizar seguimiento, evaluación y verificación oportuna y permanente a la gestión del IGAC, dentro del marco de la normatividad vigente, con el fin de detectar desviaciones que generen o puedan generar deficiencias, proponer recomendaciones y acciones de mejora que permitan el logro de los objetivos institucionales.</v>
          </cell>
        </row>
        <row r="21">
          <cell r="B21" t="str">
            <v>SERVICIO AL CIUDADANO Y PARTICIPACIÓN</v>
          </cell>
          <cell r="C21" t="str">
            <v>Definir, orientar y promover lineamientos para la participación ciudadana, así como la atención oportuna de los trámites y servicios a través de los canales de atención, garantizando la defensa del ejercicio de sus derechos.</v>
          </cell>
        </row>
      </sheetData>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refreshError="1"/>
      <sheetData sheetId="1" refreshError="1"/>
      <sheetData sheetId="2" refreshError="1"/>
      <sheetData sheetId="3" refreshError="1"/>
      <sheetData sheetId="4"/>
      <sheetData sheetId="5"/>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refreshError="1"/>
      <sheetData sheetId="1" refreshError="1"/>
      <sheetData sheetId="2"/>
      <sheetData sheetId="3" refreshError="1"/>
      <sheetData sheetId="4"/>
      <sheetData sheetId="5"/>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refreshError="1"/>
      <sheetData sheetId="1" refreshError="1"/>
      <sheetData sheetId="2" refreshError="1"/>
      <sheetData sheetId="3" refreshError="1"/>
      <sheetData sheetId="4"/>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 val="MAPA DE RIESGOS DE CORRUPCIÓN"/>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ESTRATÉGICO"/>
      <sheetName val="TIPO DE  RIESGO "/>
      <sheetName val="TABLA DE PROBABILIDAD"/>
      <sheetName val="TABLA DE IMPACTO"/>
      <sheetName val="OPCIONES DE MANEJO DEL RIESGO"/>
      <sheetName val="MATRIZ CALIFICACIÓN"/>
      <sheetName val="OBJETIVOS DE LOS PROCESOS"/>
      <sheetName val="RESPONSABLES"/>
    </sheetNames>
    <sheetDataSet>
      <sheetData sheetId="0" refreshError="1"/>
      <sheetData sheetId="1" refreshError="1"/>
      <sheetData sheetId="2" refreshError="1"/>
      <sheetData sheetId="3" refreshError="1"/>
      <sheetData sheetId="4" refreshError="1"/>
      <sheetData sheetId="5" refreshError="1"/>
      <sheetData sheetId="6" refreshError="1">
        <row r="8">
          <cell r="D8" t="str">
            <v>INSIGNIFICANTE (1)</v>
          </cell>
        </row>
        <row r="58">
          <cell r="D58">
            <v>11</v>
          </cell>
          <cell r="E58" t="str">
            <v>BAJA</v>
          </cell>
        </row>
        <row r="59">
          <cell r="D59">
            <v>12</v>
          </cell>
          <cell r="E59" t="str">
            <v>BAJA</v>
          </cell>
        </row>
        <row r="60">
          <cell r="D60">
            <v>13</v>
          </cell>
          <cell r="E60" t="str">
            <v>MODERADA</v>
          </cell>
        </row>
        <row r="61">
          <cell r="D61">
            <v>14</v>
          </cell>
          <cell r="E61" t="str">
            <v>ALTA</v>
          </cell>
        </row>
        <row r="62">
          <cell r="D62">
            <v>15</v>
          </cell>
          <cell r="E62" t="str">
            <v>ALTA</v>
          </cell>
        </row>
        <row r="63">
          <cell r="D63">
            <v>21</v>
          </cell>
          <cell r="E63" t="str">
            <v>BAJA</v>
          </cell>
        </row>
        <row r="64">
          <cell r="D64">
            <v>22</v>
          </cell>
          <cell r="E64" t="str">
            <v>BAJA</v>
          </cell>
        </row>
        <row r="65">
          <cell r="D65">
            <v>23</v>
          </cell>
          <cell r="E65" t="str">
            <v>MODERADA</v>
          </cell>
        </row>
        <row r="66">
          <cell r="D66">
            <v>24</v>
          </cell>
          <cell r="E66" t="str">
            <v>ALTA</v>
          </cell>
        </row>
        <row r="67">
          <cell r="D67">
            <v>25</v>
          </cell>
          <cell r="E67" t="str">
            <v>EXTREMA</v>
          </cell>
        </row>
        <row r="68">
          <cell r="D68">
            <v>31</v>
          </cell>
          <cell r="E68" t="str">
            <v>BAJA</v>
          </cell>
        </row>
        <row r="69">
          <cell r="D69">
            <v>32</v>
          </cell>
          <cell r="E69" t="str">
            <v>MODERADA</v>
          </cell>
        </row>
        <row r="70">
          <cell r="D70">
            <v>33</v>
          </cell>
          <cell r="E70" t="str">
            <v>ALTA</v>
          </cell>
        </row>
        <row r="71">
          <cell r="D71">
            <v>34</v>
          </cell>
          <cell r="E71" t="str">
            <v>EXTREMA</v>
          </cell>
        </row>
        <row r="72">
          <cell r="D72">
            <v>35</v>
          </cell>
          <cell r="E72" t="str">
            <v>EXTREMA</v>
          </cell>
        </row>
        <row r="73">
          <cell r="D73">
            <v>41</v>
          </cell>
          <cell r="E73" t="str">
            <v>MODERADA</v>
          </cell>
        </row>
        <row r="74">
          <cell r="D74">
            <v>42</v>
          </cell>
          <cell r="E74" t="str">
            <v>ALTA</v>
          </cell>
        </row>
        <row r="75">
          <cell r="D75">
            <v>43</v>
          </cell>
          <cell r="E75" t="str">
            <v>ALTA</v>
          </cell>
        </row>
        <row r="76">
          <cell r="D76">
            <v>44</v>
          </cell>
          <cell r="E76" t="str">
            <v>EXTREMA</v>
          </cell>
        </row>
        <row r="77">
          <cell r="D77">
            <v>45</v>
          </cell>
          <cell r="E77" t="str">
            <v>EXTREMA</v>
          </cell>
        </row>
        <row r="78">
          <cell r="D78">
            <v>51</v>
          </cell>
          <cell r="E78" t="str">
            <v>ALTA</v>
          </cell>
        </row>
        <row r="79">
          <cell r="D79">
            <v>52</v>
          </cell>
          <cell r="E79" t="str">
            <v>ALTA</v>
          </cell>
        </row>
        <row r="80">
          <cell r="D80">
            <v>53</v>
          </cell>
          <cell r="E80" t="str">
            <v>EXTREMA</v>
          </cell>
        </row>
        <row r="81">
          <cell r="D81">
            <v>54</v>
          </cell>
          <cell r="E81" t="str">
            <v>EXTREMA</v>
          </cell>
        </row>
        <row r="82">
          <cell r="D82">
            <v>55</v>
          </cell>
          <cell r="E82" t="str">
            <v>EXTREMA</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MAPA DE RIESGOS DE CORRUPCION"/>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6">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row r="18">
          <cell r="C18" t="str">
            <v>Asesorar a la Dirección General y a las diferentes dependencias del Instituto en el análisis y realización de trámites jurídicos de forma oportuna; conceptualizar jurídicamente acerca de los asuntos que sobre el particular le sean formulados, así como sobre proyectos de ley y de decreto y actos administrativos; Coordinar la atención de los procesos judiciales y extrajudiciales en que sea parte el IGAC y llevar la representación del mismo en dichos procesos actuando con la debida diligencia y eficiencia en el impulso de todas las actuaciones procesales en la defensa de los intereses del IGAC; finalmente, recopilar los conceptos, jurisprudencia y normativa del sector, con el fin de apoyar en el logro de los objetivos institucionales.</v>
          </cell>
        </row>
      </sheetData>
      <sheetData sheetId="3"/>
      <sheetData sheetId="4">
        <row r="14">
          <cell r="C14">
            <v>0</v>
          </cell>
        </row>
      </sheetData>
      <sheetData sheetId="5">
        <row r="21">
          <cell r="H21" t="str">
            <v xml:space="preserve">Se producen investigaciones fiscales. </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ESTRATÉGICO"/>
      <sheetName val="TIPO DE  RIESGO "/>
      <sheetName val="TABLA DE PROBABILIDAD"/>
      <sheetName val="TABLA DE IMPACTO"/>
      <sheetName val="OPCIONES DE MANEJO DEL RIESGO"/>
      <sheetName val="MATRIZ CALIFICACIÓN"/>
      <sheetName val="RESPONSABLES"/>
    </sheetNames>
    <sheetDataSet>
      <sheetData sheetId="0" refreshError="1"/>
      <sheetData sheetId="1" refreshError="1"/>
      <sheetData sheetId="2" refreshError="1"/>
      <sheetData sheetId="3" refreshError="1"/>
      <sheetData sheetId="4" refreshError="1"/>
      <sheetData sheetId="5" refreshError="1"/>
      <sheetData sheetId="6" refreshError="1">
        <row r="8">
          <cell r="D8" t="str">
            <v>INSIGNIFICANTE (1)</v>
          </cell>
        </row>
        <row r="58">
          <cell r="D58">
            <v>11</v>
          </cell>
          <cell r="E58" t="str">
            <v>BAJA</v>
          </cell>
        </row>
        <row r="59">
          <cell r="D59">
            <v>12</v>
          </cell>
          <cell r="E59" t="str">
            <v>BAJA</v>
          </cell>
        </row>
        <row r="60">
          <cell r="D60">
            <v>13</v>
          </cell>
          <cell r="E60" t="str">
            <v>MODERADA</v>
          </cell>
        </row>
        <row r="61">
          <cell r="D61">
            <v>14</v>
          </cell>
          <cell r="E61" t="str">
            <v>ALTA</v>
          </cell>
        </row>
        <row r="62">
          <cell r="D62">
            <v>15</v>
          </cell>
          <cell r="E62" t="str">
            <v>ALTA</v>
          </cell>
        </row>
        <row r="63">
          <cell r="D63">
            <v>21</v>
          </cell>
          <cell r="E63" t="str">
            <v>BAJA</v>
          </cell>
        </row>
        <row r="64">
          <cell r="D64">
            <v>22</v>
          </cell>
          <cell r="E64" t="str">
            <v>BAJA</v>
          </cell>
        </row>
        <row r="65">
          <cell r="D65">
            <v>23</v>
          </cell>
          <cell r="E65" t="str">
            <v>MODERADA</v>
          </cell>
        </row>
        <row r="66">
          <cell r="D66">
            <v>24</v>
          </cell>
          <cell r="E66" t="str">
            <v>ALTA</v>
          </cell>
        </row>
        <row r="67">
          <cell r="D67">
            <v>25</v>
          </cell>
          <cell r="E67" t="str">
            <v>EXTREMA</v>
          </cell>
        </row>
        <row r="68">
          <cell r="D68">
            <v>31</v>
          </cell>
          <cell r="E68" t="str">
            <v>BAJA</v>
          </cell>
        </row>
        <row r="69">
          <cell r="D69">
            <v>32</v>
          </cell>
          <cell r="E69" t="str">
            <v>MODERADA</v>
          </cell>
        </row>
        <row r="70">
          <cell r="D70">
            <v>33</v>
          </cell>
          <cell r="E70" t="str">
            <v>ALTA</v>
          </cell>
        </row>
        <row r="71">
          <cell r="D71">
            <v>34</v>
          </cell>
          <cell r="E71" t="str">
            <v>EXTREMA</v>
          </cell>
        </row>
        <row r="72">
          <cell r="D72">
            <v>35</v>
          </cell>
          <cell r="E72" t="str">
            <v>EXTREMA</v>
          </cell>
        </row>
        <row r="73">
          <cell r="D73">
            <v>41</v>
          </cell>
          <cell r="E73" t="str">
            <v>MODERADA</v>
          </cell>
        </row>
        <row r="74">
          <cell r="D74">
            <v>42</v>
          </cell>
          <cell r="E74" t="str">
            <v>ALTA</v>
          </cell>
        </row>
        <row r="75">
          <cell r="D75">
            <v>43</v>
          </cell>
          <cell r="E75" t="str">
            <v>ALTA</v>
          </cell>
        </row>
        <row r="76">
          <cell r="D76">
            <v>44</v>
          </cell>
          <cell r="E76" t="str">
            <v>EXTREMA</v>
          </cell>
        </row>
        <row r="77">
          <cell r="D77">
            <v>45</v>
          </cell>
          <cell r="E77" t="str">
            <v>EXTREMA</v>
          </cell>
        </row>
        <row r="78">
          <cell r="D78">
            <v>51</v>
          </cell>
          <cell r="E78" t="str">
            <v>ALTA</v>
          </cell>
        </row>
        <row r="79">
          <cell r="D79">
            <v>52</v>
          </cell>
          <cell r="E79" t="str">
            <v>ALTA</v>
          </cell>
        </row>
        <row r="80">
          <cell r="D80">
            <v>53</v>
          </cell>
          <cell r="E80" t="str">
            <v>EXTREMA</v>
          </cell>
        </row>
        <row r="81">
          <cell r="D81">
            <v>54</v>
          </cell>
          <cell r="E81" t="str">
            <v>EXTREMA</v>
          </cell>
        </row>
        <row r="82">
          <cell r="D82">
            <v>55</v>
          </cell>
          <cell r="E82" t="str">
            <v>EXTREMA</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row r="4">
          <cell r="A4" t="str">
            <v>RARO (1)</v>
          </cell>
          <cell r="B4">
            <v>1</v>
          </cell>
          <cell r="C4" t="str">
            <v>RARO</v>
          </cell>
        </row>
        <row r="5">
          <cell r="A5" t="str">
            <v>IMPROBABLE (2)</v>
          </cell>
          <cell r="B5">
            <v>2</v>
          </cell>
          <cell r="C5" t="str">
            <v>IMPROBABLE</v>
          </cell>
        </row>
        <row r="6">
          <cell r="A6" t="str">
            <v>POSIBLE (3)</v>
          </cell>
          <cell r="B6">
            <v>3</v>
          </cell>
          <cell r="C6" t="str">
            <v>POSIBLE</v>
          </cell>
        </row>
        <row r="7">
          <cell r="A7" t="str">
            <v>PROBABLE (4)</v>
          </cell>
          <cell r="B7">
            <v>4</v>
          </cell>
          <cell r="C7" t="str">
            <v>PROBABLE</v>
          </cell>
        </row>
        <row r="8">
          <cell r="A8" t="str">
            <v>CASI SEGURO (5)</v>
          </cell>
          <cell r="B8">
            <v>5</v>
          </cell>
          <cell r="C8" t="str">
            <v>CASI SEGURO</v>
          </cell>
        </row>
      </sheetData>
      <sheetData sheetId="5">
        <row r="32">
          <cell r="B32" t="str">
            <v>INSIGNIFICANTE (1)</v>
          </cell>
          <cell r="C32">
            <v>1</v>
          </cell>
        </row>
        <row r="33">
          <cell r="B33" t="str">
            <v>MENOR (2)</v>
          </cell>
          <cell r="C33">
            <v>2</v>
          </cell>
        </row>
        <row r="34">
          <cell r="B34" t="str">
            <v>MODERADO (3)</v>
          </cell>
          <cell r="C34">
            <v>3</v>
          </cell>
        </row>
        <row r="35">
          <cell r="B35" t="str">
            <v>MAYOR (4)</v>
          </cell>
          <cell r="C35">
            <v>4</v>
          </cell>
        </row>
        <row r="36">
          <cell r="B36" t="str">
            <v>CATASTRÓFICO (5)</v>
          </cell>
          <cell r="C36">
            <v>5</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Gestion propuesto 2020"/>
      <sheetName val="RESPONSABLES"/>
      <sheetName val="OBJETIVOS DE LOS PROCESOS"/>
      <sheetName val="OBSERV A RISK CORRUPCION"/>
      <sheetName val="TABLA DE PROBABILIDAD"/>
      <sheetName val="TABLA DE IMPACTO"/>
      <sheetName val="OPCIONES DE MANEJO DEL RIESGO"/>
      <sheetName val="MATRIZ CALIFICACIÓ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95"/>
  <sheetViews>
    <sheetView tabSelected="1" zoomScale="80" zoomScaleNormal="80" workbookViewId="0">
      <selection activeCell="A3" sqref="A3"/>
    </sheetView>
  </sheetViews>
  <sheetFormatPr baseColWidth="10" defaultColWidth="14.42578125" defaultRowHeight="15"/>
  <cols>
    <col min="1" max="1" width="22" style="530" customWidth="1"/>
    <col min="2" max="2" width="9.85546875" style="530" customWidth="1"/>
    <col min="3" max="3" width="21.7109375" style="530" customWidth="1"/>
    <col min="4" max="4" width="17.5703125" style="530" customWidth="1"/>
    <col min="5" max="5" width="27.7109375" style="530" customWidth="1"/>
    <col min="6" max="6" width="24.28515625" style="530" customWidth="1"/>
    <col min="7" max="7" width="16.5703125" style="530" customWidth="1"/>
    <col min="8" max="8" width="19" style="530" customWidth="1"/>
    <col min="9" max="9" width="14.42578125" style="530"/>
    <col min="10" max="10" width="12.42578125" style="530" customWidth="1"/>
    <col min="11" max="11" width="29.5703125" style="530" customWidth="1"/>
    <col min="12" max="13" width="14.42578125" style="530"/>
    <col min="14" max="15" width="8.85546875" style="530" customWidth="1"/>
    <col min="16" max="17" width="8.28515625" style="530" customWidth="1"/>
    <col min="18" max="18" width="9.140625" style="530" customWidth="1"/>
    <col min="19" max="19" width="38.28515625" style="530" customWidth="1"/>
    <col min="20" max="20" width="101.5703125" style="530" customWidth="1"/>
    <col min="21" max="21" width="35.28515625" style="530" customWidth="1"/>
    <col min="22" max="22" width="10.85546875" style="530" customWidth="1"/>
    <col min="23" max="23" width="9.140625" style="530" customWidth="1"/>
    <col min="24" max="25" width="9.5703125" style="530" customWidth="1"/>
    <col min="26" max="16384" width="14.42578125" style="530"/>
  </cols>
  <sheetData>
    <row r="1" spans="1:35" ht="42" customHeight="1">
      <c r="A1" s="649"/>
      <c r="B1" s="650"/>
      <c r="C1" s="650"/>
      <c r="D1" s="650"/>
      <c r="E1" s="650"/>
      <c r="F1" s="651" t="s">
        <v>348</v>
      </c>
      <c r="G1" s="652" t="s">
        <v>349</v>
      </c>
      <c r="H1" s="650"/>
      <c r="I1" s="650"/>
      <c r="J1" s="650"/>
      <c r="K1" s="650"/>
      <c r="L1" s="650"/>
      <c r="M1" s="650"/>
      <c r="N1" s="650"/>
      <c r="O1" s="650"/>
      <c r="P1" s="650"/>
      <c r="Q1" s="650"/>
      <c r="R1" s="650"/>
      <c r="S1" s="650"/>
      <c r="T1" s="650"/>
      <c r="U1" s="650"/>
      <c r="V1" s="650"/>
      <c r="W1" s="650"/>
      <c r="X1" s="650"/>
      <c r="Y1" s="653"/>
      <c r="Z1" s="529"/>
      <c r="AA1" s="529"/>
      <c r="AB1" s="529"/>
      <c r="AC1" s="529"/>
      <c r="AD1" s="529"/>
      <c r="AE1" s="529"/>
      <c r="AF1" s="529"/>
      <c r="AG1" s="529"/>
      <c r="AH1" s="529"/>
      <c r="AI1" s="529"/>
    </row>
    <row r="2" spans="1:35" ht="42" customHeight="1" thickBot="1">
      <c r="A2" s="574"/>
      <c r="B2" s="564"/>
      <c r="C2" s="564"/>
      <c r="D2" s="564"/>
      <c r="E2" s="564"/>
      <c r="F2" s="567"/>
      <c r="G2" s="654" t="s">
        <v>350</v>
      </c>
      <c r="H2" s="564"/>
      <c r="I2" s="564"/>
      <c r="J2" s="564"/>
      <c r="K2" s="564"/>
      <c r="L2" s="564"/>
      <c r="M2" s="564"/>
      <c r="N2" s="564"/>
      <c r="O2" s="564"/>
      <c r="P2" s="564"/>
      <c r="Q2" s="564"/>
      <c r="R2" s="564"/>
      <c r="S2" s="564"/>
      <c r="T2" s="564"/>
      <c r="U2" s="564"/>
      <c r="V2" s="564"/>
      <c r="W2" s="564"/>
      <c r="X2" s="564"/>
      <c r="Y2" s="586"/>
      <c r="Z2" s="529"/>
      <c r="AA2" s="529"/>
      <c r="AB2" s="529"/>
      <c r="AC2" s="529"/>
      <c r="AD2" s="529"/>
      <c r="AE2" s="529"/>
      <c r="AF2" s="529"/>
      <c r="AG2" s="529"/>
      <c r="AH2" s="529"/>
      <c r="AI2" s="529"/>
    </row>
    <row r="3" spans="1:35" ht="42" customHeight="1">
      <c r="A3" s="48"/>
      <c r="B3" s="48"/>
      <c r="C3" s="655" t="s">
        <v>351</v>
      </c>
      <c r="D3" s="631"/>
      <c r="E3" s="631"/>
      <c r="F3" s="631"/>
      <c r="G3" s="631"/>
      <c r="H3" s="608"/>
      <c r="I3" s="655" t="s">
        <v>352</v>
      </c>
      <c r="J3" s="631"/>
      <c r="K3" s="631"/>
      <c r="L3" s="631"/>
      <c r="M3" s="608"/>
      <c r="N3" s="655" t="s">
        <v>353</v>
      </c>
      <c r="O3" s="631"/>
      <c r="P3" s="631"/>
      <c r="Q3" s="631"/>
      <c r="R3" s="608"/>
      <c r="S3" s="656" t="s">
        <v>354</v>
      </c>
      <c r="T3" s="631"/>
      <c r="U3" s="608"/>
      <c r="V3" s="655" t="s">
        <v>355</v>
      </c>
      <c r="W3" s="631"/>
      <c r="X3" s="631"/>
      <c r="Y3" s="608"/>
      <c r="Z3" s="529"/>
      <c r="AA3" s="529"/>
      <c r="AB3" s="529"/>
      <c r="AC3" s="529"/>
      <c r="AD3" s="529"/>
      <c r="AE3" s="529"/>
      <c r="AF3" s="529"/>
      <c r="AG3" s="529"/>
      <c r="AH3" s="529"/>
      <c r="AI3" s="529"/>
    </row>
    <row r="4" spans="1:35" ht="75" thickBot="1">
      <c r="A4" s="49" t="s">
        <v>356</v>
      </c>
      <c r="B4" s="49" t="s">
        <v>357</v>
      </c>
      <c r="C4" s="50" t="s">
        <v>358</v>
      </c>
      <c r="D4" s="50" t="s">
        <v>359</v>
      </c>
      <c r="E4" s="50" t="s">
        <v>360</v>
      </c>
      <c r="F4" s="50" t="s">
        <v>361</v>
      </c>
      <c r="G4" s="50" t="s">
        <v>362</v>
      </c>
      <c r="H4" s="50" t="s">
        <v>363</v>
      </c>
      <c r="I4" s="50" t="s">
        <v>364</v>
      </c>
      <c r="J4" s="50" t="s">
        <v>365</v>
      </c>
      <c r="K4" s="50" t="s">
        <v>366</v>
      </c>
      <c r="L4" s="50" t="s">
        <v>367</v>
      </c>
      <c r="M4" s="50" t="s">
        <v>368</v>
      </c>
      <c r="N4" s="51" t="s">
        <v>369</v>
      </c>
      <c r="O4" s="51" t="s">
        <v>370</v>
      </c>
      <c r="P4" s="52" t="s">
        <v>371</v>
      </c>
      <c r="Q4" s="51" t="s">
        <v>372</v>
      </c>
      <c r="R4" s="51" t="s">
        <v>373</v>
      </c>
      <c r="S4" s="49" t="s">
        <v>374</v>
      </c>
      <c r="T4" s="49" t="s">
        <v>375</v>
      </c>
      <c r="U4" s="49" t="s">
        <v>376</v>
      </c>
      <c r="V4" s="51" t="s">
        <v>369</v>
      </c>
      <c r="W4" s="51" t="s">
        <v>370</v>
      </c>
      <c r="X4" s="51" t="s">
        <v>377</v>
      </c>
      <c r="Y4" s="51" t="s">
        <v>378</v>
      </c>
      <c r="Z4" s="529"/>
      <c r="AA4" s="529"/>
      <c r="AB4" s="529"/>
      <c r="AC4" s="529"/>
      <c r="AD4" s="529"/>
      <c r="AE4" s="529"/>
      <c r="AF4" s="529"/>
      <c r="AG4" s="529"/>
      <c r="AH4" s="529"/>
      <c r="AI4" s="529"/>
    </row>
    <row r="5" spans="1:35" ht="30" customHeight="1">
      <c r="A5" s="657" t="str">
        <f>[1]GEODES!C4</f>
        <v>GESTIÓN GEODESICA</v>
      </c>
      <c r="B5" s="635">
        <f>[1]GEODES!AA4</f>
        <v>0</v>
      </c>
      <c r="C5" s="633" t="str">
        <f>[1]GEODES!A9</f>
        <v>Densificar el marco de referencia gravimetrico</v>
      </c>
      <c r="D5" s="580" t="str">
        <f>[1]GEODES!B9</f>
        <v>13. No Aplica</v>
      </c>
      <c r="E5" s="578" t="str">
        <f>[1]GEODES!C9</f>
        <v>Fortalecer_la_producción_de_la_información_agrológica_geográfica_geodésica_y_cartográfica_nacional</v>
      </c>
      <c r="F5" s="578" t="str">
        <f>[1]GEODES!D9</f>
        <v>Fortalecimiento de la Red Geodésica Nacional para mejorar las precisiones de escalas  y coordenadas de la cartografía oficial</v>
      </c>
      <c r="G5" s="578" t="str">
        <f>[1]GEODES!E9</f>
        <v>Gestión_con_Valores_para_Resultados</v>
      </c>
      <c r="H5" s="578" t="str">
        <f>[1]GEODES!F9</f>
        <v>3.6. Fortalecimiento organizacional y simplificación de procesos</v>
      </c>
      <c r="I5" s="578" t="str">
        <f>[1]GEODES!G9</f>
        <v>Numero</v>
      </c>
      <c r="J5" s="578">
        <f>[1]GEODES!H9</f>
        <v>20</v>
      </c>
      <c r="K5" s="578" t="str">
        <f>[1]GEODES!I9</f>
        <v>Puntos medidos y procesados</v>
      </c>
      <c r="L5" s="578" t="str">
        <f>[1]GEODES!J9</f>
        <v>Eficacia</v>
      </c>
      <c r="M5" s="578" t="str">
        <f>[1]GEODES!K9</f>
        <v>GIT  Gestión Geodesica</v>
      </c>
      <c r="N5" s="558">
        <f>[1]GEODES!Y9</f>
        <v>1</v>
      </c>
      <c r="O5" s="558">
        <f>[1]GEODES!Y10</f>
        <v>0</v>
      </c>
      <c r="P5" s="558">
        <f>[1]GEODES!Z9</f>
        <v>0.25</v>
      </c>
      <c r="Q5" s="615">
        <f>[1]GEODES!AA9</f>
        <v>0</v>
      </c>
      <c r="R5" s="614">
        <f>SUM(Q5:Q19)</f>
        <v>0</v>
      </c>
      <c r="S5" s="53" t="str">
        <f>[1]GEODES!B12</f>
        <v>13. No Aplica</v>
      </c>
      <c r="T5" s="53" t="str">
        <f>[1]GEODES!C12</f>
        <v>Puesta en marcha del observatorio gravimétrico de San Bartolomé</v>
      </c>
      <c r="U5" s="53" t="str">
        <f>[1]GEODES!K12</f>
        <v xml:space="preserve">Siervo William León </v>
      </c>
      <c r="V5" s="54">
        <f>[1]GEODES!Y12</f>
        <v>1</v>
      </c>
      <c r="W5" s="54">
        <f>[1]GEODES!Y13</f>
        <v>0</v>
      </c>
      <c r="X5" s="54">
        <f>[1]GEODES!Z12</f>
        <v>0.4</v>
      </c>
      <c r="Y5" s="55">
        <f>[1]GEODES!AA12</f>
        <v>0</v>
      </c>
      <c r="Z5" s="529"/>
      <c r="AA5" s="529"/>
      <c r="AB5" s="529"/>
      <c r="AC5" s="529"/>
      <c r="AD5" s="529"/>
      <c r="AE5" s="529"/>
      <c r="AF5" s="529"/>
      <c r="AG5" s="529"/>
      <c r="AH5" s="529"/>
      <c r="AI5" s="529"/>
    </row>
    <row r="6" spans="1:35" ht="30" customHeight="1">
      <c r="A6" s="573"/>
      <c r="B6" s="566"/>
      <c r="C6" s="576"/>
      <c r="D6" s="556"/>
      <c r="E6" s="556"/>
      <c r="F6" s="556"/>
      <c r="G6" s="556"/>
      <c r="H6" s="556"/>
      <c r="I6" s="556"/>
      <c r="J6" s="556"/>
      <c r="K6" s="556"/>
      <c r="L6" s="556"/>
      <c r="M6" s="556"/>
      <c r="N6" s="556"/>
      <c r="O6" s="556"/>
      <c r="P6" s="556"/>
      <c r="Q6" s="582"/>
      <c r="R6" s="566"/>
      <c r="S6" s="56" t="str">
        <f>[1]GEODES!B14</f>
        <v>13. No Aplica</v>
      </c>
      <c r="T6" s="56" t="str">
        <f>[1]GEODES!C14</f>
        <v xml:space="preserve">Medición de gravedad en 20 puntos de la red absoluta </v>
      </c>
      <c r="U6" s="56" t="str">
        <f>[1]GEODES!K14</f>
        <v xml:space="preserve">Siervo William León </v>
      </c>
      <c r="V6" s="57">
        <f>[1]GEODES!Y14</f>
        <v>1</v>
      </c>
      <c r="W6" s="57">
        <f>[1]GEODES!Y15</f>
        <v>0</v>
      </c>
      <c r="X6" s="57">
        <f>[1]GEODES!Z14</f>
        <v>0.3</v>
      </c>
      <c r="Y6" s="58">
        <f>[1]GEODES!AA14</f>
        <v>0</v>
      </c>
      <c r="Z6" s="529"/>
      <c r="AA6" s="529"/>
      <c r="AB6" s="529"/>
      <c r="AC6" s="529"/>
      <c r="AD6" s="529"/>
      <c r="AE6" s="529"/>
      <c r="AF6" s="529"/>
      <c r="AG6" s="529"/>
      <c r="AH6" s="529"/>
      <c r="AI6" s="529"/>
    </row>
    <row r="7" spans="1:35" ht="30" customHeight="1" thickBot="1">
      <c r="A7" s="573"/>
      <c r="B7" s="566"/>
      <c r="C7" s="608"/>
      <c r="D7" s="591"/>
      <c r="E7" s="591"/>
      <c r="F7" s="591"/>
      <c r="G7" s="591"/>
      <c r="H7" s="591"/>
      <c r="I7" s="591"/>
      <c r="J7" s="591"/>
      <c r="K7" s="591"/>
      <c r="L7" s="591"/>
      <c r="M7" s="591"/>
      <c r="N7" s="591"/>
      <c r="O7" s="591"/>
      <c r="P7" s="591"/>
      <c r="Q7" s="583"/>
      <c r="R7" s="566"/>
      <c r="S7" s="59" t="str">
        <f>[1]GEODES!B16</f>
        <v>13. No Aplica</v>
      </c>
      <c r="T7" s="59" t="str">
        <f>[1]GEODES!C16</f>
        <v>Realizar cálculos y almacenamiento de la información en la base de datos unificada</v>
      </c>
      <c r="U7" s="59" t="str">
        <f>[1]GEODES!K16</f>
        <v xml:space="preserve">Siervo William León </v>
      </c>
      <c r="V7" s="60">
        <f>[1]GEODES!Y16</f>
        <v>1</v>
      </c>
      <c r="W7" s="60">
        <f>[1]GEODES!Y17</f>
        <v>0</v>
      </c>
      <c r="X7" s="60">
        <f>[1]GEODES!Z16</f>
        <v>0.3</v>
      </c>
      <c r="Y7" s="61">
        <f>[1]GEODES!AA16</f>
        <v>0</v>
      </c>
      <c r="Z7" s="529"/>
      <c r="AA7" s="529"/>
      <c r="AB7" s="529"/>
      <c r="AC7" s="529"/>
      <c r="AD7" s="529"/>
      <c r="AE7" s="529"/>
      <c r="AF7" s="529"/>
      <c r="AG7" s="529"/>
      <c r="AH7" s="529"/>
      <c r="AI7" s="529"/>
    </row>
    <row r="8" spans="1:35">
      <c r="A8" s="573"/>
      <c r="B8" s="566"/>
      <c r="C8" s="579" t="str">
        <f>[1]GEODES!A23</f>
        <v xml:space="preserve">Densificar el marco de referencia terrestre </v>
      </c>
      <c r="D8" s="580" t="str">
        <f>[1]GEODES!B23</f>
        <v>13. No Aplica</v>
      </c>
      <c r="E8" s="578" t="str">
        <f>[1]GEODES!C23</f>
        <v>Fortalecer_la_producción_de_la_información_agrológica_geográfica_geodésica_y_cartográfica_nacional</v>
      </c>
      <c r="F8" s="578" t="str">
        <f>[1]GEODES!D23</f>
        <v>Fortalecimiento de la Red Geodésica Nacional para mejorar las precisiones de escalas  y coordenadas de la cartografía oficial</v>
      </c>
      <c r="G8" s="578" t="str">
        <f>[1]GEODES!E23</f>
        <v>Gestión_con_Valores_para_Resultados</v>
      </c>
      <c r="H8" s="578" t="str">
        <f>[1]GEODES!F23</f>
        <v>3.6. Fortalecimiento organizacional y simplificación de procesos</v>
      </c>
      <c r="I8" s="578" t="str">
        <f>[1]GEODES!G23</f>
        <v>Porcentaje</v>
      </c>
      <c r="J8" s="578">
        <f>[1]GEODES!H23</f>
        <v>100</v>
      </c>
      <c r="K8" s="578" t="str">
        <f>[1]GEODES!I23</f>
        <v xml:space="preserve">Estaciones geodesicas densificadas, en operación </v>
      </c>
      <c r="L8" s="578" t="str">
        <f>[1]GEODES!J23</f>
        <v>Eficacia</v>
      </c>
      <c r="M8" s="578" t="str">
        <f>[1]GEODES!K23</f>
        <v>GIT  Gestión Geodesica</v>
      </c>
      <c r="N8" s="558">
        <f>[1]GEODES!Y23</f>
        <v>1</v>
      </c>
      <c r="O8" s="558">
        <f>[1]GEODES!Y24</f>
        <v>0</v>
      </c>
      <c r="P8" s="558">
        <f>[1]GEODES!Z23</f>
        <v>0.25</v>
      </c>
      <c r="Q8" s="615">
        <f>[1]GEODES!AA23</f>
        <v>0</v>
      </c>
      <c r="R8" s="566"/>
      <c r="S8" s="53" t="str">
        <f>[1]GEODES!B26</f>
        <v>13. No Aplica</v>
      </c>
      <c r="T8" s="53" t="str">
        <f>[1]GEODES!C26</f>
        <v>Exploración, materialización y puesta en funcionamiento de 12 estaciones CORS</v>
      </c>
      <c r="U8" s="53" t="str">
        <f>[1]GEODES!K26</f>
        <v xml:space="preserve">Siervo William León </v>
      </c>
      <c r="V8" s="54">
        <f>[1]GEODES!Y26</f>
        <v>1</v>
      </c>
      <c r="W8" s="54">
        <f>[1]GEODES!Y27</f>
        <v>0</v>
      </c>
      <c r="X8" s="54">
        <f>[1]GEODES!Z26</f>
        <v>0.2</v>
      </c>
      <c r="Y8" s="55">
        <f>[1]GEODES!AA26</f>
        <v>0</v>
      </c>
      <c r="Z8" s="529"/>
      <c r="AA8" s="529"/>
      <c r="AB8" s="529"/>
      <c r="AC8" s="529"/>
      <c r="AD8" s="529"/>
      <c r="AE8" s="529"/>
      <c r="AF8" s="529"/>
      <c r="AG8" s="529"/>
      <c r="AH8" s="529"/>
      <c r="AI8" s="529"/>
    </row>
    <row r="9" spans="1:35">
      <c r="A9" s="573"/>
      <c r="B9" s="566"/>
      <c r="C9" s="570"/>
      <c r="D9" s="556"/>
      <c r="E9" s="556"/>
      <c r="F9" s="556"/>
      <c r="G9" s="556"/>
      <c r="H9" s="556"/>
      <c r="I9" s="556"/>
      <c r="J9" s="556"/>
      <c r="K9" s="556"/>
      <c r="L9" s="556"/>
      <c r="M9" s="556"/>
      <c r="N9" s="556"/>
      <c r="O9" s="556"/>
      <c r="P9" s="556"/>
      <c r="Q9" s="582"/>
      <c r="R9" s="566"/>
      <c r="S9" s="56" t="str">
        <f>[1]GEODES!B28</f>
        <v>13. No Aplica</v>
      </c>
      <c r="T9" s="56" t="str">
        <f>[1]GEODES!C28</f>
        <v>Mantenimiento de 50 estaciones de la red MAGNA-ECO</v>
      </c>
      <c r="U9" s="56" t="str">
        <f>[1]GEODES!K28</f>
        <v xml:space="preserve">Siervo William León </v>
      </c>
      <c r="V9" s="57">
        <f>[1]GEODES!Y28</f>
        <v>1</v>
      </c>
      <c r="W9" s="57">
        <f>[1]GEODES!Y29</f>
        <v>0</v>
      </c>
      <c r="X9" s="57">
        <f>[1]GEODES!Z28</f>
        <v>0.2</v>
      </c>
      <c r="Y9" s="58">
        <f>[1]GEODES!AA28</f>
        <v>0</v>
      </c>
      <c r="Z9" s="529"/>
      <c r="AA9" s="529"/>
      <c r="AB9" s="529"/>
      <c r="AC9" s="529"/>
      <c r="AD9" s="529"/>
      <c r="AE9" s="529"/>
      <c r="AF9" s="529"/>
      <c r="AG9" s="529"/>
      <c r="AH9" s="529"/>
      <c r="AI9" s="529"/>
    </row>
    <row r="10" spans="1:35">
      <c r="A10" s="573"/>
      <c r="B10" s="566"/>
      <c r="C10" s="570"/>
      <c r="D10" s="556"/>
      <c r="E10" s="556"/>
      <c r="F10" s="556"/>
      <c r="G10" s="556"/>
      <c r="H10" s="556"/>
      <c r="I10" s="556"/>
      <c r="J10" s="556"/>
      <c r="K10" s="556"/>
      <c r="L10" s="556"/>
      <c r="M10" s="556"/>
      <c r="N10" s="556"/>
      <c r="O10" s="556"/>
      <c r="P10" s="556"/>
      <c r="Q10" s="582"/>
      <c r="R10" s="566"/>
      <c r="S10" s="56" t="str">
        <f>[1]GEODES!B30</f>
        <v>13. No Aplica</v>
      </c>
      <c r="T10" s="56" t="str">
        <f>[1]GEODES!C30</f>
        <v>Realizar el procesamiento de datos y cálculo de las estaciones geodésicas de funcionamiento continuo</v>
      </c>
      <c r="U10" s="56" t="str">
        <f>[1]GEODES!K30</f>
        <v xml:space="preserve">Siervo William León </v>
      </c>
      <c r="V10" s="57">
        <f>[1]GEODES!Y30</f>
        <v>1</v>
      </c>
      <c r="W10" s="57">
        <f>[1]GEODES!Y31</f>
        <v>0</v>
      </c>
      <c r="X10" s="57">
        <f>[1]GEODES!Z30</f>
        <v>0.1</v>
      </c>
      <c r="Y10" s="58">
        <f>[1]GEODES!AA30</f>
        <v>0</v>
      </c>
      <c r="Z10" s="529"/>
      <c r="AA10" s="529"/>
      <c r="AB10" s="529"/>
      <c r="AC10" s="529"/>
      <c r="AD10" s="529"/>
      <c r="AE10" s="529"/>
      <c r="AF10" s="529"/>
      <c r="AG10" s="529"/>
      <c r="AH10" s="529"/>
      <c r="AI10" s="529"/>
    </row>
    <row r="11" spans="1:35" ht="30">
      <c r="A11" s="573"/>
      <c r="B11" s="566"/>
      <c r="C11" s="570"/>
      <c r="D11" s="556"/>
      <c r="E11" s="556"/>
      <c r="F11" s="556"/>
      <c r="G11" s="556"/>
      <c r="H11" s="556"/>
      <c r="I11" s="556"/>
      <c r="J11" s="556"/>
      <c r="K11" s="556"/>
      <c r="L11" s="556"/>
      <c r="M11" s="556"/>
      <c r="N11" s="556"/>
      <c r="O11" s="556"/>
      <c r="P11" s="556"/>
      <c r="Q11" s="582"/>
      <c r="R11" s="566"/>
      <c r="S11" s="56" t="str">
        <f>[1]GEODES!B32</f>
        <v>13. No Aplica</v>
      </c>
      <c r="T11" s="56" t="str">
        <f>[1]GEODES!C32</f>
        <v>Realizar la estructuración de los datos RINEX, monitorear las estaciones geodésicas de la Red GNSS Colombia e implementación de GNSS en tiempo real</v>
      </c>
      <c r="U11" s="56" t="str">
        <f>[1]GEODES!K32</f>
        <v xml:space="preserve">Siervo William León </v>
      </c>
      <c r="V11" s="57">
        <f>[1]GEODES!Y32</f>
        <v>1</v>
      </c>
      <c r="W11" s="57">
        <f>[1]GEODES!Y33</f>
        <v>0</v>
      </c>
      <c r="X11" s="57">
        <f>[1]GEODES!Z32</f>
        <v>0.2</v>
      </c>
      <c r="Y11" s="58">
        <f>[1]GEODES!AA32</f>
        <v>0</v>
      </c>
      <c r="Z11" s="529"/>
      <c r="AA11" s="529"/>
      <c r="AB11" s="529"/>
      <c r="AC11" s="529"/>
      <c r="AD11" s="529"/>
      <c r="AE11" s="529"/>
      <c r="AF11" s="529"/>
      <c r="AG11" s="529"/>
      <c r="AH11" s="529"/>
      <c r="AI11" s="529"/>
    </row>
    <row r="12" spans="1:35">
      <c r="A12" s="573"/>
      <c r="B12" s="566"/>
      <c r="C12" s="570"/>
      <c r="D12" s="556"/>
      <c r="E12" s="556"/>
      <c r="F12" s="556"/>
      <c r="G12" s="556"/>
      <c r="H12" s="556"/>
      <c r="I12" s="556"/>
      <c r="J12" s="556"/>
      <c r="K12" s="556"/>
      <c r="L12" s="556"/>
      <c r="M12" s="556"/>
      <c r="N12" s="556"/>
      <c r="O12" s="556"/>
      <c r="P12" s="556"/>
      <c r="Q12" s="582"/>
      <c r="R12" s="566"/>
      <c r="S12" s="56" t="str">
        <f>[1]GEODES!B34</f>
        <v>13. No Aplica</v>
      </c>
      <c r="T12" s="56" t="str">
        <f>[1]GEODES!C34</f>
        <v>Atención a solicitudes de usuarios de la red geodésica de funcionamiento continuo</v>
      </c>
      <c r="U12" s="56" t="str">
        <f>[1]GEODES!K34</f>
        <v xml:space="preserve">Siervo William León </v>
      </c>
      <c r="V12" s="57">
        <f>[1]GEODES!Y34</f>
        <v>1</v>
      </c>
      <c r="W12" s="57">
        <f>[1]GEODES!Y35</f>
        <v>0</v>
      </c>
      <c r="X12" s="57">
        <f>[1]GEODES!Z34</f>
        <v>0.2</v>
      </c>
      <c r="Y12" s="58">
        <f>[1]GEODES!AA34</f>
        <v>0</v>
      </c>
      <c r="Z12" s="529"/>
      <c r="AA12" s="529"/>
      <c r="AB12" s="529"/>
      <c r="AC12" s="529"/>
      <c r="AD12" s="529"/>
      <c r="AE12" s="529"/>
      <c r="AF12" s="529"/>
      <c r="AG12" s="529"/>
      <c r="AH12" s="529"/>
      <c r="AI12" s="529"/>
    </row>
    <row r="13" spans="1:35" ht="30.75" thickBot="1">
      <c r="A13" s="573"/>
      <c r="B13" s="566"/>
      <c r="C13" s="571"/>
      <c r="D13" s="557"/>
      <c r="E13" s="557"/>
      <c r="F13" s="557"/>
      <c r="G13" s="557"/>
      <c r="H13" s="557"/>
      <c r="I13" s="557"/>
      <c r="J13" s="557"/>
      <c r="K13" s="557"/>
      <c r="L13" s="557"/>
      <c r="M13" s="557"/>
      <c r="N13" s="557"/>
      <c r="O13" s="557"/>
      <c r="P13" s="557"/>
      <c r="Q13" s="616"/>
      <c r="R13" s="566"/>
      <c r="S13" s="62" t="str">
        <f>[1]GEODES!B36</f>
        <v>13. No Aplica</v>
      </c>
      <c r="T13" s="62" t="str">
        <f>[1]GEODES!C36</f>
        <v>Elaboración de documentos de investigación en la determinación de los modelos ionosférico y troposférico para Colombia</v>
      </c>
      <c r="U13" s="62" t="str">
        <f>[1]GEODES!K36</f>
        <v xml:space="preserve">Siervo William León </v>
      </c>
      <c r="V13" s="63">
        <f>[1]GEODES!Y36</f>
        <v>1</v>
      </c>
      <c r="W13" s="63">
        <f>[1]GEODES!Y37</f>
        <v>0</v>
      </c>
      <c r="X13" s="63">
        <f>[1]GEODES!Z36</f>
        <v>0.1</v>
      </c>
      <c r="Y13" s="64">
        <f>[1]GEODES!AA36</f>
        <v>0</v>
      </c>
      <c r="Z13" s="529"/>
      <c r="AA13" s="529"/>
      <c r="AB13" s="529"/>
      <c r="AC13" s="529"/>
      <c r="AD13" s="529"/>
      <c r="AE13" s="529"/>
      <c r="AF13" s="529"/>
      <c r="AG13" s="529"/>
      <c r="AH13" s="529"/>
      <c r="AI13" s="529"/>
    </row>
    <row r="14" spans="1:35" ht="46.5" customHeight="1">
      <c r="A14" s="573"/>
      <c r="B14" s="566"/>
      <c r="C14" s="639" t="str">
        <f>[1]GEODES!A41</f>
        <v>Desinficar el marco de referencia geomagnetico</v>
      </c>
      <c r="D14" s="625" t="str">
        <f>[1]GEODES!B41</f>
        <v>13. No Aplica</v>
      </c>
      <c r="E14" s="626" t="str">
        <f>[1]GEODES!C41</f>
        <v>Fortalecer_la_producción_de_la_información_agrológica_geográfica_geodésica_y_cartográfica_nacional</v>
      </c>
      <c r="F14" s="626" t="str">
        <f>[1]GEODES!D41</f>
        <v>Fortalecimiento de la Red Geodésica Nacional para mejorar las precisiones de escalas  y coordenadas de la cartografía oficial</v>
      </c>
      <c r="G14" s="626" t="str">
        <f>[1]GEODES!E41</f>
        <v>Gestión_con_Valores_para_Resultados</v>
      </c>
      <c r="H14" s="626" t="str">
        <f>[1]GEODES!F41</f>
        <v>3.6. Fortalecimiento organizacional y simplificación de procesos</v>
      </c>
      <c r="I14" s="626" t="str">
        <f>[1]GEODES!G41</f>
        <v>Porcentaje</v>
      </c>
      <c r="J14" s="626">
        <f>[1]GEODES!H41</f>
        <v>100</v>
      </c>
      <c r="K14" s="626" t="str">
        <f>[1]GEODES!I41</f>
        <v>Marco de referencia geomagnético densificado</v>
      </c>
      <c r="L14" s="626" t="str">
        <f>[1]GEODES!J41</f>
        <v>Eficacia</v>
      </c>
      <c r="M14" s="626" t="str">
        <f>[1]GEODES!K41</f>
        <v>GIT  Gestión Geodesica</v>
      </c>
      <c r="N14" s="587">
        <f>[1]GEODES!Y41</f>
        <v>1</v>
      </c>
      <c r="O14" s="587">
        <f>[1]GEODES!Y42</f>
        <v>0</v>
      </c>
      <c r="P14" s="587">
        <f>[1]GEODES!Z41</f>
        <v>0.25</v>
      </c>
      <c r="Q14" s="612">
        <f>[1]GEODES!AA41</f>
        <v>0</v>
      </c>
      <c r="R14" s="566"/>
      <c r="S14" s="56" t="str">
        <f>[1]GEODES!B44</f>
        <v>13. No Aplica</v>
      </c>
      <c r="T14" s="56" t="str">
        <f>[1]GEODES!C44</f>
        <v>Modernización del observatorio de Fúquene</v>
      </c>
      <c r="U14" s="56" t="str">
        <f>[1]GEODES!K44</f>
        <v xml:space="preserve">Siervo William León </v>
      </c>
      <c r="V14" s="57">
        <f>[1]GEODES!Y44</f>
        <v>1</v>
      </c>
      <c r="W14" s="57">
        <f>[1]GEODES!Y45</f>
        <v>0</v>
      </c>
      <c r="X14" s="57">
        <f>[1]GEODES!Z44</f>
        <v>0.5</v>
      </c>
      <c r="Y14" s="58">
        <f>[1]GEODES!AA44</f>
        <v>0</v>
      </c>
      <c r="Z14" s="529"/>
      <c r="AA14" s="529"/>
      <c r="AB14" s="529"/>
      <c r="AC14" s="529"/>
      <c r="AD14" s="529"/>
      <c r="AE14" s="529"/>
      <c r="AF14" s="529"/>
      <c r="AG14" s="529"/>
      <c r="AH14" s="529"/>
      <c r="AI14" s="529"/>
    </row>
    <row r="15" spans="1:35" ht="46.5" customHeight="1" thickBot="1">
      <c r="A15" s="573"/>
      <c r="B15" s="566"/>
      <c r="C15" s="608"/>
      <c r="D15" s="591"/>
      <c r="E15" s="591"/>
      <c r="F15" s="591"/>
      <c r="G15" s="591"/>
      <c r="H15" s="591"/>
      <c r="I15" s="591"/>
      <c r="J15" s="591"/>
      <c r="K15" s="591"/>
      <c r="L15" s="591"/>
      <c r="M15" s="591"/>
      <c r="N15" s="591"/>
      <c r="O15" s="591"/>
      <c r="P15" s="591"/>
      <c r="Q15" s="583"/>
      <c r="R15" s="566"/>
      <c r="S15" s="59" t="str">
        <f>[1]GEODES!B46</f>
        <v>13. No Aplica</v>
      </c>
      <c r="T15" s="59" t="str">
        <f>[1]GEODES!C46</f>
        <v>Gestión para reactivar el observatorio de Fúquene como miembro de INTERMAGNET</v>
      </c>
      <c r="U15" s="59" t="str">
        <f>[1]GEODES!K46</f>
        <v xml:space="preserve">Siervo William León </v>
      </c>
      <c r="V15" s="60">
        <f>[1]GEODES!Y46</f>
        <v>1</v>
      </c>
      <c r="W15" s="60">
        <f>[1]GEODES!Y47</f>
        <v>0</v>
      </c>
      <c r="X15" s="60">
        <f>[1]GEODES!Z46</f>
        <v>0.5</v>
      </c>
      <c r="Y15" s="61">
        <f>[1]GEODES!AA46</f>
        <v>0</v>
      </c>
      <c r="Z15" s="529"/>
      <c r="AA15" s="529"/>
      <c r="AB15" s="529"/>
      <c r="AC15" s="529"/>
      <c r="AD15" s="529"/>
      <c r="AE15" s="529"/>
      <c r="AF15" s="529"/>
      <c r="AG15" s="529"/>
      <c r="AH15" s="529"/>
      <c r="AI15" s="529"/>
    </row>
    <row r="16" spans="1:35" ht="30">
      <c r="A16" s="573"/>
      <c r="B16" s="566"/>
      <c r="C16" s="579" t="str">
        <f>[1]GEODES!A53</f>
        <v>Modelo geoidal para Colombia 2020</v>
      </c>
      <c r="D16" s="580" t="str">
        <f>[1]GEODES!B53</f>
        <v>13. No Aplica</v>
      </c>
      <c r="E16" s="578" t="str">
        <f>[1]GEODES!C53</f>
        <v>Fortalecer_la_producción_de_la_información_agrológica_geográfica_geodésica_y_cartográfica_nacional</v>
      </c>
      <c r="F16" s="578" t="str">
        <f>[1]GEODES!D53</f>
        <v>Fortalecimiento de la Red Geodésica Nacional para mejorar las precisiones de escalas  y coordenadas de la cartografía oficial</v>
      </c>
      <c r="G16" s="578" t="str">
        <f>[1]GEODES!E53</f>
        <v>Gestión_con_Valores_para_Resultados</v>
      </c>
      <c r="H16" s="578" t="str">
        <f>[1]GEODES!F53</f>
        <v>3.6. Fortalecimiento organizacional y simplificación de procesos</v>
      </c>
      <c r="I16" s="578" t="str">
        <f>[1]GEODES!G53</f>
        <v>Porcentaje</v>
      </c>
      <c r="J16" s="578">
        <f>[1]GEODES!H53</f>
        <v>100</v>
      </c>
      <c r="K16" s="578" t="str">
        <f>[1]GEODES!I53</f>
        <v>Actualización del modelo geoidal para Colombia GEOCOL 2020</v>
      </c>
      <c r="L16" s="578" t="str">
        <f>[1]GEODES!J53</f>
        <v>Eficiencia</v>
      </c>
      <c r="M16" s="578" t="str">
        <f>[1]GEODES!K53</f>
        <v>GIT  Gestión Geodesica</v>
      </c>
      <c r="N16" s="558">
        <f>[1]GEODES!Y53</f>
        <v>1</v>
      </c>
      <c r="O16" s="558">
        <f>[1]GEODES!Y54</f>
        <v>0</v>
      </c>
      <c r="P16" s="558">
        <f>[1]GEODES!Z53</f>
        <v>0.25</v>
      </c>
      <c r="Q16" s="615">
        <f>[1]GEODES!AA53</f>
        <v>0</v>
      </c>
      <c r="R16" s="566"/>
      <c r="S16" s="53" t="str">
        <f>[1]GEODES!B56</f>
        <v>13. No Aplica</v>
      </c>
      <c r="T16" s="53" t="str">
        <f>[1]GEODES!C56</f>
        <v>Finalización del proceso de depuración de la BDE externa con la organización, estandarización y ajuste de los datos de nivelación y gravimetria del IGAC</v>
      </c>
      <c r="U16" s="53" t="str">
        <f>[1]GEODES!K56</f>
        <v xml:space="preserve">Siervo William León </v>
      </c>
      <c r="V16" s="54">
        <f>[1]GEODES!Y56</f>
        <v>1</v>
      </c>
      <c r="W16" s="54">
        <f>[1]GEODES!Y57</f>
        <v>0</v>
      </c>
      <c r="X16" s="54">
        <f>[1]GEODES!Z56</f>
        <v>0.25</v>
      </c>
      <c r="Y16" s="55">
        <f>[1]GEODES!AA56</f>
        <v>0</v>
      </c>
      <c r="Z16" s="529"/>
      <c r="AA16" s="529"/>
      <c r="AB16" s="529"/>
      <c r="AC16" s="529"/>
      <c r="AD16" s="529"/>
      <c r="AE16" s="529"/>
      <c r="AF16" s="529"/>
      <c r="AG16" s="529"/>
      <c r="AH16" s="529"/>
      <c r="AI16" s="529"/>
    </row>
    <row r="17" spans="1:35">
      <c r="A17" s="573"/>
      <c r="B17" s="566"/>
      <c r="C17" s="570"/>
      <c r="D17" s="556"/>
      <c r="E17" s="556"/>
      <c r="F17" s="556"/>
      <c r="G17" s="556"/>
      <c r="H17" s="556"/>
      <c r="I17" s="556"/>
      <c r="J17" s="556"/>
      <c r="K17" s="556"/>
      <c r="L17" s="556"/>
      <c r="M17" s="556"/>
      <c r="N17" s="556"/>
      <c r="O17" s="556"/>
      <c r="P17" s="556"/>
      <c r="Q17" s="582"/>
      <c r="R17" s="566"/>
      <c r="S17" s="56" t="str">
        <f>[1]GEODES!B58</f>
        <v>13. No Aplica</v>
      </c>
      <c r="T17" s="56" t="str">
        <f>[1]GEODES!C58</f>
        <v>Cálculos nivelación geodésica</v>
      </c>
      <c r="U17" s="56" t="str">
        <f>[1]GEODES!K58</f>
        <v xml:space="preserve">Siervo William León </v>
      </c>
      <c r="V17" s="57">
        <f>[1]GEODES!Y58</f>
        <v>1</v>
      </c>
      <c r="W17" s="57">
        <f>[1]GEODES!Y59</f>
        <v>0</v>
      </c>
      <c r="X17" s="57">
        <f>[1]GEODES!Z58</f>
        <v>0.25</v>
      </c>
      <c r="Y17" s="58">
        <f>[1]GEODES!AA58</f>
        <v>0</v>
      </c>
      <c r="Z17" s="529"/>
      <c r="AA17" s="529"/>
      <c r="AB17" s="529"/>
      <c r="AC17" s="529"/>
      <c r="AD17" s="529"/>
      <c r="AE17" s="529"/>
      <c r="AF17" s="529"/>
      <c r="AG17" s="529"/>
      <c r="AH17" s="529"/>
      <c r="AI17" s="529"/>
    </row>
    <row r="18" spans="1:35">
      <c r="A18" s="573"/>
      <c r="B18" s="566"/>
      <c r="C18" s="570"/>
      <c r="D18" s="556"/>
      <c r="E18" s="556"/>
      <c r="F18" s="556"/>
      <c r="G18" s="556"/>
      <c r="H18" s="556"/>
      <c r="I18" s="556"/>
      <c r="J18" s="556"/>
      <c r="K18" s="556"/>
      <c r="L18" s="556"/>
      <c r="M18" s="556"/>
      <c r="N18" s="556"/>
      <c r="O18" s="556"/>
      <c r="P18" s="556"/>
      <c r="Q18" s="582"/>
      <c r="R18" s="566"/>
      <c r="S18" s="56" t="str">
        <f>[1]GEODES!B60</f>
        <v>13. No Aplica</v>
      </c>
      <c r="T18" s="56" t="str">
        <f>[1]GEODES!C60</f>
        <v>Cálculo de número geopotenciales</v>
      </c>
      <c r="U18" s="56" t="str">
        <f>[1]GEODES!K60</f>
        <v xml:space="preserve">Siervo William León </v>
      </c>
      <c r="V18" s="57">
        <f>[1]GEODES!Y60</f>
        <v>1</v>
      </c>
      <c r="W18" s="57">
        <f>[1]GEODES!Y61</f>
        <v>0</v>
      </c>
      <c r="X18" s="57">
        <f>[1]GEODES!Z60</f>
        <v>0.25</v>
      </c>
      <c r="Y18" s="58">
        <f>[1]GEODES!AA60</f>
        <v>0</v>
      </c>
      <c r="Z18" s="529"/>
      <c r="AA18" s="529"/>
      <c r="AB18" s="529"/>
      <c r="AC18" s="529"/>
      <c r="AD18" s="529"/>
      <c r="AE18" s="529"/>
      <c r="AF18" s="529"/>
      <c r="AG18" s="529"/>
      <c r="AH18" s="529"/>
      <c r="AI18" s="529"/>
    </row>
    <row r="19" spans="1:35" ht="15.75" thickBot="1">
      <c r="A19" s="574"/>
      <c r="B19" s="567"/>
      <c r="C19" s="571"/>
      <c r="D19" s="557"/>
      <c r="E19" s="557"/>
      <c r="F19" s="557"/>
      <c r="G19" s="557"/>
      <c r="H19" s="557"/>
      <c r="I19" s="557"/>
      <c r="J19" s="557"/>
      <c r="K19" s="557"/>
      <c r="L19" s="557"/>
      <c r="M19" s="557"/>
      <c r="N19" s="557"/>
      <c r="O19" s="557"/>
      <c r="P19" s="557"/>
      <c r="Q19" s="616"/>
      <c r="R19" s="567"/>
      <c r="S19" s="62" t="str">
        <f>[1]GEODES!B62</f>
        <v>13. No Aplica</v>
      </c>
      <c r="T19" s="62" t="str">
        <f>[1]GEODES!C62</f>
        <v>Cálculo del modelo geoidal teorico y modelo geoidal medido</v>
      </c>
      <c r="U19" s="62" t="str">
        <f>[1]GEODES!K62</f>
        <v xml:space="preserve">Siervo William León </v>
      </c>
      <c r="V19" s="63">
        <f>[1]GEODES!Y62</f>
        <v>1</v>
      </c>
      <c r="W19" s="63">
        <f>[1]GEODES!Y63</f>
        <v>0</v>
      </c>
      <c r="X19" s="63">
        <f>[1]GEODES!Z62</f>
        <v>0.25</v>
      </c>
      <c r="Y19" s="64">
        <f>[1]GEODES!AA62</f>
        <v>0</v>
      </c>
      <c r="Z19" s="529"/>
      <c r="AA19" s="529"/>
      <c r="AB19" s="529"/>
      <c r="AC19" s="529"/>
      <c r="AD19" s="529"/>
      <c r="AE19" s="529"/>
      <c r="AF19" s="529"/>
      <c r="AG19" s="529"/>
      <c r="AH19" s="529"/>
      <c r="AI19" s="529"/>
    </row>
    <row r="20" spans="1:35" ht="19.5" customHeight="1">
      <c r="A20" s="572" t="str">
        <f>[1]CARTOG!C4</f>
        <v>GESTIÓN CARTOGRÁFICA</v>
      </c>
      <c r="B20" s="635">
        <f>[1]CARTOG!AA4</f>
        <v>0</v>
      </c>
      <c r="C20" s="633" t="str">
        <f>[1]CARTOG!A9</f>
        <v>Insumos y/o productos cartográficos</v>
      </c>
      <c r="D20" s="580" t="str">
        <f>[1]CARTOG!B9</f>
        <v>13. No Aplica</v>
      </c>
      <c r="E20" s="578" t="str">
        <f>[1]CARTOG!C9</f>
        <v>Fortalecer_la_producción_de_la_información_agrológica_geográfica_geodésica_y_cartográfica_nacional</v>
      </c>
      <c r="F20" s="578" t="str">
        <f>[1]CARTOG!D9</f>
        <v>Fortalecimiento de la estandarización, producción y validación de la cartografía básica oficial del país</v>
      </c>
      <c r="G20" s="578" t="str">
        <f>[1]CARTOG!E9</f>
        <v>Gestión_con_Valores_para_Resultados</v>
      </c>
      <c r="H20" s="578" t="str">
        <f>[1]CARTOG!F9</f>
        <v>3.6. Fortalecimiento organizacional y simplificación de procesos</v>
      </c>
      <c r="I20" s="578" t="str">
        <f>[1]CARTOG!G9</f>
        <v>Hectáreas</v>
      </c>
      <c r="J20" s="644">
        <f>[1]CARTOG!H9</f>
        <v>5000000</v>
      </c>
      <c r="K20" s="578" t="str">
        <f>[1]CARTOG!I9</f>
        <v>Área de cartografía generada o actualizada</v>
      </c>
      <c r="L20" s="578" t="str">
        <f>[1]CARTOG!J9</f>
        <v>Eficacia</v>
      </c>
      <c r="M20" s="578" t="str">
        <f>[1]CARTOG!K9</f>
        <v xml:space="preserve">GIT  Producción Cartográfica </v>
      </c>
      <c r="N20" s="558">
        <f>[1]CARTOG!Y9</f>
        <v>1</v>
      </c>
      <c r="O20" s="558">
        <f>[1]CARTOG!Y10</f>
        <v>0</v>
      </c>
      <c r="P20" s="558">
        <f>[1]CARTOG!Z9</f>
        <v>0.5</v>
      </c>
      <c r="Q20" s="615">
        <f>[1]CARTOG!AA9</f>
        <v>0</v>
      </c>
      <c r="R20" s="614">
        <f>SUM(Q20:Q29)</f>
        <v>0</v>
      </c>
      <c r="S20" s="53" t="str">
        <f>[1]CARTOG!B12</f>
        <v>13. No Aplica</v>
      </c>
      <c r="T20" s="65" t="str">
        <f>[1]CARTOG!C12</f>
        <v>Generar o actualizar Productos de Cartografía básica escalas Grandes (1:1.000, 1:2,000, 1:5,000) (200,000 ha)</v>
      </c>
      <c r="U20" s="65" t="str">
        <f>[1]CARTOG!K12</f>
        <v>Wilson Yesid Buitrago</v>
      </c>
      <c r="V20" s="66">
        <f>[1]CARTOG!Y12</f>
        <v>1</v>
      </c>
      <c r="W20" s="66">
        <f>[1]CARTOG!Y13</f>
        <v>0</v>
      </c>
      <c r="X20" s="66">
        <f>[1]CARTOG!Z12</f>
        <v>0.5</v>
      </c>
      <c r="Y20" s="67">
        <f>[1]CARTOG!AA12</f>
        <v>0</v>
      </c>
      <c r="Z20" s="529"/>
      <c r="AA20" s="529"/>
      <c r="AB20" s="529"/>
      <c r="AC20" s="529"/>
      <c r="AD20" s="529"/>
      <c r="AE20" s="529"/>
      <c r="AF20" s="529"/>
      <c r="AG20" s="529"/>
      <c r="AH20" s="529"/>
      <c r="AI20" s="529"/>
    </row>
    <row r="21" spans="1:35" ht="19.5" customHeight="1">
      <c r="A21" s="573"/>
      <c r="B21" s="566"/>
      <c r="C21" s="576"/>
      <c r="D21" s="556"/>
      <c r="E21" s="556"/>
      <c r="F21" s="556"/>
      <c r="G21" s="556"/>
      <c r="H21" s="556"/>
      <c r="I21" s="556"/>
      <c r="J21" s="556"/>
      <c r="K21" s="556"/>
      <c r="L21" s="556"/>
      <c r="M21" s="556"/>
      <c r="N21" s="556"/>
      <c r="O21" s="556"/>
      <c r="P21" s="556"/>
      <c r="Q21" s="582"/>
      <c r="R21" s="566"/>
      <c r="S21" s="68" t="str">
        <f>[1]CARTOG!B14</f>
        <v>13. No Aplica</v>
      </c>
      <c r="T21" s="69" t="str">
        <f>[1]CARTOG!C14</f>
        <v>Generar o actualizar Productos de Cartografía básica escalas Medianas (1:10,000, 1:25,000) (5,000,000 ha)</v>
      </c>
      <c r="U21" s="69" t="str">
        <f>[1]CARTOG!K14</f>
        <v>Wilson Yesid Buitrago</v>
      </c>
      <c r="V21" s="70">
        <f>[1]CARTOG!Y14</f>
        <v>1</v>
      </c>
      <c r="W21" s="70">
        <f>[1]CARTOG!Y15</f>
        <v>0</v>
      </c>
      <c r="X21" s="70">
        <f>[1]CARTOG!Z14</f>
        <v>0.5</v>
      </c>
      <c r="Y21" s="71">
        <f>[1]CARTOG!AA14</f>
        <v>0</v>
      </c>
      <c r="Z21" s="529"/>
      <c r="AA21" s="529"/>
      <c r="AB21" s="529"/>
      <c r="AC21" s="529"/>
      <c r="AD21" s="529"/>
      <c r="AE21" s="529"/>
      <c r="AF21" s="529"/>
      <c r="AG21" s="529"/>
      <c r="AH21" s="529"/>
      <c r="AI21" s="529"/>
    </row>
    <row r="22" spans="1:35" ht="19.5" customHeight="1">
      <c r="A22" s="573"/>
      <c r="B22" s="566"/>
      <c r="C22" s="576"/>
      <c r="D22" s="556"/>
      <c r="E22" s="556"/>
      <c r="F22" s="556"/>
      <c r="G22" s="556"/>
      <c r="H22" s="556"/>
      <c r="I22" s="556"/>
      <c r="J22" s="556"/>
      <c r="K22" s="556"/>
      <c r="L22" s="556"/>
      <c r="M22" s="556"/>
      <c r="N22" s="556"/>
      <c r="O22" s="556"/>
      <c r="P22" s="556"/>
      <c r="Q22" s="582"/>
      <c r="R22" s="566"/>
      <c r="S22" s="68" t="str">
        <f>[1]CARTOG!B16</f>
        <v>13. No Aplica</v>
      </c>
      <c r="T22" s="69" t="str">
        <f>[1]CARTOG!C16</f>
        <v>Toma de fotografía aérea (5,000,000 ha)</v>
      </c>
      <c r="U22" s="69" t="str">
        <f>[1]CARTOG!K16</f>
        <v>Wilson Yesid Buitrago</v>
      </c>
      <c r="V22" s="70">
        <f>[1]CARTOG!Y16</f>
        <v>1</v>
      </c>
      <c r="W22" s="70">
        <f>[1]CARTOG!Y17</f>
        <v>0</v>
      </c>
      <c r="X22" s="70">
        <f>[1]CARTOG!Z16</f>
        <v>0</v>
      </c>
      <c r="Y22" s="71">
        <f>[1]CARTOG!AA16</f>
        <v>0</v>
      </c>
      <c r="Z22" s="529"/>
      <c r="AA22" s="529"/>
      <c r="AB22" s="529"/>
      <c r="AC22" s="529"/>
      <c r="AD22" s="529"/>
      <c r="AE22" s="529"/>
      <c r="AF22" s="529"/>
      <c r="AG22" s="529"/>
      <c r="AH22" s="529"/>
      <c r="AI22" s="529"/>
    </row>
    <row r="23" spans="1:35" ht="19.5" customHeight="1" thickBot="1">
      <c r="A23" s="573"/>
      <c r="B23" s="566"/>
      <c r="C23" s="608"/>
      <c r="D23" s="591"/>
      <c r="E23" s="591"/>
      <c r="F23" s="591"/>
      <c r="G23" s="591"/>
      <c r="H23" s="591"/>
      <c r="I23" s="591"/>
      <c r="J23" s="591"/>
      <c r="K23" s="591"/>
      <c r="L23" s="591"/>
      <c r="M23" s="591"/>
      <c r="N23" s="591"/>
      <c r="O23" s="591"/>
      <c r="P23" s="591"/>
      <c r="Q23" s="583"/>
      <c r="R23" s="566"/>
      <c r="S23" s="72" t="str">
        <f>[1]CARTOG!B18</f>
        <v>13. No Aplica</v>
      </c>
      <c r="T23" s="73" t="str">
        <f>[1]CARTOG!C18</f>
        <v>Preservación del archivo histórico de rollos de negativos de pelicula de fotografía áerea (30,000 imágenes)</v>
      </c>
      <c r="U23" s="73" t="str">
        <f>[1]CARTOG!K18</f>
        <v>Martin Hernando Gonzalez</v>
      </c>
      <c r="V23" s="154">
        <f>[1]CARTOG!Y18</f>
        <v>1</v>
      </c>
      <c r="W23" s="154">
        <f>[1]CARTOG!Y19</f>
        <v>0</v>
      </c>
      <c r="X23" s="154">
        <f>[1]CARTOG!Z18</f>
        <v>0</v>
      </c>
      <c r="Y23" s="74">
        <f>[1]CARTOG!AA18</f>
        <v>0</v>
      </c>
      <c r="Z23" s="529"/>
      <c r="AA23" s="529"/>
      <c r="AB23" s="529"/>
      <c r="AC23" s="529"/>
      <c r="AD23" s="529"/>
      <c r="AE23" s="529"/>
      <c r="AF23" s="529"/>
      <c r="AG23" s="529"/>
      <c r="AH23" s="529"/>
      <c r="AI23" s="529"/>
    </row>
    <row r="24" spans="1:35" ht="25.5" customHeight="1">
      <c r="A24" s="573"/>
      <c r="B24" s="566"/>
      <c r="C24" s="579" t="str">
        <f>[1]CARTOG!A25</f>
        <v>Fase I del nuevo sistema de gestión de producción geográfica</v>
      </c>
      <c r="D24" s="580" t="str">
        <f>[1]CARTOG!B25</f>
        <v>13. No Aplica</v>
      </c>
      <c r="E24" s="578" t="str">
        <f>[1]CARTOG!C25</f>
        <v>Fortalecer_la_producción_de_la_información_agrológica_geográfica_geodésica_y_cartográfica_nacional</v>
      </c>
      <c r="F24" s="578" t="str">
        <f>[1]CARTOG!D25</f>
        <v>Fortalecimiento de la estandarización, producción y validación de la cartografía básica oficial del país</v>
      </c>
      <c r="G24" s="578" t="str">
        <f>[1]CARTOG!E25</f>
        <v>Gestión_con_Valores_para_Resultados</v>
      </c>
      <c r="H24" s="578" t="str">
        <f>[1]CARTOG!F25</f>
        <v>3.6. Fortalecimiento organizacional y simplificación de procesos</v>
      </c>
      <c r="I24" s="578" t="str">
        <f>[1]CARTOG!G25</f>
        <v>Porcentaje</v>
      </c>
      <c r="J24" s="578">
        <f>[1]CARTOG!H25</f>
        <v>100</v>
      </c>
      <c r="K24" s="578" t="str">
        <f>[1]CARTOG!I25</f>
        <v>Fase I Ejecutada</v>
      </c>
      <c r="L24" s="578" t="str">
        <f>[1]CARTOG!J25</f>
        <v>Eficacia</v>
      </c>
      <c r="M24" s="578" t="str">
        <f>[1]CARTOG!K25</f>
        <v xml:space="preserve">GIT  Producción Cartográfica </v>
      </c>
      <c r="N24" s="558">
        <f>[1]CARTOG!Y25</f>
        <v>1</v>
      </c>
      <c r="O24" s="558">
        <f>[1]CARTOG!Y26</f>
        <v>0</v>
      </c>
      <c r="P24" s="558">
        <f>[1]CARTOG!Z25</f>
        <v>0.2</v>
      </c>
      <c r="Q24" s="615">
        <f>[1]CARTOG!AA25</f>
        <v>0</v>
      </c>
      <c r="R24" s="566"/>
      <c r="S24" s="53" t="str">
        <f>[1]CARTOG!B28</f>
        <v>13. No Aplica</v>
      </c>
      <c r="T24" s="65" t="str">
        <f>[1]CARTOG!C28</f>
        <v>Levantamiento y análisis de información para el sistema de gestion de produccion fase I</v>
      </c>
      <c r="U24" s="65" t="str">
        <f>[1]CARTOG!K28</f>
        <v>Wilson Yesid Buitrago</v>
      </c>
      <c r="V24" s="66">
        <f>[1]CARTOG!Y28</f>
        <v>1</v>
      </c>
      <c r="W24" s="66">
        <f>[1]CARTOG!Y29</f>
        <v>0</v>
      </c>
      <c r="X24" s="66">
        <f>[1]CARTOG!Z28</f>
        <v>0.3</v>
      </c>
      <c r="Y24" s="67">
        <f>[1]CARTOG!AA28</f>
        <v>0</v>
      </c>
      <c r="Z24" s="529"/>
      <c r="AA24" s="529"/>
      <c r="AB24" s="529"/>
      <c r="AC24" s="529"/>
      <c r="AD24" s="529"/>
      <c r="AE24" s="529"/>
      <c r="AF24" s="529"/>
      <c r="AG24" s="529"/>
      <c r="AH24" s="529"/>
      <c r="AI24" s="529"/>
    </row>
    <row r="25" spans="1:35" ht="25.5" customHeight="1">
      <c r="A25" s="573"/>
      <c r="B25" s="566"/>
      <c r="C25" s="570"/>
      <c r="D25" s="556"/>
      <c r="E25" s="556"/>
      <c r="F25" s="556"/>
      <c r="G25" s="556"/>
      <c r="H25" s="556"/>
      <c r="I25" s="556"/>
      <c r="J25" s="556"/>
      <c r="K25" s="556"/>
      <c r="L25" s="556"/>
      <c r="M25" s="556"/>
      <c r="N25" s="556"/>
      <c r="O25" s="556"/>
      <c r="P25" s="556"/>
      <c r="Q25" s="582"/>
      <c r="R25" s="566"/>
      <c r="S25" s="68" t="str">
        <f>[1]CARTOG!B30</f>
        <v>13. No Aplica</v>
      </c>
      <c r="T25" s="69" t="str">
        <f>[1]CARTOG!C30</f>
        <v>Desarrollar el sistema de gestion de produccion fase I</v>
      </c>
      <c r="U25" s="69" t="str">
        <f>[1]CARTOG!K30</f>
        <v>Wilson Yesid Buitrago</v>
      </c>
      <c r="V25" s="70">
        <f>[1]CARTOG!Y30</f>
        <v>1</v>
      </c>
      <c r="W25" s="70">
        <f>[1]CARTOG!Y31</f>
        <v>0</v>
      </c>
      <c r="X25" s="70">
        <f>[1]CARTOG!Z30</f>
        <v>0.45</v>
      </c>
      <c r="Y25" s="71">
        <f>[1]CARTOG!AA30</f>
        <v>0</v>
      </c>
      <c r="Z25" s="529"/>
      <c r="AA25" s="529"/>
      <c r="AB25" s="529"/>
      <c r="AC25" s="529"/>
      <c r="AD25" s="529"/>
      <c r="AE25" s="529"/>
      <c r="AF25" s="529"/>
      <c r="AG25" s="529"/>
      <c r="AH25" s="529"/>
      <c r="AI25" s="529"/>
    </row>
    <row r="26" spans="1:35" ht="25.5" customHeight="1" thickBot="1">
      <c r="A26" s="573"/>
      <c r="B26" s="566"/>
      <c r="C26" s="571"/>
      <c r="D26" s="557"/>
      <c r="E26" s="557"/>
      <c r="F26" s="557"/>
      <c r="G26" s="557"/>
      <c r="H26" s="557"/>
      <c r="I26" s="557"/>
      <c r="J26" s="557"/>
      <c r="K26" s="557"/>
      <c r="L26" s="557"/>
      <c r="M26" s="557"/>
      <c r="N26" s="557"/>
      <c r="O26" s="557"/>
      <c r="P26" s="557"/>
      <c r="Q26" s="616"/>
      <c r="R26" s="566"/>
      <c r="S26" s="75" t="str">
        <f>[1]CARTOG!B32</f>
        <v>13. No Aplica</v>
      </c>
      <c r="T26" s="76" t="str">
        <f>[1]CARTOG!C32</f>
        <v>Realizar las pruebas al sistema de gestion de produccion fase I</v>
      </c>
      <c r="U26" s="76" t="str">
        <f>[1]CARTOG!K32</f>
        <v>Wilson Yesid Buitrago</v>
      </c>
      <c r="V26" s="77">
        <f>[1]CARTOG!Y32</f>
        <v>1</v>
      </c>
      <c r="W26" s="77">
        <f>[1]CARTOG!Y33</f>
        <v>0</v>
      </c>
      <c r="X26" s="77">
        <f>[1]CARTOG!Z32</f>
        <v>0.25</v>
      </c>
      <c r="Y26" s="78">
        <f>[1]CARTOG!AA32</f>
        <v>0</v>
      </c>
      <c r="Z26" s="529"/>
      <c r="AA26" s="529"/>
      <c r="AB26" s="529"/>
      <c r="AC26" s="529"/>
      <c r="AD26" s="529"/>
      <c r="AE26" s="529"/>
      <c r="AF26" s="529"/>
      <c r="AG26" s="529"/>
      <c r="AH26" s="529"/>
      <c r="AI26" s="529"/>
    </row>
    <row r="27" spans="1:35" ht="79.5" customHeight="1" thickBot="1">
      <c r="A27" s="573"/>
      <c r="B27" s="566"/>
      <c r="C27" s="79" t="str">
        <f>[1]CARTOG!A41</f>
        <v xml:space="preserve">Validación cartográfica producida por terceros </v>
      </c>
      <c r="D27" s="80" t="str">
        <f>[1]CARTOG!B41</f>
        <v>13. No Aplica</v>
      </c>
      <c r="E27" s="81" t="str">
        <f>[1]CARTOG!C41</f>
        <v>Fortalecer_la_producción_de_la_información_agrológica_geográfica_geodésica_y_cartográfica_nacional</v>
      </c>
      <c r="F27" s="81" t="str">
        <f>[1]CARTOG!D41</f>
        <v>Fortalecimiento de la estandarización, producción y validación de la cartografía básica oficial del país</v>
      </c>
      <c r="G27" s="81" t="str">
        <f>[1]CARTOG!E41</f>
        <v>Gestión_con_Valores_para_Resultados</v>
      </c>
      <c r="H27" s="81" t="str">
        <f>[1]CARTOG!F41</f>
        <v>3.6. Fortalecimiento organizacional y simplificación de procesos</v>
      </c>
      <c r="I27" s="81" t="str">
        <f>[1]CARTOG!G41</f>
        <v>Porcentaje</v>
      </c>
      <c r="J27" s="80">
        <f>[1]CARTOG!H41</f>
        <v>1</v>
      </c>
      <c r="K27" s="81" t="str">
        <f>[1]CARTOG!I41</f>
        <v xml:space="preserve">Solicitudes atendidas </v>
      </c>
      <c r="L27" s="81" t="str">
        <f>[1]CARTOG!J41</f>
        <v>Eficiencia</v>
      </c>
      <c r="M27" s="81" t="str">
        <f>[1]CARTOG!K41</f>
        <v xml:space="preserve">GIT Modernización </v>
      </c>
      <c r="N27" s="82">
        <f>[1]CARTOG!Y41</f>
        <v>1</v>
      </c>
      <c r="O27" s="82">
        <f>[1]CARTOG!Y42</f>
        <v>0</v>
      </c>
      <c r="P27" s="82">
        <f>[1]CARTOG!Z41</f>
        <v>0.2</v>
      </c>
      <c r="Q27" s="83">
        <f>[1]CARTOG!AA41</f>
        <v>0</v>
      </c>
      <c r="R27" s="566"/>
      <c r="S27" s="84" t="str">
        <f>[1]CARTOG!B44</f>
        <v>13. No Aplica</v>
      </c>
      <c r="T27" s="85" t="str">
        <f>[1]CARTOG!C44</f>
        <v>Atender solictudes de validación  cartográfica producida por terceros</v>
      </c>
      <c r="U27" s="85" t="str">
        <f>[1]CARTOG!K44</f>
        <v xml:space="preserve">Wilffy Cecilia Lagos </v>
      </c>
      <c r="V27" s="82">
        <f>[1]CARTOG!Y44</f>
        <v>1</v>
      </c>
      <c r="W27" s="82">
        <f>[1]CARTOG!Y45</f>
        <v>0</v>
      </c>
      <c r="X27" s="82">
        <f>[1]CARTOG!Z44</f>
        <v>1</v>
      </c>
      <c r="Y27" s="86">
        <f>[1]CARTOG!AA44</f>
        <v>0</v>
      </c>
      <c r="Z27" s="529"/>
      <c r="AA27" s="529"/>
      <c r="AB27" s="529"/>
      <c r="AC27" s="529"/>
      <c r="AD27" s="529"/>
      <c r="AE27" s="529"/>
      <c r="AF27" s="529"/>
      <c r="AG27" s="529"/>
      <c r="AH27" s="529"/>
      <c r="AI27" s="529"/>
    </row>
    <row r="28" spans="1:35" ht="45.75" customHeight="1">
      <c r="A28" s="573"/>
      <c r="B28" s="566"/>
      <c r="C28" s="639" t="str">
        <f>[1]CARTOG!A57</f>
        <v xml:space="preserve">Servicios de Información Geográfica, geodesica y cartográfica </v>
      </c>
      <c r="D28" s="625" t="str">
        <f>[1]CARTOG!B57</f>
        <v>13. No Aplica</v>
      </c>
      <c r="E28" s="626" t="str">
        <f>[1]CARTOG!C57</f>
        <v>Fortalecer_la_producción_de_la_información_agrológica_geográfica_geodésica_y_cartográfica_nacional</v>
      </c>
      <c r="F28" s="626" t="str">
        <f>[1]CARTOG!D57</f>
        <v>Fortalecimiento de la estandarización, producción y validación de la cartografía básica oficial del país</v>
      </c>
      <c r="G28" s="626" t="str">
        <f>[1]CARTOG!E57</f>
        <v>Gestión_con_Valores_para_Resultados</v>
      </c>
      <c r="H28" s="626" t="str">
        <f>[1]CARTOG!F57</f>
        <v>3.6. Fortalecimiento organizacional y simplificación de procesos</v>
      </c>
      <c r="I28" s="626" t="str">
        <f>[1]CARTOG!G57</f>
        <v>Numero</v>
      </c>
      <c r="J28" s="626" t="str">
        <f>[1]CARTOG!H57</f>
        <v>5.0129.60</v>
      </c>
      <c r="K28" s="626" t="str">
        <f>[1]CARTOG!I57</f>
        <v xml:space="preserve">Datos publicados de infromación geográfica, geodesica y cartográfica </v>
      </c>
      <c r="L28" s="626" t="str">
        <f>[1]CARTOG!J57</f>
        <v>Eficacia</v>
      </c>
      <c r="M28" s="626" t="str">
        <f>[1]CARTOG!K57</f>
        <v xml:space="preserve">GIT Administración de la Información </v>
      </c>
      <c r="N28" s="587">
        <f>[1]CARTOG!Y57</f>
        <v>1</v>
      </c>
      <c r="O28" s="587">
        <f>[1]CARTOG!Y58</f>
        <v>0</v>
      </c>
      <c r="P28" s="587">
        <f>[1]CARTOG!Z57</f>
        <v>0.1</v>
      </c>
      <c r="Q28" s="612">
        <f>[1]CARTOG!AA57</f>
        <v>0</v>
      </c>
      <c r="R28" s="566"/>
      <c r="S28" s="56" t="str">
        <f>[1]CARTOG!B60</f>
        <v>13. No Aplica</v>
      </c>
      <c r="T28" s="87" t="str">
        <f>[1]CARTOG!C60</f>
        <v xml:space="preserve">Publicar 12.960 datos rinex en el año </v>
      </c>
      <c r="U28" s="87" t="str">
        <f>[1]CARTOG!K60</f>
        <v>Martin Hernando Gonzalez</v>
      </c>
      <c r="V28" s="88">
        <f>[1]CARTOG!Y60</f>
        <v>1</v>
      </c>
      <c r="W28" s="88">
        <f>[1]CARTOG!Y61</f>
        <v>0</v>
      </c>
      <c r="X28" s="88">
        <f>[1]CARTOG!Z60</f>
        <v>0.5</v>
      </c>
      <c r="Y28" s="89">
        <f>[1]CARTOG!AA60</f>
        <v>0</v>
      </c>
      <c r="Z28" s="529"/>
      <c r="AA28" s="529"/>
      <c r="AB28" s="529"/>
      <c r="AC28" s="529"/>
      <c r="AD28" s="529"/>
      <c r="AE28" s="529"/>
      <c r="AF28" s="529"/>
      <c r="AG28" s="529"/>
      <c r="AH28" s="529"/>
      <c r="AI28" s="529"/>
    </row>
    <row r="29" spans="1:35" ht="45.75" customHeight="1" thickBot="1">
      <c r="A29" s="574"/>
      <c r="B29" s="567"/>
      <c r="C29" s="577"/>
      <c r="D29" s="557"/>
      <c r="E29" s="557"/>
      <c r="F29" s="557"/>
      <c r="G29" s="557"/>
      <c r="H29" s="557"/>
      <c r="I29" s="557"/>
      <c r="J29" s="557"/>
      <c r="K29" s="557"/>
      <c r="L29" s="557"/>
      <c r="M29" s="557"/>
      <c r="N29" s="557"/>
      <c r="O29" s="557"/>
      <c r="P29" s="557"/>
      <c r="Q29" s="616"/>
      <c r="R29" s="567"/>
      <c r="S29" s="75" t="str">
        <f>[1]CARTOG!B62</f>
        <v>13. No Aplica</v>
      </c>
      <c r="T29" s="76" t="str">
        <f>[1]CARTOG!C62</f>
        <v>Publicar 5.000.000 de ha de productos cartográficos al año</v>
      </c>
      <c r="U29" s="76" t="str">
        <f>[1]CARTOG!K62</f>
        <v>Martin Hernando Gonzalez</v>
      </c>
      <c r="V29" s="77">
        <f>[1]CARTOG!Y62</f>
        <v>1</v>
      </c>
      <c r="W29" s="77">
        <f>[1]CARTOG!Y63</f>
        <v>0</v>
      </c>
      <c r="X29" s="77">
        <f>[1]CARTOG!Z62</f>
        <v>0.5</v>
      </c>
      <c r="Y29" s="78">
        <f>[1]CARTOG!AA62</f>
        <v>0</v>
      </c>
      <c r="Z29" s="529"/>
      <c r="AA29" s="529"/>
      <c r="AB29" s="529"/>
      <c r="AC29" s="529"/>
      <c r="AD29" s="529"/>
      <c r="AE29" s="529"/>
      <c r="AF29" s="529"/>
      <c r="AG29" s="529"/>
      <c r="AH29" s="529"/>
      <c r="AI29" s="529"/>
    </row>
    <row r="30" spans="1:35">
      <c r="A30" s="565" t="str">
        <f>[1]AGROL!C3</f>
        <v>GESTIÓN AGROLÓGICA</v>
      </c>
      <c r="B30" s="568">
        <f>[1]AGROL!AA3</f>
        <v>0</v>
      </c>
      <c r="C30" s="579" t="str">
        <f>[1]AGROL!A8</f>
        <v>Servicio de análisis químicos, físicos, mineralógicos y biológicos de suelos</v>
      </c>
      <c r="D30" s="580" t="str">
        <f>[1]AGROL!B8</f>
        <v>13. No Aplica</v>
      </c>
      <c r="E30" s="578" t="str">
        <f>[1]AGROL!C8</f>
        <v>Fortalecer_la_producción_de_la_información_agrológica_geográfica_geodésica_y_cartográfica_nacional</v>
      </c>
      <c r="F30" s="578" t="str">
        <f>[1]AGROL!D8</f>
        <v>4.1.Ampliación de la cobertura en la identificación de los suelos, geomorfología y capacidad agrológica a escalas más detalladas, sus usos y aplicaciones.</v>
      </c>
      <c r="G30" s="578" t="str">
        <f>[1]AGROL!E8</f>
        <v>Evaluación_de_Resultados</v>
      </c>
      <c r="H30" s="578" t="str">
        <f>[1]AGROL!F8</f>
        <v>4.16. Seguimiento y evaluación del desempeño institucional</v>
      </c>
      <c r="I30" s="578" t="str">
        <f>[1]AGROL!G8</f>
        <v>Análisis</v>
      </c>
      <c r="J30" s="645">
        <f>[1]AGROL!H8</f>
        <v>120000</v>
      </c>
      <c r="K30" s="578" t="str">
        <f>[1]AGROL!I8</f>
        <v>Análisis químicos, físicos, mineralógicos y biológicos de suelos, aguas y tejido vegetal realizados</v>
      </c>
      <c r="L30" s="578" t="str">
        <f>[1]AGROL!J8</f>
        <v>Eficacia</v>
      </c>
      <c r="M30" s="578" t="str">
        <f>[1]AGROL!K8</f>
        <v>Labaoratorio Nacional de Suelos</v>
      </c>
      <c r="N30" s="645">
        <f>[1]AGROL!Y8</f>
        <v>120000.9</v>
      </c>
      <c r="O30" s="645">
        <f>[1]AGROL!Y9</f>
        <v>0</v>
      </c>
      <c r="P30" s="580">
        <f>[1]AGROL!Z8</f>
        <v>0.2</v>
      </c>
      <c r="Q30" s="559">
        <f>[1]AGROL!AA8</f>
        <v>0</v>
      </c>
      <c r="R30" s="584">
        <f>SUM(Q30:Q79)</f>
        <v>0</v>
      </c>
      <c r="S30" s="65" t="str">
        <f>[1]AGROL!B11</f>
        <v>13. No Aplica</v>
      </c>
      <c r="T30" s="65" t="str">
        <f>[1]AGROL!C11</f>
        <v>1. MISIONAL: Ejecutar análisis químico de suelos, aguas y tejido vegetal</v>
      </c>
      <c r="U30" s="65" t="str">
        <f>[1]AGROL!K11</f>
        <v>Labaoratorio Nacional de Suelos</v>
      </c>
      <c r="V30" s="90">
        <f>[1]AGROL!Y11</f>
        <v>29076</v>
      </c>
      <c r="W30" s="90">
        <f>[1]AGROL!Y12</f>
        <v>0</v>
      </c>
      <c r="X30" s="66">
        <f>[1]AGROL!Z11</f>
        <v>0.38400000000000001</v>
      </c>
      <c r="Y30" s="67">
        <f>[1]AGROL!AA11</f>
        <v>0</v>
      </c>
      <c r="Z30" s="529"/>
      <c r="AA30" s="529"/>
      <c r="AB30" s="529"/>
      <c r="AC30" s="529"/>
      <c r="AD30" s="529"/>
      <c r="AE30" s="529"/>
      <c r="AF30" s="529"/>
      <c r="AG30" s="529"/>
      <c r="AH30" s="529"/>
      <c r="AI30" s="529"/>
    </row>
    <row r="31" spans="1:35">
      <c r="A31" s="566"/>
      <c r="B31" s="566"/>
      <c r="C31" s="570"/>
      <c r="D31" s="556"/>
      <c r="E31" s="556"/>
      <c r="F31" s="556"/>
      <c r="G31" s="556"/>
      <c r="H31" s="556"/>
      <c r="I31" s="556"/>
      <c r="J31" s="556"/>
      <c r="K31" s="556"/>
      <c r="L31" s="556"/>
      <c r="M31" s="556"/>
      <c r="N31" s="556"/>
      <c r="O31" s="556"/>
      <c r="P31" s="556"/>
      <c r="Q31" s="560"/>
      <c r="R31" s="585"/>
      <c r="S31" s="69" t="str">
        <f>[1]AGROL!B13</f>
        <v>13. No Aplica</v>
      </c>
      <c r="T31" s="69" t="str">
        <f>[1]AGROL!C13</f>
        <v>2. MISIONAL: Ejecutar análisis físicos de suelos</v>
      </c>
      <c r="U31" s="69" t="str">
        <f>[1]AGROL!K13</f>
        <v>Labaoratorio Nacional de Suelos</v>
      </c>
      <c r="V31" s="91">
        <f>[1]AGROL!Y13</f>
        <v>2479</v>
      </c>
      <c r="W31" s="91">
        <f>[1]AGROL!Y14</f>
        <v>0</v>
      </c>
      <c r="X31" s="70">
        <f>[1]AGROL!Z13</f>
        <v>0.04</v>
      </c>
      <c r="Y31" s="71">
        <f>[1]AGROL!AA13</f>
        <v>0</v>
      </c>
      <c r="Z31" s="529"/>
      <c r="AA31" s="529"/>
      <c r="AB31" s="529"/>
      <c r="AC31" s="529"/>
      <c r="AD31" s="529"/>
      <c r="AE31" s="529"/>
      <c r="AF31" s="529"/>
      <c r="AG31" s="529"/>
      <c r="AH31" s="529"/>
      <c r="AI31" s="529"/>
    </row>
    <row r="32" spans="1:35">
      <c r="A32" s="566"/>
      <c r="B32" s="566"/>
      <c r="C32" s="570"/>
      <c r="D32" s="556"/>
      <c r="E32" s="556"/>
      <c r="F32" s="556"/>
      <c r="G32" s="556"/>
      <c r="H32" s="556"/>
      <c r="I32" s="556"/>
      <c r="J32" s="556"/>
      <c r="K32" s="556"/>
      <c r="L32" s="556"/>
      <c r="M32" s="556"/>
      <c r="N32" s="556"/>
      <c r="O32" s="556"/>
      <c r="P32" s="556"/>
      <c r="Q32" s="560"/>
      <c r="R32" s="585"/>
      <c r="S32" s="69" t="str">
        <f>[1]AGROL!B15</f>
        <v>13. No Aplica</v>
      </c>
      <c r="T32" s="69" t="str">
        <f>[1]AGROL!C15</f>
        <v>3. MISIONAL: Ejecutar análisis mineralógicos y micro morfológicos de suelos</v>
      </c>
      <c r="U32" s="69" t="str">
        <f>[1]AGROL!K15</f>
        <v>Labaoratorio Nacional de Suelos</v>
      </c>
      <c r="V32" s="91">
        <f>[1]AGROL!Y15</f>
        <v>1385</v>
      </c>
      <c r="W32" s="91">
        <f>[1]AGROL!Y16</f>
        <v>0</v>
      </c>
      <c r="X32" s="70">
        <f>[1]AGROL!Z15</f>
        <v>1.7999999999999999E-2</v>
      </c>
      <c r="Y32" s="71">
        <f>[1]AGROL!AA15</f>
        <v>0</v>
      </c>
      <c r="Z32" s="529"/>
      <c r="AA32" s="529"/>
      <c r="AB32" s="529"/>
      <c r="AC32" s="529"/>
      <c r="AD32" s="529"/>
      <c r="AE32" s="529"/>
      <c r="AF32" s="529"/>
      <c r="AG32" s="529"/>
      <c r="AH32" s="529"/>
      <c r="AI32" s="529"/>
    </row>
    <row r="33" spans="1:35">
      <c r="A33" s="566"/>
      <c r="B33" s="566"/>
      <c r="C33" s="570"/>
      <c r="D33" s="556"/>
      <c r="E33" s="556"/>
      <c r="F33" s="556"/>
      <c r="G33" s="556"/>
      <c r="H33" s="556"/>
      <c r="I33" s="556"/>
      <c r="J33" s="556"/>
      <c r="K33" s="556"/>
      <c r="L33" s="556"/>
      <c r="M33" s="556"/>
      <c r="N33" s="556"/>
      <c r="O33" s="556"/>
      <c r="P33" s="556"/>
      <c r="Q33" s="560"/>
      <c r="R33" s="585"/>
      <c r="S33" s="69" t="str">
        <f>[1]AGROL!B17</f>
        <v>13. No Aplica</v>
      </c>
      <c r="T33" s="69" t="str">
        <f>[1]AGROL!C17</f>
        <v>4. MISIONAL: Ejecutar análisis biológicos de suelos</v>
      </c>
      <c r="U33" s="69" t="str">
        <f>[1]AGROL!K17</f>
        <v>Labaoratorio Nacional de Suelos</v>
      </c>
      <c r="V33" s="91">
        <f>[1]AGROL!Y17</f>
        <v>2060</v>
      </c>
      <c r="W33" s="91">
        <f>[1]AGROL!Y18</f>
        <v>0</v>
      </c>
      <c r="X33" s="70">
        <f>[1]AGROL!Z17</f>
        <v>1.2999999999999999E-2</v>
      </c>
      <c r="Y33" s="71">
        <f>[1]AGROL!AA17</f>
        <v>0</v>
      </c>
      <c r="Z33" s="529"/>
      <c r="AA33" s="529"/>
      <c r="AB33" s="529"/>
      <c r="AC33" s="529"/>
      <c r="AD33" s="529"/>
      <c r="AE33" s="529"/>
      <c r="AF33" s="529"/>
      <c r="AG33" s="529"/>
      <c r="AH33" s="529"/>
      <c r="AI33" s="529"/>
    </row>
    <row r="34" spans="1:35">
      <c r="A34" s="566"/>
      <c r="B34" s="566"/>
      <c r="C34" s="570"/>
      <c r="D34" s="556"/>
      <c r="E34" s="556"/>
      <c r="F34" s="556"/>
      <c r="G34" s="556"/>
      <c r="H34" s="556"/>
      <c r="I34" s="556"/>
      <c r="J34" s="556"/>
      <c r="K34" s="556"/>
      <c r="L34" s="556"/>
      <c r="M34" s="556"/>
      <c r="N34" s="556"/>
      <c r="O34" s="556"/>
      <c r="P34" s="556"/>
      <c r="Q34" s="560"/>
      <c r="R34" s="585"/>
      <c r="S34" s="69" t="str">
        <f>[1]AGROL!B19</f>
        <v>13. No Aplica</v>
      </c>
      <c r="T34" s="69" t="str">
        <f>[1]AGROL!C19</f>
        <v>5. CONVENIOS: Ejecutar análisis químico de suelos, aguas y tejido vegetal</v>
      </c>
      <c r="U34" s="69" t="str">
        <f>[1]AGROL!K19</f>
        <v>Labaoratorio Nacional de Suelos</v>
      </c>
      <c r="V34" s="91">
        <f>[1]AGROL!Y19</f>
        <v>51660</v>
      </c>
      <c r="W34" s="91">
        <f>[1]AGROL!Y20</f>
        <v>0</v>
      </c>
      <c r="X34" s="70">
        <f>[1]AGROL!Z19</f>
        <v>0.34</v>
      </c>
      <c r="Y34" s="71">
        <f>[1]AGROL!AA19</f>
        <v>0</v>
      </c>
      <c r="Z34" s="529"/>
      <c r="AA34" s="529"/>
      <c r="AB34" s="529"/>
      <c r="AC34" s="529"/>
      <c r="AD34" s="529"/>
      <c r="AE34" s="529"/>
      <c r="AF34" s="529"/>
      <c r="AG34" s="529"/>
      <c r="AH34" s="529"/>
      <c r="AI34" s="529"/>
    </row>
    <row r="35" spans="1:35">
      <c r="A35" s="566"/>
      <c r="B35" s="566"/>
      <c r="C35" s="570"/>
      <c r="D35" s="556"/>
      <c r="E35" s="556"/>
      <c r="F35" s="556"/>
      <c r="G35" s="556"/>
      <c r="H35" s="556"/>
      <c r="I35" s="556"/>
      <c r="J35" s="556"/>
      <c r="K35" s="556"/>
      <c r="L35" s="556"/>
      <c r="M35" s="556"/>
      <c r="N35" s="556"/>
      <c r="O35" s="556"/>
      <c r="P35" s="556"/>
      <c r="Q35" s="560"/>
      <c r="R35" s="585"/>
      <c r="S35" s="69" t="str">
        <f>[1]AGROL!B21</f>
        <v>13. No Aplica</v>
      </c>
      <c r="T35" s="69" t="str">
        <f>[1]AGROL!C21</f>
        <v>6. CONVENIOS: Ejecutar análisis físicos de suelos</v>
      </c>
      <c r="U35" s="69" t="str">
        <f>[1]AGROL!K21</f>
        <v>Labaoratorio Nacional de Suelos</v>
      </c>
      <c r="V35" s="91">
        <f>[1]AGROL!Y21</f>
        <v>22860</v>
      </c>
      <c r="W35" s="91">
        <f>[1]AGROL!Y22</f>
        <v>0</v>
      </c>
      <c r="X35" s="70">
        <f>[1]AGROL!Z21</f>
        <v>0.06</v>
      </c>
      <c r="Y35" s="71">
        <f>[1]AGROL!AA21</f>
        <v>0</v>
      </c>
      <c r="Z35" s="529"/>
      <c r="AA35" s="529"/>
      <c r="AB35" s="529"/>
      <c r="AC35" s="529"/>
      <c r="AD35" s="529"/>
      <c r="AE35" s="529"/>
      <c r="AF35" s="529"/>
      <c r="AG35" s="529"/>
      <c r="AH35" s="529"/>
      <c r="AI35" s="529"/>
    </row>
    <row r="36" spans="1:35">
      <c r="A36" s="566"/>
      <c r="B36" s="566"/>
      <c r="C36" s="570"/>
      <c r="D36" s="556"/>
      <c r="E36" s="556"/>
      <c r="F36" s="556"/>
      <c r="G36" s="556"/>
      <c r="H36" s="556"/>
      <c r="I36" s="556"/>
      <c r="J36" s="556"/>
      <c r="K36" s="556"/>
      <c r="L36" s="556"/>
      <c r="M36" s="556"/>
      <c r="N36" s="556"/>
      <c r="O36" s="556"/>
      <c r="P36" s="556"/>
      <c r="Q36" s="560"/>
      <c r="R36" s="585"/>
      <c r="S36" s="69" t="str">
        <f>[1]AGROL!B23</f>
        <v>13. No Aplica</v>
      </c>
      <c r="T36" s="69" t="str">
        <f>[1]AGROL!C23</f>
        <v>7. CONVENIOS: Ejecutar análisis mineralógicos y micro morfológicos de suelos</v>
      </c>
      <c r="U36" s="69" t="str">
        <f>[1]AGROL!K23</f>
        <v>Labaoratorio Nacional de Suelos</v>
      </c>
      <c r="V36" s="91">
        <f>[1]AGROL!Y23</f>
        <v>9279</v>
      </c>
      <c r="W36" s="91">
        <f>[1]AGROL!Y24</f>
        <v>0</v>
      </c>
      <c r="X36" s="70">
        <f>[1]AGROL!Z23</f>
        <v>3.44E-2</v>
      </c>
      <c r="Y36" s="71">
        <f>[1]AGROL!AA23</f>
        <v>0</v>
      </c>
      <c r="Z36" s="529"/>
      <c r="AA36" s="529"/>
      <c r="AB36" s="529"/>
      <c r="AC36" s="529"/>
      <c r="AD36" s="529"/>
      <c r="AE36" s="529"/>
      <c r="AF36" s="529"/>
      <c r="AG36" s="529"/>
      <c r="AH36" s="529"/>
      <c r="AI36" s="529"/>
    </row>
    <row r="37" spans="1:35">
      <c r="A37" s="566"/>
      <c r="B37" s="566"/>
      <c r="C37" s="570"/>
      <c r="D37" s="556"/>
      <c r="E37" s="556"/>
      <c r="F37" s="556"/>
      <c r="G37" s="556"/>
      <c r="H37" s="556"/>
      <c r="I37" s="556"/>
      <c r="J37" s="556"/>
      <c r="K37" s="556"/>
      <c r="L37" s="556"/>
      <c r="M37" s="556"/>
      <c r="N37" s="556"/>
      <c r="O37" s="556"/>
      <c r="P37" s="556"/>
      <c r="Q37" s="560"/>
      <c r="R37" s="585"/>
      <c r="S37" s="69" t="str">
        <f>[1]AGROL!B25</f>
        <v>13. No Aplica</v>
      </c>
      <c r="T37" s="69" t="str">
        <f>[1]AGROL!C25</f>
        <v>8. CONVENIOS: Ejecutar análisis biológicos de suelos</v>
      </c>
      <c r="U37" s="69" t="str">
        <f>[1]AGROL!K25</f>
        <v>Labaoratorio Nacional de Suelos</v>
      </c>
      <c r="V37" s="91">
        <f>[1]AGROL!Y25</f>
        <v>1201</v>
      </c>
      <c r="W37" s="91">
        <f>[1]AGROL!Y26</f>
        <v>0</v>
      </c>
      <c r="X37" s="70">
        <f>[1]AGROL!Z25</f>
        <v>1.06E-2</v>
      </c>
      <c r="Y37" s="71">
        <f>[1]AGROL!AA25</f>
        <v>0</v>
      </c>
      <c r="Z37" s="529"/>
      <c r="AA37" s="529"/>
      <c r="AB37" s="529"/>
      <c r="AC37" s="529"/>
      <c r="AD37" s="529"/>
      <c r="AE37" s="529"/>
      <c r="AF37" s="529"/>
      <c r="AG37" s="529"/>
      <c r="AH37" s="529"/>
      <c r="AI37" s="529"/>
    </row>
    <row r="38" spans="1:35" ht="15.75" thickBot="1">
      <c r="A38" s="566"/>
      <c r="B38" s="566"/>
      <c r="C38" s="571"/>
      <c r="D38" s="557"/>
      <c r="E38" s="557"/>
      <c r="F38" s="557"/>
      <c r="G38" s="557"/>
      <c r="H38" s="557"/>
      <c r="I38" s="557"/>
      <c r="J38" s="557"/>
      <c r="K38" s="557"/>
      <c r="L38" s="557"/>
      <c r="M38" s="557"/>
      <c r="N38" s="557"/>
      <c r="O38" s="557"/>
      <c r="P38" s="557"/>
      <c r="Q38" s="561"/>
      <c r="R38" s="585"/>
      <c r="S38" s="76" t="str">
        <f>[1]AGROL!B27</f>
        <v>13. No Aplica</v>
      </c>
      <c r="T38" s="76" t="str">
        <f>[1]AGROL!C27</f>
        <v>9. Construcción y estandarización de base de datos de suelos</v>
      </c>
      <c r="U38" s="76" t="str">
        <f>[1]AGROL!K27</f>
        <v>Labaoratorio Nacional de Suelos</v>
      </c>
      <c r="V38" s="92">
        <f>[1]AGROL!Y27</f>
        <v>1</v>
      </c>
      <c r="W38" s="92">
        <f>[1]AGROL!Y28</f>
        <v>0</v>
      </c>
      <c r="X38" s="77">
        <f>[1]AGROL!Z27</f>
        <v>0.1</v>
      </c>
      <c r="Y38" s="78">
        <f>[1]AGROL!AA27</f>
        <v>0</v>
      </c>
      <c r="Z38" s="529"/>
      <c r="AA38" s="529"/>
      <c r="AB38" s="529"/>
      <c r="AC38" s="529"/>
      <c r="AD38" s="529"/>
      <c r="AE38" s="529"/>
      <c r="AF38" s="529"/>
      <c r="AG38" s="529"/>
      <c r="AH38" s="529"/>
      <c r="AI38" s="529"/>
    </row>
    <row r="39" spans="1:35" ht="30">
      <c r="A39" s="566"/>
      <c r="B39" s="566"/>
      <c r="C39" s="632" t="str">
        <f>[1]AGROL!A32</f>
        <v xml:space="preserve">Áreas AHT con fines múltiples homologadas, actualizadas y correlacionadas </v>
      </c>
      <c r="D39" s="625" t="str">
        <f>[1]AGROL!B32</f>
        <v>13. No Aplica</v>
      </c>
      <c r="E39" s="626" t="str">
        <f>[1]AGROL!C32</f>
        <v>Fortalecer_la_producción_de_la_información_agrológica_geográfica_geodésica_y_cartográfica_nacional</v>
      </c>
      <c r="F39" s="626" t="str">
        <f>[1]AGROL!D32</f>
        <v>4.2. Actualización de áreas homogéneas de tierras.</v>
      </c>
      <c r="G39" s="626" t="str">
        <f>[1]AGROL!E32</f>
        <v>Evaluación_de_Resultados</v>
      </c>
      <c r="H39" s="626" t="str">
        <f>[1]AGROL!F32</f>
        <v>4.16. Seguimiento y evaluación del desempeño institucional</v>
      </c>
      <c r="I39" s="626" t="str">
        <f>[1]AGROL!G32</f>
        <v>Áreas</v>
      </c>
      <c r="J39" s="648">
        <f>[1]AGROL!H32</f>
        <v>2300000</v>
      </c>
      <c r="K39" s="626" t="str">
        <f>[1]AGROL!I32</f>
        <v xml:space="preserve"> AHT con fines múltiples homologadas, actualizadas y correlacionadas</v>
      </c>
      <c r="L39" s="626" t="str">
        <f>[1]AGROL!J32</f>
        <v>Eficacia</v>
      </c>
      <c r="M39" s="626" t="str">
        <f>[1]AGROL!K32</f>
        <v>Gestión de Suelos y Aplicaciones Agrologicas</v>
      </c>
      <c r="N39" s="587">
        <f>[1]AGROL!Y32</f>
        <v>1</v>
      </c>
      <c r="O39" s="587">
        <f>[1]AGROL!Y33</f>
        <v>0</v>
      </c>
      <c r="P39" s="587">
        <f>[1]AGROL!Z32</f>
        <v>0.1</v>
      </c>
      <c r="Q39" s="588">
        <f>[1]AGROL!AA32</f>
        <v>0</v>
      </c>
      <c r="R39" s="585"/>
      <c r="S39" s="87" t="str">
        <f>[1]AGROL!B35</f>
        <v>13. No Aplica</v>
      </c>
      <c r="T39" s="87" t="str">
        <f>[1]AGROL!C35</f>
        <v>1. Correlación o actualización de las áreas homogéneas de tierras</v>
      </c>
      <c r="U39" s="87" t="str">
        <f>[1]AGROL!K35</f>
        <v>Gestión de Suelos y Aplicaciones Agrologicas</v>
      </c>
      <c r="V39" s="88">
        <f>[1]AGROL!Y35</f>
        <v>1</v>
      </c>
      <c r="W39" s="93">
        <f>[1]AGROL!Y36</f>
        <v>0</v>
      </c>
      <c r="X39" s="88">
        <f>[1]AGROL!Z35</f>
        <v>0.55000000000000004</v>
      </c>
      <c r="Y39" s="89">
        <f>[1]AGROL!AA35</f>
        <v>0</v>
      </c>
      <c r="Z39" s="529"/>
      <c r="AA39" s="529"/>
      <c r="AB39" s="529"/>
      <c r="AC39" s="529"/>
      <c r="AD39" s="529"/>
      <c r="AE39" s="529"/>
      <c r="AF39" s="529"/>
      <c r="AG39" s="529"/>
      <c r="AH39" s="529"/>
      <c r="AI39" s="529"/>
    </row>
    <row r="40" spans="1:35" ht="30">
      <c r="A40" s="566"/>
      <c r="B40" s="566"/>
      <c r="C40" s="570"/>
      <c r="D40" s="556"/>
      <c r="E40" s="556"/>
      <c r="F40" s="556"/>
      <c r="G40" s="556"/>
      <c r="H40" s="556"/>
      <c r="I40" s="556"/>
      <c r="J40" s="556"/>
      <c r="K40" s="556"/>
      <c r="L40" s="556"/>
      <c r="M40" s="556"/>
      <c r="N40" s="556"/>
      <c r="O40" s="556"/>
      <c r="P40" s="556"/>
      <c r="Q40" s="560"/>
      <c r="R40" s="585"/>
      <c r="S40" s="69" t="str">
        <f>[1]AGROL!B37</f>
        <v>13. No Aplica</v>
      </c>
      <c r="T40" s="69" t="str">
        <f>[1]AGROL!C37</f>
        <v>2. Atención prioritaria solicitudes judiciales, catastrales procesos de restitución de tierras, entre otras (a demanda).</v>
      </c>
      <c r="U40" s="69" t="str">
        <f>[1]AGROL!K37</f>
        <v>Gestión de Suelos y Aplicaciones Agrologicas</v>
      </c>
      <c r="V40" s="70">
        <f>[1]AGROL!Y37</f>
        <v>1</v>
      </c>
      <c r="W40" s="91">
        <f>[1]AGROL!Y38</f>
        <v>0</v>
      </c>
      <c r="X40" s="70">
        <f>[1]AGROL!Z37</f>
        <v>0.05</v>
      </c>
      <c r="Y40" s="71">
        <f>[1]AGROL!AA37</f>
        <v>0</v>
      </c>
      <c r="Z40" s="529"/>
      <c r="AA40" s="529"/>
      <c r="AB40" s="529"/>
      <c r="AC40" s="529"/>
      <c r="AD40" s="529"/>
      <c r="AE40" s="529"/>
      <c r="AF40" s="529"/>
      <c r="AG40" s="529"/>
      <c r="AH40" s="529"/>
      <c r="AI40" s="529"/>
    </row>
    <row r="41" spans="1:35" ht="30">
      <c r="A41" s="566"/>
      <c r="B41" s="566"/>
      <c r="C41" s="570"/>
      <c r="D41" s="556"/>
      <c r="E41" s="556"/>
      <c r="F41" s="556"/>
      <c r="G41" s="556"/>
      <c r="H41" s="556"/>
      <c r="I41" s="556"/>
      <c r="J41" s="556"/>
      <c r="K41" s="556"/>
      <c r="L41" s="556"/>
      <c r="M41" s="556"/>
      <c r="N41" s="556"/>
      <c r="O41" s="556"/>
      <c r="P41" s="556"/>
      <c r="Q41" s="560"/>
      <c r="R41" s="585"/>
      <c r="S41" s="69" t="str">
        <f>[1]AGROL!B39</f>
        <v>13. No Aplica</v>
      </c>
      <c r="T41" s="69" t="str">
        <f>[1]AGROL!C39</f>
        <v>3. Estructuración control de calidad y correlación digital de la información de áreas homogéneas producida por el GIT de Levantamientos y Aplicaciones.</v>
      </c>
      <c r="U41" s="69" t="str">
        <f>[1]AGROL!K39</f>
        <v>Gestión de Suelos y Aplicaciones Agrologicas</v>
      </c>
      <c r="V41" s="70">
        <f>[1]AGROL!Y39</f>
        <v>1</v>
      </c>
      <c r="W41" s="91">
        <f>[1]AGROL!Y40</f>
        <v>0</v>
      </c>
      <c r="X41" s="70">
        <f>[1]AGROL!Z39</f>
        <v>0.25</v>
      </c>
      <c r="Y41" s="71">
        <f>[1]AGROL!AA39</f>
        <v>0</v>
      </c>
      <c r="Z41" s="529"/>
      <c r="AA41" s="529"/>
      <c r="AB41" s="529"/>
      <c r="AC41" s="529"/>
      <c r="AD41" s="529"/>
      <c r="AE41" s="529"/>
      <c r="AF41" s="529"/>
      <c r="AG41" s="529"/>
      <c r="AH41" s="529"/>
      <c r="AI41" s="529"/>
    </row>
    <row r="42" spans="1:35" ht="30">
      <c r="A42" s="566"/>
      <c r="B42" s="566"/>
      <c r="C42" s="570"/>
      <c r="D42" s="556"/>
      <c r="E42" s="556"/>
      <c r="F42" s="556"/>
      <c r="G42" s="556"/>
      <c r="H42" s="556"/>
      <c r="I42" s="556"/>
      <c r="J42" s="556"/>
      <c r="K42" s="556"/>
      <c r="L42" s="556"/>
      <c r="M42" s="556"/>
      <c r="N42" s="556"/>
      <c r="O42" s="556"/>
      <c r="P42" s="556"/>
      <c r="Q42" s="560"/>
      <c r="R42" s="585"/>
      <c r="S42" s="69" t="str">
        <f>[1]AGROL!B41</f>
        <v>13. No Aplica</v>
      </c>
      <c r="T42" s="69" t="str">
        <f>[1]AGROL!C41</f>
        <v>4. Entrega de insumos, estadísticas y mapas de las solicitudes judiciales, catastrales, procesos de restitución de tierras a demanda.</v>
      </c>
      <c r="U42" s="69" t="str">
        <f>[1]AGROL!K41</f>
        <v>Gestión de Suelos y Aplicaciones Agrologicas</v>
      </c>
      <c r="V42" s="70">
        <f>[1]AGROL!Y41</f>
        <v>1</v>
      </c>
      <c r="W42" s="91">
        <f>[1]AGROL!Y42</f>
        <v>0</v>
      </c>
      <c r="X42" s="70">
        <f>[1]AGROL!Z41</f>
        <v>0.05</v>
      </c>
      <c r="Y42" s="71">
        <f>[1]AGROL!AA41</f>
        <v>0</v>
      </c>
      <c r="Z42" s="529"/>
      <c r="AA42" s="529"/>
      <c r="AB42" s="529"/>
      <c r="AC42" s="529"/>
      <c r="AD42" s="529"/>
      <c r="AE42" s="529"/>
      <c r="AF42" s="529"/>
      <c r="AG42" s="529"/>
      <c r="AH42" s="529"/>
      <c r="AI42" s="529"/>
    </row>
    <row r="43" spans="1:35" ht="30.75" thickBot="1">
      <c r="A43" s="566"/>
      <c r="B43" s="566"/>
      <c r="C43" s="570"/>
      <c r="D43" s="556"/>
      <c r="E43" s="556"/>
      <c r="F43" s="556"/>
      <c r="G43" s="556"/>
      <c r="H43" s="556"/>
      <c r="I43" s="556"/>
      <c r="J43" s="556"/>
      <c r="K43" s="556"/>
      <c r="L43" s="556"/>
      <c r="M43" s="556"/>
      <c r="N43" s="556"/>
      <c r="O43" s="556"/>
      <c r="P43" s="556"/>
      <c r="Q43" s="560"/>
      <c r="R43" s="585"/>
      <c r="S43" s="73" t="str">
        <f>[1]AGROL!B43</f>
        <v>13. No Aplica</v>
      </c>
      <c r="T43" s="73" t="str">
        <f>[1]AGROL!C43</f>
        <v>5.  Construcción y estandarización de base de datos de suelos</v>
      </c>
      <c r="U43" s="73" t="str">
        <f>[1]AGROL!K43</f>
        <v>Gestión de Suelos y Aplicaciones Agrologicas</v>
      </c>
      <c r="V43" s="154">
        <f>[1]AGROL!Y43</f>
        <v>1</v>
      </c>
      <c r="W43" s="94">
        <f>[1]AGROL!Y44</f>
        <v>0</v>
      </c>
      <c r="X43" s="154">
        <f>[1]AGROL!Z43</f>
        <v>0.1</v>
      </c>
      <c r="Y43" s="74">
        <f>[1]AGROL!AA43</f>
        <v>0</v>
      </c>
      <c r="Z43" s="529"/>
      <c r="AA43" s="529"/>
      <c r="AB43" s="529"/>
      <c r="AC43" s="529"/>
      <c r="AD43" s="529"/>
      <c r="AE43" s="529"/>
      <c r="AF43" s="529"/>
      <c r="AG43" s="529"/>
      <c r="AH43" s="529"/>
      <c r="AI43" s="529"/>
    </row>
    <row r="44" spans="1:35" ht="30">
      <c r="A44" s="566"/>
      <c r="B44" s="566"/>
      <c r="C44" s="579" t="str">
        <f>[1]AGROL!A48</f>
        <v xml:space="preserve">Estudio de suelos realizados como insumo para fines multiples. </v>
      </c>
      <c r="D44" s="580" t="str">
        <f>[1]AGROL!B48</f>
        <v>13. No Aplica</v>
      </c>
      <c r="E44" s="578" t="str">
        <f>[1]AGROL!C48</f>
        <v>Fortalecer_la_producción_de_la_información_agrológica_geográfica_geodésica_y_cartográfica_nacional</v>
      </c>
      <c r="F44" s="578" t="str">
        <f>[1]AGROL!D48</f>
        <v>4.5. Generación de estudios territoriales en zonas focalizadas</v>
      </c>
      <c r="G44" s="578" t="str">
        <f>[1]AGROL!E48</f>
        <v>Evaluación_de_Resultados</v>
      </c>
      <c r="H44" s="578" t="str">
        <f>[1]AGROL!F48</f>
        <v>4.16. Seguimiento y evaluación del desempeño institucional</v>
      </c>
      <c r="I44" s="578" t="str">
        <f>[1]AGROL!G48</f>
        <v>Áreas</v>
      </c>
      <c r="J44" s="578">
        <f>[1]AGROL!H48</f>
        <v>1300000</v>
      </c>
      <c r="K44" s="578" t="str">
        <f>[1]AGROL!I48</f>
        <v>Áreas de Estudio de suelos realizados, como insumo para el ordenamiento del territorio.</v>
      </c>
      <c r="L44" s="578" t="str">
        <f>[1]AGROL!J48</f>
        <v>Eficacia</v>
      </c>
      <c r="M44" s="578" t="str">
        <f>[1]AGROL!K48</f>
        <v>Gestión de Suelos y Aplicaciones Agrologicas</v>
      </c>
      <c r="N44" s="558">
        <f>[1]AGROL!Y48</f>
        <v>1</v>
      </c>
      <c r="O44" s="558">
        <f>[1]AGROL!Y49</f>
        <v>0</v>
      </c>
      <c r="P44" s="558">
        <f>[1]AGROL!Z48</f>
        <v>0.3</v>
      </c>
      <c r="Q44" s="559">
        <f>[1]AGROL!AA48</f>
        <v>0</v>
      </c>
      <c r="R44" s="585"/>
      <c r="S44" s="65" t="str">
        <f>[1]AGROL!B51</f>
        <v>13. No Aplica</v>
      </c>
      <c r="T44" s="65" t="str">
        <f>[1]AGROL!C51</f>
        <v>1. Cartografía Temática de Suelos (Fases)</v>
      </c>
      <c r="U44" s="65" t="str">
        <f>[1]AGROL!K51</f>
        <v>Gestión de Suelos y Aplicaciones Agrologicas</v>
      </c>
      <c r="V44" s="66">
        <f>[1]AGROL!Y51</f>
        <v>1</v>
      </c>
      <c r="W44" s="90">
        <f>[1]AGROL!Y52</f>
        <v>0</v>
      </c>
      <c r="X44" s="66">
        <f>[1]AGROL!Z51</f>
        <v>0.15</v>
      </c>
      <c r="Y44" s="67">
        <f>[1]AGROL!AA51</f>
        <v>0</v>
      </c>
      <c r="Z44" s="529"/>
      <c r="AA44" s="529"/>
      <c r="AB44" s="529"/>
      <c r="AC44" s="529"/>
      <c r="AD44" s="529"/>
      <c r="AE44" s="529"/>
      <c r="AF44" s="529"/>
      <c r="AG44" s="529"/>
      <c r="AH44" s="529"/>
      <c r="AI44" s="529"/>
    </row>
    <row r="45" spans="1:35" ht="30">
      <c r="A45" s="566"/>
      <c r="B45" s="566"/>
      <c r="C45" s="570"/>
      <c r="D45" s="556"/>
      <c r="E45" s="556"/>
      <c r="F45" s="556"/>
      <c r="G45" s="556"/>
      <c r="H45" s="556"/>
      <c r="I45" s="556"/>
      <c r="J45" s="556"/>
      <c r="K45" s="556"/>
      <c r="L45" s="556"/>
      <c r="M45" s="556"/>
      <c r="N45" s="556"/>
      <c r="O45" s="556"/>
      <c r="P45" s="556"/>
      <c r="Q45" s="560"/>
      <c r="R45" s="585"/>
      <c r="S45" s="69" t="str">
        <f>[1]AGROL!B53</f>
        <v>13. No Aplica</v>
      </c>
      <c r="T45" s="69" t="str">
        <f>[1]AGROL!C53</f>
        <v>2. Control de calidad de los perfiles, leyenda y base de datos de observaciones y perfiles y ajustes con los cambios propuestos.</v>
      </c>
      <c r="U45" s="69" t="str">
        <f>[1]AGROL!K53</f>
        <v>Gestión de Suelos y Aplicaciones Agrologicas</v>
      </c>
      <c r="V45" s="70">
        <f>[1]AGROL!Y53</f>
        <v>1</v>
      </c>
      <c r="W45" s="91">
        <f>[1]AGROL!Y54</f>
        <v>0</v>
      </c>
      <c r="X45" s="70">
        <f>[1]AGROL!Z53</f>
        <v>0.15</v>
      </c>
      <c r="Y45" s="71">
        <f>[1]AGROL!AA53</f>
        <v>0</v>
      </c>
      <c r="Z45" s="529"/>
      <c r="AA45" s="529"/>
      <c r="AB45" s="529"/>
      <c r="AC45" s="529"/>
      <c r="AD45" s="529"/>
      <c r="AE45" s="529"/>
      <c r="AF45" s="529"/>
      <c r="AG45" s="529"/>
      <c r="AH45" s="529"/>
      <c r="AI45" s="529"/>
    </row>
    <row r="46" spans="1:35" ht="30">
      <c r="A46" s="566"/>
      <c r="B46" s="566"/>
      <c r="C46" s="570"/>
      <c r="D46" s="556"/>
      <c r="E46" s="556"/>
      <c r="F46" s="556"/>
      <c r="G46" s="556"/>
      <c r="H46" s="556"/>
      <c r="I46" s="556"/>
      <c r="J46" s="556"/>
      <c r="K46" s="556"/>
      <c r="L46" s="556"/>
      <c r="M46" s="556"/>
      <c r="N46" s="556"/>
      <c r="O46" s="556"/>
      <c r="P46" s="556"/>
      <c r="Q46" s="560"/>
      <c r="R46" s="585"/>
      <c r="S46" s="69" t="str">
        <f>[1]AGROL!B55</f>
        <v>13. No Aplica</v>
      </c>
      <c r="T46" s="69" t="str">
        <f>[1]AGROL!C55</f>
        <v>3. Descripción de UCS, revisión por control de calidad y ajuste de las UCS según las recomendaciones dadas.</v>
      </c>
      <c r="U46" s="69" t="str">
        <f>[1]AGROL!K55</f>
        <v>Gestión de Suelos y Aplicaciones Agrologicas</v>
      </c>
      <c r="V46" s="70">
        <f>[1]AGROL!Y55</f>
        <v>1</v>
      </c>
      <c r="W46" s="91">
        <f>[1]AGROL!Y56</f>
        <v>0</v>
      </c>
      <c r="X46" s="70">
        <f>[1]AGROL!Z55</f>
        <v>0.15</v>
      </c>
      <c r="Y46" s="71">
        <f>[1]AGROL!AA55</f>
        <v>0</v>
      </c>
      <c r="Z46" s="529"/>
      <c r="AA46" s="529"/>
      <c r="AB46" s="529"/>
      <c r="AC46" s="529"/>
      <c r="AD46" s="529"/>
      <c r="AE46" s="529"/>
      <c r="AF46" s="529"/>
      <c r="AG46" s="529"/>
      <c r="AH46" s="529"/>
      <c r="AI46" s="529"/>
    </row>
    <row r="47" spans="1:35" ht="30">
      <c r="A47" s="566"/>
      <c r="B47" s="566"/>
      <c r="C47" s="570"/>
      <c r="D47" s="556"/>
      <c r="E47" s="556"/>
      <c r="F47" s="556"/>
      <c r="G47" s="556"/>
      <c r="H47" s="556"/>
      <c r="I47" s="556"/>
      <c r="J47" s="556"/>
      <c r="K47" s="556"/>
      <c r="L47" s="556"/>
      <c r="M47" s="556"/>
      <c r="N47" s="556"/>
      <c r="O47" s="556"/>
      <c r="P47" s="556"/>
      <c r="Q47" s="560"/>
      <c r="R47" s="585"/>
      <c r="S47" s="69" t="str">
        <f>[1]AGROL!B57</f>
        <v>13. No Aplica</v>
      </c>
      <c r="T47" s="69" t="str">
        <f>[1]AGROL!C57</f>
        <v>4. Clasificación por capacidad de uso, mapa de capacidad. Control de calidad y ajustes con los cambios propuestos.</v>
      </c>
      <c r="U47" s="69" t="str">
        <f>[1]AGROL!K57</f>
        <v>Gestión de Suelos y Aplicaciones Agrologicas</v>
      </c>
      <c r="V47" s="70">
        <f>[1]AGROL!Y57</f>
        <v>1</v>
      </c>
      <c r="W47" s="91">
        <f>[1]AGROL!Y58</f>
        <v>0</v>
      </c>
      <c r="X47" s="70">
        <f>[1]AGROL!Z57</f>
        <v>0.2</v>
      </c>
      <c r="Y47" s="71">
        <f>[1]AGROL!AA57</f>
        <v>0</v>
      </c>
      <c r="Z47" s="529"/>
      <c r="AA47" s="529"/>
      <c r="AB47" s="529"/>
      <c r="AC47" s="529"/>
      <c r="AD47" s="529"/>
      <c r="AE47" s="529"/>
      <c r="AF47" s="529"/>
      <c r="AG47" s="529"/>
      <c r="AH47" s="529"/>
      <c r="AI47" s="529"/>
    </row>
    <row r="48" spans="1:35" ht="30">
      <c r="A48" s="566"/>
      <c r="B48" s="566"/>
      <c r="C48" s="570"/>
      <c r="D48" s="556"/>
      <c r="E48" s="556"/>
      <c r="F48" s="556"/>
      <c r="G48" s="556"/>
      <c r="H48" s="556"/>
      <c r="I48" s="556"/>
      <c r="J48" s="556"/>
      <c r="K48" s="556"/>
      <c r="L48" s="556"/>
      <c r="M48" s="556"/>
      <c r="N48" s="556"/>
      <c r="O48" s="556"/>
      <c r="P48" s="556"/>
      <c r="Q48" s="560"/>
      <c r="R48" s="585"/>
      <c r="S48" s="69" t="str">
        <f>[1]AGROL!B59</f>
        <v>13. No Aplica</v>
      </c>
      <c r="T48" s="69" t="str">
        <f>[1]AGROL!C59</f>
        <v>5. Elaboración de la memoria técnica, control de calidad, y ajustes pertinentes.</v>
      </c>
      <c r="U48" s="69" t="str">
        <f>[1]AGROL!K59</f>
        <v>Gestión de Suelos y Aplicaciones Agrologicas</v>
      </c>
      <c r="V48" s="70">
        <f>[1]AGROL!Y59</f>
        <v>1</v>
      </c>
      <c r="W48" s="91">
        <f>[1]AGROL!Y60</f>
        <v>0</v>
      </c>
      <c r="X48" s="70">
        <f>[1]AGROL!Z59</f>
        <v>0.15</v>
      </c>
      <c r="Y48" s="71">
        <f>[1]AGROL!AA59</f>
        <v>0</v>
      </c>
      <c r="Z48" s="529"/>
      <c r="AA48" s="529"/>
      <c r="AB48" s="529"/>
      <c r="AC48" s="529"/>
      <c r="AD48" s="529"/>
      <c r="AE48" s="529"/>
      <c r="AF48" s="529"/>
      <c r="AG48" s="529"/>
      <c r="AH48" s="529"/>
      <c r="AI48" s="529"/>
    </row>
    <row r="49" spans="1:35" ht="30">
      <c r="A49" s="566"/>
      <c r="B49" s="566"/>
      <c r="C49" s="570"/>
      <c r="D49" s="556"/>
      <c r="E49" s="556"/>
      <c r="F49" s="556"/>
      <c r="G49" s="556"/>
      <c r="H49" s="556"/>
      <c r="I49" s="556"/>
      <c r="J49" s="556"/>
      <c r="K49" s="556"/>
      <c r="L49" s="556"/>
      <c r="M49" s="556"/>
      <c r="N49" s="556"/>
      <c r="O49" s="556"/>
      <c r="P49" s="556"/>
      <c r="Q49" s="560"/>
      <c r="R49" s="585"/>
      <c r="S49" s="69" t="str">
        <f>[1]AGROL!B61</f>
        <v>13. No Aplica</v>
      </c>
      <c r="T49" s="69" t="str">
        <f>[1]AGROL!C61</f>
        <v xml:space="preserve">6. Unificación de estudios de suelos a diferentes escalas </v>
      </c>
      <c r="U49" s="69" t="str">
        <f>[1]AGROL!K61</f>
        <v>Gestión de Suelos y Aplicaciones Agrologicas</v>
      </c>
      <c r="V49" s="70">
        <f>[1]AGROL!Y61</f>
        <v>1</v>
      </c>
      <c r="W49" s="91">
        <f>[1]AGROL!Y62</f>
        <v>0</v>
      </c>
      <c r="X49" s="70">
        <f>[1]AGROL!Z61</f>
        <v>0.1</v>
      </c>
      <c r="Y49" s="71">
        <f>[1]AGROL!AA61</f>
        <v>0</v>
      </c>
      <c r="Z49" s="529"/>
      <c r="AA49" s="529"/>
      <c r="AB49" s="529"/>
      <c r="AC49" s="529"/>
      <c r="AD49" s="529"/>
      <c r="AE49" s="529"/>
      <c r="AF49" s="529"/>
      <c r="AG49" s="529"/>
      <c r="AH49" s="529"/>
      <c r="AI49" s="529"/>
    </row>
    <row r="50" spans="1:35" ht="30.75" thickBot="1">
      <c r="A50" s="566"/>
      <c r="B50" s="566"/>
      <c r="C50" s="571"/>
      <c r="D50" s="557"/>
      <c r="E50" s="557"/>
      <c r="F50" s="557"/>
      <c r="G50" s="557"/>
      <c r="H50" s="557"/>
      <c r="I50" s="557"/>
      <c r="J50" s="557"/>
      <c r="K50" s="557"/>
      <c r="L50" s="557"/>
      <c r="M50" s="557"/>
      <c r="N50" s="557"/>
      <c r="O50" s="557"/>
      <c r="P50" s="557"/>
      <c r="Q50" s="561"/>
      <c r="R50" s="585"/>
      <c r="S50" s="76" t="str">
        <f>[1]AGROL!B63</f>
        <v>13. No Aplica</v>
      </c>
      <c r="T50" s="76" t="str">
        <f>[1]AGROL!C63</f>
        <v>7.  Construcción y estandarización de base de datos de suelos</v>
      </c>
      <c r="U50" s="76" t="str">
        <f>[1]AGROL!K63</f>
        <v>Gestión de Suelos y Aplicaciones Agrologicas</v>
      </c>
      <c r="V50" s="77">
        <f>[1]AGROL!Y63</f>
        <v>1</v>
      </c>
      <c r="W50" s="92">
        <f>[1]AGROL!Y64</f>
        <v>0</v>
      </c>
      <c r="X50" s="77">
        <f>[1]AGROL!Z63</f>
        <v>0.1</v>
      </c>
      <c r="Y50" s="78">
        <f>[1]AGROL!AA63</f>
        <v>0</v>
      </c>
      <c r="Z50" s="529"/>
      <c r="AA50" s="529"/>
      <c r="AB50" s="529"/>
      <c r="AC50" s="529"/>
      <c r="AD50" s="529"/>
      <c r="AE50" s="529"/>
      <c r="AF50" s="529"/>
      <c r="AG50" s="529"/>
      <c r="AH50" s="529"/>
      <c r="AI50" s="529"/>
    </row>
    <row r="51" spans="1:35" ht="30">
      <c r="A51" s="566"/>
      <c r="B51" s="566"/>
      <c r="C51" s="632" t="str">
        <f>[1]AGROL!A68</f>
        <v>Geomorfología aplicada a levantamientos de suelos.</v>
      </c>
      <c r="D51" s="625" t="str">
        <f>[1]AGROL!B68</f>
        <v>13. No Aplica</v>
      </c>
      <c r="E51" s="626" t="str">
        <f>[1]AGROL!C68</f>
        <v>Fortalecer_la_producción_de_la_información_agrológica_geográfica_geodésica_y_cartográfica_nacional</v>
      </c>
      <c r="F51" s="626" t="str">
        <f>[1]AGROL!D68</f>
        <v>4.5. Generación de estudios territoriales en zonas focalizadas</v>
      </c>
      <c r="G51" s="626" t="str">
        <f>[1]AGROL!E68</f>
        <v>Evaluación_de_Resultados</v>
      </c>
      <c r="H51" s="626" t="str">
        <f>[1]AGROL!F68</f>
        <v>4.16. Seguimiento y evaluación del desempeño institucional</v>
      </c>
      <c r="I51" s="626" t="str">
        <f>[1]AGROL!G68</f>
        <v>Áreas</v>
      </c>
      <c r="J51" s="626">
        <f>[1]AGROL!H68</f>
        <v>2400000</v>
      </c>
      <c r="K51" s="626" t="str">
        <f>[1]AGROL!I68</f>
        <v>Áreas interpretadas por geomorfología</v>
      </c>
      <c r="L51" s="626" t="str">
        <f>[1]AGROL!J68</f>
        <v>Eficacia</v>
      </c>
      <c r="M51" s="626" t="str">
        <f>[1]AGROL!K68</f>
        <v>Modernización y Administración de la Información</v>
      </c>
      <c r="N51" s="587">
        <f>[1]AGROL!Y68</f>
        <v>1</v>
      </c>
      <c r="O51" s="587">
        <f>[1]AGROL!Y69</f>
        <v>0</v>
      </c>
      <c r="P51" s="587">
        <f>[1]AGROL!Z68</f>
        <v>0.15</v>
      </c>
      <c r="Q51" s="588">
        <f>[1]AGROL!AA68</f>
        <v>0</v>
      </c>
      <c r="R51" s="585"/>
      <c r="S51" s="87" t="str">
        <f>[1]AGROL!B71</f>
        <v>13. No Aplica</v>
      </c>
      <c r="T51" s="87" t="str">
        <f>[1]AGROL!C71</f>
        <v>1. Obtención de insumos</v>
      </c>
      <c r="U51" s="87" t="str">
        <f>[1]AGROL!K71</f>
        <v>Modernización y Administración de la Información</v>
      </c>
      <c r="V51" s="88">
        <f>[1]AGROL!Y71</f>
        <v>1</v>
      </c>
      <c r="W51" s="93">
        <f>[1]AGROL!Y72</f>
        <v>0</v>
      </c>
      <c r="X51" s="88">
        <f>[1]AGROL!Z71</f>
        <v>0.1</v>
      </c>
      <c r="Y51" s="89">
        <f>[1]AGROL!AA71</f>
        <v>0</v>
      </c>
      <c r="Z51" s="529"/>
      <c r="AA51" s="529"/>
      <c r="AB51" s="529"/>
      <c r="AC51" s="529"/>
      <c r="AD51" s="529"/>
      <c r="AE51" s="529"/>
      <c r="AF51" s="529"/>
      <c r="AG51" s="529"/>
      <c r="AH51" s="529"/>
      <c r="AI51" s="529"/>
    </row>
    <row r="52" spans="1:35" ht="30">
      <c r="A52" s="566"/>
      <c r="B52" s="566"/>
      <c r="C52" s="570"/>
      <c r="D52" s="556"/>
      <c r="E52" s="556"/>
      <c r="F52" s="556"/>
      <c r="G52" s="556"/>
      <c r="H52" s="556"/>
      <c r="I52" s="556"/>
      <c r="J52" s="556"/>
      <c r="K52" s="556"/>
      <c r="L52" s="556"/>
      <c r="M52" s="556"/>
      <c r="N52" s="556"/>
      <c r="O52" s="556"/>
      <c r="P52" s="556"/>
      <c r="Q52" s="560"/>
      <c r="R52" s="585"/>
      <c r="S52" s="69" t="str">
        <f>[1]AGROL!B73</f>
        <v>13. No Aplica</v>
      </c>
      <c r="T52" s="69" t="str">
        <f>[1]AGROL!C73</f>
        <v>2. Elaboración de bloques fotogramétricos, ortorectificación y mosaicos</v>
      </c>
      <c r="U52" s="69" t="str">
        <f>[1]AGROL!K73</f>
        <v>Modernización y Administración de la Información</v>
      </c>
      <c r="V52" s="70">
        <f>[1]AGROL!Y73</f>
        <v>1</v>
      </c>
      <c r="W52" s="91">
        <f>[1]AGROL!Y74</f>
        <v>0</v>
      </c>
      <c r="X52" s="70">
        <f>[1]AGROL!Z73</f>
        <v>0.15</v>
      </c>
      <c r="Y52" s="71">
        <f>[1]AGROL!AA73</f>
        <v>0</v>
      </c>
      <c r="Z52" s="529"/>
      <c r="AA52" s="529"/>
      <c r="AB52" s="529"/>
      <c r="AC52" s="529"/>
      <c r="AD52" s="529"/>
      <c r="AE52" s="529"/>
      <c r="AF52" s="529"/>
      <c r="AG52" s="529"/>
      <c r="AH52" s="529"/>
      <c r="AI52" s="529"/>
    </row>
    <row r="53" spans="1:35" ht="30">
      <c r="A53" s="566"/>
      <c r="B53" s="566"/>
      <c r="C53" s="570"/>
      <c r="D53" s="556"/>
      <c r="E53" s="556"/>
      <c r="F53" s="556"/>
      <c r="G53" s="556"/>
      <c r="H53" s="556"/>
      <c r="I53" s="556"/>
      <c r="J53" s="556"/>
      <c r="K53" s="556"/>
      <c r="L53" s="556"/>
      <c r="M53" s="556"/>
      <c r="N53" s="556"/>
      <c r="O53" s="556"/>
      <c r="P53" s="556"/>
      <c r="Q53" s="560"/>
      <c r="R53" s="585"/>
      <c r="S53" s="69" t="str">
        <f>[1]AGROL!B75</f>
        <v>13. No Aplica</v>
      </c>
      <c r="T53" s="69" t="str">
        <f>[1]AGROL!C75</f>
        <v>3. Interpretación de Geomorfología aplicada a levantamiento de suelos de 2.400.000 ha a escala 1:25.000 o 600.000 ha a escala 1:10.000</v>
      </c>
      <c r="U53" s="69" t="str">
        <f>[1]AGROL!K75</f>
        <v>Modernización y Administración de la Información</v>
      </c>
      <c r="V53" s="70">
        <f>[1]AGROL!Y75</f>
        <v>1</v>
      </c>
      <c r="W53" s="91">
        <f>[1]AGROL!Y76</f>
        <v>0</v>
      </c>
      <c r="X53" s="70">
        <f>[1]AGROL!Z75</f>
        <v>0.45</v>
      </c>
      <c r="Y53" s="71">
        <f>[1]AGROL!AA75</f>
        <v>0</v>
      </c>
      <c r="Z53" s="529"/>
      <c r="AA53" s="529"/>
      <c r="AB53" s="529"/>
      <c r="AC53" s="529"/>
      <c r="AD53" s="529"/>
      <c r="AE53" s="529"/>
      <c r="AF53" s="529"/>
      <c r="AG53" s="529"/>
      <c r="AH53" s="529"/>
      <c r="AI53" s="529"/>
    </row>
    <row r="54" spans="1:35" ht="30">
      <c r="A54" s="566"/>
      <c r="B54" s="566"/>
      <c r="C54" s="570"/>
      <c r="D54" s="556"/>
      <c r="E54" s="556"/>
      <c r="F54" s="556"/>
      <c r="G54" s="556"/>
      <c r="H54" s="556"/>
      <c r="I54" s="556"/>
      <c r="J54" s="556"/>
      <c r="K54" s="556"/>
      <c r="L54" s="556"/>
      <c r="M54" s="556"/>
      <c r="N54" s="556"/>
      <c r="O54" s="556"/>
      <c r="P54" s="556"/>
      <c r="Q54" s="560"/>
      <c r="R54" s="585"/>
      <c r="S54" s="69" t="str">
        <f>[1]AGROL!B77</f>
        <v>13. No Aplica</v>
      </c>
      <c r="T54" s="69" t="str">
        <f>[1]AGROL!C77</f>
        <v>4. Control de calidad y verificación de campo, precampo y poscampo</v>
      </c>
      <c r="U54" s="69" t="str">
        <f>[1]AGROL!K77</f>
        <v>Modernización y Administración de la Información</v>
      </c>
      <c r="V54" s="70">
        <f>[1]AGROL!Y77</f>
        <v>1</v>
      </c>
      <c r="W54" s="91">
        <f>[1]AGROL!Y78</f>
        <v>0</v>
      </c>
      <c r="X54" s="70">
        <f>[1]AGROL!Z77</f>
        <v>0.1</v>
      </c>
      <c r="Y54" s="71">
        <f>[1]AGROL!AA77</f>
        <v>0</v>
      </c>
      <c r="Z54" s="529"/>
      <c r="AA54" s="529"/>
      <c r="AB54" s="529"/>
      <c r="AC54" s="529"/>
      <c r="AD54" s="529"/>
      <c r="AE54" s="529"/>
      <c r="AF54" s="529"/>
      <c r="AG54" s="529"/>
      <c r="AH54" s="529"/>
      <c r="AI54" s="529"/>
    </row>
    <row r="55" spans="1:35" ht="30">
      <c r="A55" s="566"/>
      <c r="B55" s="566"/>
      <c r="C55" s="570"/>
      <c r="D55" s="556"/>
      <c r="E55" s="556"/>
      <c r="F55" s="556"/>
      <c r="G55" s="556"/>
      <c r="H55" s="556"/>
      <c r="I55" s="556"/>
      <c r="J55" s="556"/>
      <c r="K55" s="556"/>
      <c r="L55" s="556"/>
      <c r="M55" s="556"/>
      <c r="N55" s="556"/>
      <c r="O55" s="556"/>
      <c r="P55" s="556"/>
      <c r="Q55" s="560"/>
      <c r="R55" s="585"/>
      <c r="S55" s="69" t="str">
        <f>[1]AGROL!B79</f>
        <v>13. No Aplica</v>
      </c>
      <c r="T55" s="69" t="str">
        <f>[1]AGROL!C79</f>
        <v>5. Consolidación y control de calidad bajo estándares cartográficos</v>
      </c>
      <c r="U55" s="69" t="str">
        <f>[1]AGROL!K79</f>
        <v>Modernización y Administración de la Información</v>
      </c>
      <c r="V55" s="70">
        <f>[1]AGROL!Y79</f>
        <v>1</v>
      </c>
      <c r="W55" s="91">
        <f>[1]AGROL!Y80</f>
        <v>0</v>
      </c>
      <c r="X55" s="70">
        <f>[1]AGROL!Z79</f>
        <v>0.1</v>
      </c>
      <c r="Y55" s="71">
        <f>[1]AGROL!AA79</f>
        <v>0</v>
      </c>
      <c r="Z55" s="529"/>
      <c r="AA55" s="529"/>
      <c r="AB55" s="529"/>
      <c r="AC55" s="529"/>
      <c r="AD55" s="529"/>
      <c r="AE55" s="529"/>
      <c r="AF55" s="529"/>
      <c r="AG55" s="529"/>
      <c r="AH55" s="529"/>
      <c r="AI55" s="529"/>
    </row>
    <row r="56" spans="1:35" ht="30.75" thickBot="1">
      <c r="A56" s="566"/>
      <c r="B56" s="566"/>
      <c r="C56" s="570"/>
      <c r="D56" s="556"/>
      <c r="E56" s="556"/>
      <c r="F56" s="556"/>
      <c r="G56" s="556"/>
      <c r="H56" s="556"/>
      <c r="I56" s="556"/>
      <c r="J56" s="556"/>
      <c r="K56" s="556"/>
      <c r="L56" s="556"/>
      <c r="M56" s="556"/>
      <c r="N56" s="556"/>
      <c r="O56" s="556"/>
      <c r="P56" s="556"/>
      <c r="Q56" s="560"/>
      <c r="R56" s="585"/>
      <c r="S56" s="73" t="str">
        <f>[1]AGROL!B81</f>
        <v>13. No Aplica</v>
      </c>
      <c r="T56" s="73" t="str">
        <f>[1]AGROL!C81</f>
        <v>6.  Construcción y estandarización de base de datos de suelos</v>
      </c>
      <c r="U56" s="73" t="str">
        <f>[1]AGROL!K81</f>
        <v>Modernización y Administración de la Información</v>
      </c>
      <c r="V56" s="154">
        <f>[1]AGROL!Y81</f>
        <v>1</v>
      </c>
      <c r="W56" s="94">
        <f>[1]AGROL!Y82</f>
        <v>0</v>
      </c>
      <c r="X56" s="154">
        <f>[1]AGROL!Z81</f>
        <v>0.1</v>
      </c>
      <c r="Y56" s="74">
        <f>[1]AGROL!AA81</f>
        <v>0</v>
      </c>
      <c r="Z56" s="529"/>
      <c r="AA56" s="529"/>
      <c r="AB56" s="529"/>
      <c r="AC56" s="529"/>
      <c r="AD56" s="529"/>
      <c r="AE56" s="529"/>
      <c r="AF56" s="529"/>
      <c r="AG56" s="529"/>
      <c r="AH56" s="529"/>
      <c r="AI56" s="529"/>
    </row>
    <row r="57" spans="1:35" ht="30">
      <c r="A57" s="566"/>
      <c r="B57" s="566"/>
      <c r="C57" s="579" t="str">
        <f>[1]AGROL!A86</f>
        <v>Coberturas y usos de la tierra, aplicada al ordenamiento del territorio.</v>
      </c>
      <c r="D57" s="580" t="str">
        <f>[1]AGROL!B86</f>
        <v>13. No Aplica</v>
      </c>
      <c r="E57" s="578" t="str">
        <f>[1]AGROL!C86</f>
        <v>Fortalecer_la_producción_de_la_información_agrológica_geográfica_geodésica_y_cartográfica_nacional</v>
      </c>
      <c r="F57" s="578" t="str">
        <f>[1]AGROL!D86</f>
        <v>4.5. Generación de estudios territoriales en zonas focalizadas</v>
      </c>
      <c r="G57" s="578" t="str">
        <f>[1]AGROL!E86</f>
        <v>Evaluación_de_Resultados</v>
      </c>
      <c r="H57" s="578" t="str">
        <f>[1]AGROL!F86</f>
        <v>4.16. Seguimiento y evaluación del desempeño institucional</v>
      </c>
      <c r="I57" s="578" t="str">
        <f>[1]AGROL!G86</f>
        <v>Áreas</v>
      </c>
      <c r="J57" s="578">
        <f>[1]AGROL!H86</f>
        <v>2400000</v>
      </c>
      <c r="K57" s="578" t="str">
        <f>[1]AGROL!I86</f>
        <v>Áreas interpretadas por geomorfología</v>
      </c>
      <c r="L57" s="578" t="str">
        <f>[1]AGROL!J86</f>
        <v>Eficacia</v>
      </c>
      <c r="M57" s="578" t="str">
        <f>[1]AGROL!K86</f>
        <v>Modernización y Administración de la Información</v>
      </c>
      <c r="N57" s="558">
        <f>[1]AGROL!Y86</f>
        <v>1</v>
      </c>
      <c r="O57" s="558">
        <f>[1]AGROL!Y87</f>
        <v>0</v>
      </c>
      <c r="P57" s="558">
        <f>[1]AGROL!Z86</f>
        <v>0.1</v>
      </c>
      <c r="Q57" s="559">
        <f>[1]AGROL!AA86</f>
        <v>0</v>
      </c>
      <c r="R57" s="585"/>
      <c r="S57" s="65" t="str">
        <f>[1]AGROL!B89</f>
        <v>13. No Aplica</v>
      </c>
      <c r="T57" s="65" t="str">
        <f>[1]AGROL!C89</f>
        <v>1. Obtención y procesamiento de insumos</v>
      </c>
      <c r="U57" s="65" t="str">
        <f>[1]AGROL!K89</f>
        <v>Modernización y Administración de la Información</v>
      </c>
      <c r="V57" s="66">
        <f>[1]AGROL!Y89</f>
        <v>1</v>
      </c>
      <c r="W57" s="90">
        <f>[1]AGROL!Y90</f>
        <v>0</v>
      </c>
      <c r="X57" s="66">
        <f>[1]AGROL!Z89</f>
        <v>0.1</v>
      </c>
      <c r="Y57" s="67">
        <f>[1]AGROL!AA89</f>
        <v>0</v>
      </c>
      <c r="Z57" s="529"/>
      <c r="AA57" s="529"/>
      <c r="AB57" s="529"/>
      <c r="AC57" s="529"/>
      <c r="AD57" s="529"/>
      <c r="AE57" s="529"/>
      <c r="AF57" s="529"/>
      <c r="AG57" s="529"/>
      <c r="AH57" s="529"/>
      <c r="AI57" s="529"/>
    </row>
    <row r="58" spans="1:35" ht="30">
      <c r="A58" s="566"/>
      <c r="B58" s="566"/>
      <c r="C58" s="570"/>
      <c r="D58" s="556"/>
      <c r="E58" s="556"/>
      <c r="F58" s="556"/>
      <c r="G58" s="556"/>
      <c r="H58" s="556"/>
      <c r="I58" s="556"/>
      <c r="J58" s="556"/>
      <c r="K58" s="556"/>
      <c r="L58" s="556"/>
      <c r="M58" s="556"/>
      <c r="N58" s="556"/>
      <c r="O58" s="556"/>
      <c r="P58" s="556"/>
      <c r="Q58" s="560"/>
      <c r="R58" s="585"/>
      <c r="S58" s="69" t="str">
        <f>[1]AGROL!B91</f>
        <v>13. No Aplica</v>
      </c>
      <c r="T58" s="69" t="str">
        <f>[1]AGROL!C91</f>
        <v>2. Interpretación de las coberturas y / o uso de las tierras de 2.400.000 ha a escala 1:25.000 o 600.000 ha a escala 1:10.000</v>
      </c>
      <c r="U58" s="69" t="str">
        <f>[1]AGROL!K91</f>
        <v>Modernización y Administración de la Información</v>
      </c>
      <c r="V58" s="70">
        <f>[1]AGROL!Y91</f>
        <v>1</v>
      </c>
      <c r="W58" s="91">
        <f>[1]AGROL!Y92</f>
        <v>0</v>
      </c>
      <c r="X58" s="70">
        <f>[1]AGROL!Z91</f>
        <v>0.55000000000000004</v>
      </c>
      <c r="Y58" s="71">
        <f>[1]AGROL!AA91</f>
        <v>0</v>
      </c>
      <c r="Z58" s="529"/>
      <c r="AA58" s="529"/>
      <c r="AB58" s="529"/>
      <c r="AC58" s="529"/>
      <c r="AD58" s="529"/>
      <c r="AE58" s="529"/>
      <c r="AF58" s="529"/>
      <c r="AG58" s="529"/>
      <c r="AH58" s="529"/>
      <c r="AI58" s="529"/>
    </row>
    <row r="59" spans="1:35" ht="30">
      <c r="A59" s="566"/>
      <c r="B59" s="566"/>
      <c r="C59" s="570"/>
      <c r="D59" s="556"/>
      <c r="E59" s="556"/>
      <c r="F59" s="556"/>
      <c r="G59" s="556"/>
      <c r="H59" s="556"/>
      <c r="I59" s="556"/>
      <c r="J59" s="556"/>
      <c r="K59" s="556"/>
      <c r="L59" s="556"/>
      <c r="M59" s="556"/>
      <c r="N59" s="556"/>
      <c r="O59" s="556"/>
      <c r="P59" s="556"/>
      <c r="Q59" s="560"/>
      <c r="R59" s="585"/>
      <c r="S59" s="69" t="str">
        <f>[1]AGROL!B93</f>
        <v>13. No Aplica</v>
      </c>
      <c r="T59" s="69" t="str">
        <f>[1]AGROL!C93</f>
        <v>3. Control de calidad y verificación de campo, precampo y poscampo</v>
      </c>
      <c r="U59" s="69" t="str">
        <f>[1]AGROL!K93</f>
        <v>Modernización y Administración de la Información</v>
      </c>
      <c r="V59" s="70">
        <f>[1]AGROL!Y93</f>
        <v>1</v>
      </c>
      <c r="W59" s="91">
        <f>[1]AGROL!Y94</f>
        <v>0</v>
      </c>
      <c r="X59" s="70">
        <f>[1]AGROL!Z93</f>
        <v>0.15</v>
      </c>
      <c r="Y59" s="71">
        <f>[1]AGROL!AA93</f>
        <v>0</v>
      </c>
      <c r="Z59" s="529"/>
      <c r="AA59" s="529"/>
      <c r="AB59" s="529"/>
      <c r="AC59" s="529"/>
      <c r="AD59" s="529"/>
      <c r="AE59" s="529"/>
      <c r="AF59" s="529"/>
      <c r="AG59" s="529"/>
      <c r="AH59" s="529"/>
      <c r="AI59" s="529"/>
    </row>
    <row r="60" spans="1:35" ht="30">
      <c r="A60" s="566"/>
      <c r="B60" s="566"/>
      <c r="C60" s="570"/>
      <c r="D60" s="556"/>
      <c r="E60" s="556"/>
      <c r="F60" s="556"/>
      <c r="G60" s="556"/>
      <c r="H60" s="556"/>
      <c r="I60" s="556"/>
      <c r="J60" s="556"/>
      <c r="K60" s="556"/>
      <c r="L60" s="556"/>
      <c r="M60" s="556"/>
      <c r="N60" s="556"/>
      <c r="O60" s="556"/>
      <c r="P60" s="556"/>
      <c r="Q60" s="560"/>
      <c r="R60" s="585"/>
      <c r="S60" s="69" t="str">
        <f>[1]AGROL!B95</f>
        <v>13. No Aplica</v>
      </c>
      <c r="T60" s="69" t="str">
        <f>[1]AGROL!C95</f>
        <v>4. Consolidación y control de calidad bajo estándares cartográficos</v>
      </c>
      <c r="U60" s="69" t="str">
        <f>[1]AGROL!K95</f>
        <v>Modernización y Administración de la Información</v>
      </c>
      <c r="V60" s="70">
        <f>[1]AGROL!Y95</f>
        <v>1</v>
      </c>
      <c r="W60" s="91">
        <f>[1]AGROL!Y96</f>
        <v>0</v>
      </c>
      <c r="X60" s="70">
        <f>[1]AGROL!Z95</f>
        <v>0.1</v>
      </c>
      <c r="Y60" s="71">
        <f>[1]AGROL!AA95</f>
        <v>0</v>
      </c>
      <c r="Z60" s="529"/>
      <c r="AA60" s="529"/>
      <c r="AB60" s="529"/>
      <c r="AC60" s="529"/>
      <c r="AD60" s="529"/>
      <c r="AE60" s="529"/>
      <c r="AF60" s="529"/>
      <c r="AG60" s="529"/>
      <c r="AH60" s="529"/>
      <c r="AI60" s="529"/>
    </row>
    <row r="61" spans="1:35" ht="30.75" thickBot="1">
      <c r="A61" s="566"/>
      <c r="B61" s="566"/>
      <c r="C61" s="571"/>
      <c r="D61" s="557"/>
      <c r="E61" s="557"/>
      <c r="F61" s="557"/>
      <c r="G61" s="557"/>
      <c r="H61" s="557"/>
      <c r="I61" s="557"/>
      <c r="J61" s="557"/>
      <c r="K61" s="557"/>
      <c r="L61" s="557"/>
      <c r="M61" s="557"/>
      <c r="N61" s="557"/>
      <c r="O61" s="557"/>
      <c r="P61" s="557"/>
      <c r="Q61" s="561"/>
      <c r="R61" s="585"/>
      <c r="S61" s="76" t="str">
        <f>[1]AGROL!B97</f>
        <v>13. No Aplica</v>
      </c>
      <c r="T61" s="76" t="str">
        <f>[1]AGROL!C97</f>
        <v>5.  Construcción y estandarización de base de datos de suelos</v>
      </c>
      <c r="U61" s="76" t="str">
        <f>[1]AGROL!K97</f>
        <v>Modernización y Administración de la Información</v>
      </c>
      <c r="V61" s="77">
        <f>[1]AGROL!Y97</f>
        <v>1</v>
      </c>
      <c r="W61" s="92">
        <f>[1]AGROL!Y98</f>
        <v>0</v>
      </c>
      <c r="X61" s="77">
        <f>[1]AGROL!Z97</f>
        <v>0.1</v>
      </c>
      <c r="Y61" s="78">
        <f>[1]AGROL!AA97</f>
        <v>0</v>
      </c>
      <c r="Z61" s="529"/>
      <c r="AA61" s="529"/>
      <c r="AB61" s="529"/>
      <c r="AC61" s="529"/>
      <c r="AD61" s="529"/>
      <c r="AE61" s="529"/>
      <c r="AF61" s="529"/>
      <c r="AG61" s="529"/>
      <c r="AH61" s="529"/>
      <c r="AI61" s="529"/>
    </row>
    <row r="62" spans="1:35" ht="45">
      <c r="A62" s="566"/>
      <c r="B62" s="566"/>
      <c r="C62" s="632" t="str">
        <f>[1]AGROL!A102</f>
        <v>Compromisos institucionales nacionales e internacionales</v>
      </c>
      <c r="D62" s="625" t="str">
        <f>[1]AGROL!B102</f>
        <v>13. No Aplica</v>
      </c>
      <c r="E62" s="626" t="str">
        <f>[1]AGROL!C102</f>
        <v>Fortalecer_la_producción_de_la_información_agrológica_geográfica_geodésica_y_cartográfica_nacional</v>
      </c>
      <c r="F62" s="626" t="str">
        <f>[1]AGROL!D102</f>
        <v>4.7. Fortalecimiento de líneas de investigación en procesos misionales.</v>
      </c>
      <c r="G62" s="626" t="str">
        <f>[1]AGROL!E102</f>
        <v>Evaluación_de_Resultados</v>
      </c>
      <c r="H62" s="626" t="str">
        <f>[1]AGROL!F102</f>
        <v>4.16. Seguimiento y evaluación del desempeño institucional</v>
      </c>
      <c r="I62" s="626" t="str">
        <f>[1]AGROL!G102</f>
        <v>Porcentaje</v>
      </c>
      <c r="J62" s="625">
        <f>[1]AGROL!H102</f>
        <v>1</v>
      </c>
      <c r="K62" s="626" t="str">
        <f>[1]AGROL!I102</f>
        <v>Compromisos institucionales nacionales e internacionales</v>
      </c>
      <c r="L62" s="626" t="str">
        <f>[1]AGROL!J102</f>
        <v>Eficacia</v>
      </c>
      <c r="M62" s="626" t="str">
        <f>[1]AGROL!K102</f>
        <v>Subdirección</v>
      </c>
      <c r="N62" s="587">
        <f>[1]AGROL!Y102</f>
        <v>1</v>
      </c>
      <c r="O62" s="587">
        <f>[1]AGROL!Y103</f>
        <v>0</v>
      </c>
      <c r="P62" s="587">
        <f>[1]AGROL!Z102</f>
        <v>0.04</v>
      </c>
      <c r="Q62" s="588">
        <f>[1]AGROL!AA102</f>
        <v>0</v>
      </c>
      <c r="R62" s="585"/>
      <c r="S62" s="87" t="str">
        <f>[1]AGROL!B105</f>
        <v>13. No Aplica</v>
      </c>
      <c r="T62" s="87" t="str">
        <f>[1]AGROL!C105</f>
        <v>1. Carta de intención entre la Organización de las Naciones Unidas para la Alimentación y la Agricultura - FAO y el IGAC.1. Carta de intención entre la Organización de las Naciones Unidas para la Alimentación y la Agricultura - FAO y el IGAC.</v>
      </c>
      <c r="U62" s="87" t="str">
        <f>[1]AGROL!K105</f>
        <v>Subdirección</v>
      </c>
      <c r="V62" s="88">
        <f>[1]AGROL!Y105</f>
        <v>1</v>
      </c>
      <c r="W62" s="93">
        <f>[1]AGROL!Y106</f>
        <v>0</v>
      </c>
      <c r="X62" s="88">
        <f>[1]AGROL!Z105</f>
        <v>0.15</v>
      </c>
      <c r="Y62" s="89">
        <f>[1]AGROL!AA105</f>
        <v>0</v>
      </c>
      <c r="Z62" s="529"/>
      <c r="AA62" s="529"/>
      <c r="AB62" s="529"/>
      <c r="AC62" s="529"/>
      <c r="AD62" s="529"/>
      <c r="AE62" s="529"/>
      <c r="AF62" s="529"/>
      <c r="AG62" s="529"/>
      <c r="AH62" s="529"/>
      <c r="AI62" s="529"/>
    </row>
    <row r="63" spans="1:35" ht="30">
      <c r="A63" s="566"/>
      <c r="B63" s="566"/>
      <c r="C63" s="570"/>
      <c r="D63" s="556"/>
      <c r="E63" s="556"/>
      <c r="F63" s="556"/>
      <c r="G63" s="556"/>
      <c r="H63" s="556"/>
      <c r="I63" s="556"/>
      <c r="J63" s="556"/>
      <c r="K63" s="556"/>
      <c r="L63" s="556"/>
      <c r="M63" s="556"/>
      <c r="N63" s="556"/>
      <c r="O63" s="556"/>
      <c r="P63" s="556"/>
      <c r="Q63" s="560"/>
      <c r="R63" s="585"/>
      <c r="S63" s="69" t="str">
        <f>[1]AGROL!B107</f>
        <v>13. No Aplica</v>
      </c>
      <c r="T63" s="69" t="str">
        <f>[1]AGROL!C107</f>
        <v>2. Asesorar y revisar la realización del Mapa de Taxonomía de suelos y capacidad de uso de las tierras a escala 1:50.000 de Guatemala (Convenios MAGA-IGAC)</v>
      </c>
      <c r="U63" s="69" t="str">
        <f>[1]AGROL!K107</f>
        <v>Subdirección</v>
      </c>
      <c r="V63" s="70">
        <f>[1]AGROL!Y107</f>
        <v>1</v>
      </c>
      <c r="W63" s="91">
        <f>[1]AGROL!Y108</f>
        <v>0</v>
      </c>
      <c r="X63" s="70">
        <f>[1]AGROL!Z107</f>
        <v>0.2</v>
      </c>
      <c r="Y63" s="71">
        <f>[1]AGROL!AA107</f>
        <v>0</v>
      </c>
      <c r="Z63" s="529"/>
      <c r="AA63" s="529"/>
      <c r="AB63" s="529"/>
      <c r="AC63" s="529"/>
      <c r="AD63" s="529"/>
      <c r="AE63" s="529"/>
      <c r="AF63" s="529"/>
      <c r="AG63" s="529"/>
      <c r="AH63" s="529"/>
      <c r="AI63" s="529"/>
    </row>
    <row r="64" spans="1:35" ht="30">
      <c r="A64" s="566"/>
      <c r="B64" s="566"/>
      <c r="C64" s="570"/>
      <c r="D64" s="556"/>
      <c r="E64" s="556"/>
      <c r="F64" s="556"/>
      <c r="G64" s="556"/>
      <c r="H64" s="556"/>
      <c r="I64" s="556"/>
      <c r="J64" s="556"/>
      <c r="K64" s="556"/>
      <c r="L64" s="556"/>
      <c r="M64" s="556"/>
      <c r="N64" s="556"/>
      <c r="O64" s="556"/>
      <c r="P64" s="556"/>
      <c r="Q64" s="560"/>
      <c r="R64" s="585"/>
      <c r="S64" s="69" t="str">
        <f>[1]AGROL!B109</f>
        <v>13. No Aplica</v>
      </c>
      <c r="T64" s="69" t="str">
        <f>[1]AGROL!C109</f>
        <v>3. Convenio de Cooperación Científica para la ejecución de análisis de muestras de suelos, dentro del plan de manejo ambiental para el programa de erradicación de cultivos ilícitos – PECAT</v>
      </c>
      <c r="U64" s="69" t="str">
        <f>[1]AGROL!K109</f>
        <v>Subdirección</v>
      </c>
      <c r="V64" s="70">
        <f>[1]AGROL!Y109</f>
        <v>1</v>
      </c>
      <c r="W64" s="91">
        <f>[1]AGROL!Y110</f>
        <v>0</v>
      </c>
      <c r="X64" s="70">
        <f>[1]AGROL!Z109</f>
        <v>0.2</v>
      </c>
      <c r="Y64" s="71">
        <f>[1]AGROL!AA109</f>
        <v>0</v>
      </c>
      <c r="Z64" s="529"/>
      <c r="AA64" s="529"/>
      <c r="AB64" s="529"/>
      <c r="AC64" s="529"/>
      <c r="AD64" s="529"/>
      <c r="AE64" s="529"/>
      <c r="AF64" s="529"/>
      <c r="AG64" s="529"/>
      <c r="AH64" s="529"/>
      <c r="AI64" s="529"/>
    </row>
    <row r="65" spans="1:35">
      <c r="A65" s="566"/>
      <c r="B65" s="566"/>
      <c r="C65" s="570"/>
      <c r="D65" s="556"/>
      <c r="E65" s="556"/>
      <c r="F65" s="556"/>
      <c r="G65" s="556"/>
      <c r="H65" s="556"/>
      <c r="I65" s="556"/>
      <c r="J65" s="556"/>
      <c r="K65" s="556"/>
      <c r="L65" s="556"/>
      <c r="M65" s="556"/>
      <c r="N65" s="556"/>
      <c r="O65" s="556"/>
      <c r="P65" s="556"/>
      <c r="Q65" s="560"/>
      <c r="R65" s="585"/>
      <c r="S65" s="69" t="str">
        <f>[1]AGROL!B111</f>
        <v>13. No Aplica</v>
      </c>
      <c r="T65" s="69" t="str">
        <f>[1]AGROL!C111</f>
        <v>4. Convenio interadministrativo ANLA - IGAC</v>
      </c>
      <c r="U65" s="69" t="str">
        <f>[1]AGROL!K111</f>
        <v>Subdirección</v>
      </c>
      <c r="V65" s="70">
        <f>[1]AGROL!Y111</f>
        <v>1</v>
      </c>
      <c r="W65" s="91">
        <f>[1]AGROL!Y112</f>
        <v>0</v>
      </c>
      <c r="X65" s="70">
        <f>[1]AGROL!Z111</f>
        <v>0.15</v>
      </c>
      <c r="Y65" s="71">
        <f>[1]AGROL!AA111</f>
        <v>0</v>
      </c>
      <c r="Z65" s="529"/>
      <c r="AA65" s="529"/>
      <c r="AB65" s="529"/>
      <c r="AC65" s="529"/>
      <c r="AD65" s="529"/>
      <c r="AE65" s="529"/>
      <c r="AF65" s="529"/>
      <c r="AG65" s="529"/>
      <c r="AH65" s="529"/>
      <c r="AI65" s="529"/>
    </row>
    <row r="66" spans="1:35" ht="15.75" thickBot="1">
      <c r="A66" s="566"/>
      <c r="B66" s="566"/>
      <c r="C66" s="570"/>
      <c r="D66" s="556"/>
      <c r="E66" s="556"/>
      <c r="F66" s="556"/>
      <c r="G66" s="556"/>
      <c r="H66" s="556"/>
      <c r="I66" s="556"/>
      <c r="J66" s="556"/>
      <c r="K66" s="556"/>
      <c r="L66" s="556"/>
      <c r="M66" s="556"/>
      <c r="N66" s="556"/>
      <c r="O66" s="556"/>
      <c r="P66" s="556"/>
      <c r="Q66" s="560"/>
      <c r="R66" s="585"/>
      <c r="S66" s="73" t="str">
        <f>[1]AGROL!B113</f>
        <v>13. No Aplica</v>
      </c>
      <c r="T66" s="73" t="str">
        <f>[1]AGROL!C113</f>
        <v>5. Publicaciones y proyectos relacionados con procesos agrológicos.</v>
      </c>
      <c r="U66" s="73" t="str">
        <f>[1]AGROL!K113</f>
        <v>Subdirección</v>
      </c>
      <c r="V66" s="154">
        <f>[1]AGROL!Y113</f>
        <v>1</v>
      </c>
      <c r="W66" s="94">
        <f>[1]AGROL!Y114</f>
        <v>0</v>
      </c>
      <c r="X66" s="154">
        <f>[1]AGROL!Z113</f>
        <v>0.3</v>
      </c>
      <c r="Y66" s="74">
        <f>[1]AGROL!AA113</f>
        <v>0</v>
      </c>
      <c r="Z66" s="529"/>
      <c r="AA66" s="529"/>
      <c r="AB66" s="529"/>
      <c r="AC66" s="529"/>
      <c r="AD66" s="529"/>
      <c r="AE66" s="529"/>
      <c r="AF66" s="529"/>
      <c r="AG66" s="529"/>
      <c r="AH66" s="529"/>
      <c r="AI66" s="529"/>
    </row>
    <row r="67" spans="1:35" ht="26.25" customHeight="1">
      <c r="A67" s="566"/>
      <c r="B67" s="566"/>
      <c r="C67" s="579" t="str">
        <f>[1]AGROL!A118</f>
        <v xml:space="preserve">Laboratorio Nacional de suelos modernizado </v>
      </c>
      <c r="D67" s="580" t="str">
        <f>[1]AGROL!B118</f>
        <v>13. No Aplica</v>
      </c>
      <c r="E67" s="578" t="str">
        <f>[1]AGROL!C118</f>
        <v>Fortalecer_la_producción_de_la_información_agrológica_geográfica_geodésica_y_cartográfica_nacional</v>
      </c>
      <c r="F67" s="578" t="str">
        <f>[1]AGROL!D118</f>
        <v>4.5. Generación de estudios territoriales en zonas focalizadas</v>
      </c>
      <c r="G67" s="578" t="str">
        <f>[1]AGROL!E118</f>
        <v>Evaluación_de_Resultados</v>
      </c>
      <c r="H67" s="578" t="str">
        <f>[1]AGROL!F118</f>
        <v>4.16. Seguimiento y evaluación del desempeño institucional</v>
      </c>
      <c r="I67" s="578" t="str">
        <f>[1]AGROL!G118</f>
        <v>Porcentaje</v>
      </c>
      <c r="J67" s="580">
        <f>[1]AGROL!H118</f>
        <v>1</v>
      </c>
      <c r="K67" s="578" t="str">
        <f>[1]AGROL!I118</f>
        <v>Laboratorio de suelos modernizado</v>
      </c>
      <c r="L67" s="578" t="str">
        <f>[1]AGROL!J118</f>
        <v>Eficacia</v>
      </c>
      <c r="M67" s="578" t="str">
        <f>[1]AGROL!K118</f>
        <v>Labaoratorio Nacional de Suelos</v>
      </c>
      <c r="N67" s="558">
        <f>[1]AGROL!Y118</f>
        <v>1</v>
      </c>
      <c r="O67" s="558">
        <f>[1]AGROL!Y119</f>
        <v>0</v>
      </c>
      <c r="P67" s="558">
        <f>[1]AGROL!Z118</f>
        <v>0.03</v>
      </c>
      <c r="Q67" s="559">
        <f>[1]AGROL!AA118</f>
        <v>0</v>
      </c>
      <c r="R67" s="585"/>
      <c r="S67" s="65" t="str">
        <f>[1]AGROL!B121</f>
        <v>13. No Aplica</v>
      </c>
      <c r="T67" s="65" t="str">
        <f>[1]AGROL!C121</f>
        <v>1. Revisión y diagnostico del estado actual</v>
      </c>
      <c r="U67" s="65" t="str">
        <f>[1]AGROL!K121</f>
        <v>Labaoratorio Nacional de Suelos</v>
      </c>
      <c r="V67" s="66">
        <f>[1]AGROL!Y121</f>
        <v>1</v>
      </c>
      <c r="W67" s="90">
        <f>[1]AGROL!Y122</f>
        <v>0</v>
      </c>
      <c r="X67" s="66">
        <f>[1]AGROL!Z121</f>
        <v>0.35</v>
      </c>
      <c r="Y67" s="67">
        <f>[1]AGROL!AA121</f>
        <v>0</v>
      </c>
      <c r="Z67" s="529"/>
      <c r="AA67" s="529"/>
      <c r="AB67" s="529"/>
      <c r="AC67" s="529"/>
      <c r="AD67" s="529"/>
      <c r="AE67" s="529"/>
      <c r="AF67" s="529"/>
      <c r="AG67" s="529"/>
      <c r="AH67" s="529"/>
      <c r="AI67" s="529"/>
    </row>
    <row r="68" spans="1:35" ht="26.25" customHeight="1">
      <c r="A68" s="566"/>
      <c r="B68" s="566"/>
      <c r="C68" s="570"/>
      <c r="D68" s="556"/>
      <c r="E68" s="556"/>
      <c r="F68" s="556"/>
      <c r="G68" s="556"/>
      <c r="H68" s="556"/>
      <c r="I68" s="556"/>
      <c r="J68" s="556"/>
      <c r="K68" s="556"/>
      <c r="L68" s="556"/>
      <c r="M68" s="556"/>
      <c r="N68" s="556"/>
      <c r="O68" s="556"/>
      <c r="P68" s="556"/>
      <c r="Q68" s="560"/>
      <c r="R68" s="585"/>
      <c r="S68" s="69" t="str">
        <f>[1]AGROL!B123</f>
        <v>13. No Aplica</v>
      </c>
      <c r="T68" s="69" t="str">
        <f>[1]AGROL!C123</f>
        <v>2. Consolidación de la propuetsa técnico - economica y de tecnología de equipos e instrumentos</v>
      </c>
      <c r="U68" s="69" t="str">
        <f>[1]AGROL!K123</f>
        <v>Labaoratorio Nacional de Suelos</v>
      </c>
      <c r="V68" s="70">
        <f>[1]AGROL!Y123</f>
        <v>1</v>
      </c>
      <c r="W68" s="91">
        <f>[1]AGROL!Y123</f>
        <v>1</v>
      </c>
      <c r="X68" s="70">
        <f>[1]AGROL!Z123</f>
        <v>0.3</v>
      </c>
      <c r="Y68" s="71">
        <f>[1]AGROL!AA123</f>
        <v>0</v>
      </c>
      <c r="Z68" s="529"/>
      <c r="AA68" s="529"/>
      <c r="AB68" s="529"/>
      <c r="AC68" s="529"/>
      <c r="AD68" s="529"/>
      <c r="AE68" s="529"/>
      <c r="AF68" s="529"/>
      <c r="AG68" s="529"/>
      <c r="AH68" s="529"/>
      <c r="AI68" s="529"/>
    </row>
    <row r="69" spans="1:35" ht="26.25" customHeight="1" thickBot="1">
      <c r="A69" s="566"/>
      <c r="B69" s="566"/>
      <c r="C69" s="571"/>
      <c r="D69" s="557"/>
      <c r="E69" s="557"/>
      <c r="F69" s="557"/>
      <c r="G69" s="557"/>
      <c r="H69" s="557"/>
      <c r="I69" s="557"/>
      <c r="J69" s="557"/>
      <c r="K69" s="557"/>
      <c r="L69" s="557"/>
      <c r="M69" s="557"/>
      <c r="N69" s="557"/>
      <c r="O69" s="557"/>
      <c r="P69" s="557"/>
      <c r="Q69" s="561"/>
      <c r="R69" s="585"/>
      <c r="S69" s="76" t="str">
        <f>[1]AGROL!B125</f>
        <v>13. No Aplica</v>
      </c>
      <c r="T69" s="76" t="str">
        <f>[1]AGROL!C125</f>
        <v>3. Presentación del proyecto para la consecución de fuentes de financiación</v>
      </c>
      <c r="U69" s="76" t="str">
        <f>[1]AGROL!K125</f>
        <v>Labaoratorio Nacional de Suelos</v>
      </c>
      <c r="V69" s="77">
        <f>[1]AGROL!Y125</f>
        <v>1</v>
      </c>
      <c r="W69" s="92">
        <f>[1]AGROL!Y124</f>
        <v>0</v>
      </c>
      <c r="X69" s="77">
        <f>[1]AGROL!Z125</f>
        <v>0.35</v>
      </c>
      <c r="Y69" s="78">
        <f>[1]AGROL!AA125</f>
        <v>0</v>
      </c>
      <c r="Z69" s="529"/>
      <c r="AA69" s="529"/>
      <c r="AB69" s="529"/>
      <c r="AC69" s="529"/>
      <c r="AD69" s="529"/>
      <c r="AE69" s="529"/>
      <c r="AF69" s="529"/>
      <c r="AG69" s="529"/>
      <c r="AH69" s="529"/>
      <c r="AI69" s="529"/>
    </row>
    <row r="70" spans="1:35">
      <c r="A70" s="566"/>
      <c r="B70" s="566"/>
      <c r="C70" s="632" t="str">
        <f>[1]AGROL!A134</f>
        <v xml:space="preserve">Laboratorio Nacional de Suelos acreditado </v>
      </c>
      <c r="D70" s="625" t="str">
        <f>[1]AGROL!B134</f>
        <v>13. No Aplica</v>
      </c>
      <c r="E70" s="626" t="str">
        <f>[1]AGROL!C134</f>
        <v>Fortalecer_la_producción_de_la_información_agrológica_geográfica_geodésica_y_cartográfica_nacional</v>
      </c>
      <c r="F70" s="626" t="str">
        <f>[1]AGROL!D134</f>
        <v>4.5. Generación de estudios territoriales en zonas focalizadas</v>
      </c>
      <c r="G70" s="626" t="str">
        <f>[1]AGROL!E134</f>
        <v>Evaluación_de_Resultados</v>
      </c>
      <c r="H70" s="626" t="str">
        <f>[1]AGROL!F134</f>
        <v>4.16. Seguimiento y evaluación del desempeño institucional</v>
      </c>
      <c r="I70" s="626" t="str">
        <f>[1]AGROL!G134</f>
        <v>Porcentaje</v>
      </c>
      <c r="J70" s="625">
        <f>[1]AGROL!H134</f>
        <v>1</v>
      </c>
      <c r="K70" s="626" t="str">
        <f>[1]AGROL!I134</f>
        <v>Determinaciones analíticas acreditadas</v>
      </c>
      <c r="L70" s="626" t="str">
        <f>[1]AGROL!J134</f>
        <v>Eficacia</v>
      </c>
      <c r="M70" s="626" t="str">
        <f>[1]AGROL!K134</f>
        <v>Labaoratorio Nacional de Suelos</v>
      </c>
      <c r="N70" s="587">
        <f>[1]AGROL!Y134</f>
        <v>1</v>
      </c>
      <c r="O70" s="587">
        <f>[1]AGROL!Y135</f>
        <v>0</v>
      </c>
      <c r="P70" s="587">
        <f>[1]AGROL!Z134</f>
        <v>0.03</v>
      </c>
      <c r="Q70" s="588">
        <f>[1]AGROL!AA134</f>
        <v>0</v>
      </c>
      <c r="R70" s="585"/>
      <c r="S70" s="87" t="str">
        <f>[1]AGROL!B137</f>
        <v>13. No Aplica</v>
      </c>
      <c r="T70" s="87" t="str">
        <f>[1]AGROL!C137</f>
        <v>1. Revisión bibliográfica, elaboración y actualización de documentación.</v>
      </c>
      <c r="U70" s="87" t="str">
        <f>[1]AGROL!K137</f>
        <v>Labaoratorio Nacional de Suelos</v>
      </c>
      <c r="V70" s="88">
        <f>[1]AGROL!Y137</f>
        <v>1</v>
      </c>
      <c r="W70" s="93">
        <f>[1]AGROL!Y138</f>
        <v>0</v>
      </c>
      <c r="X70" s="88">
        <f>[1]AGROL!Z137</f>
        <v>0.15</v>
      </c>
      <c r="Y70" s="89">
        <f>[1]AGROL!AA137</f>
        <v>0</v>
      </c>
      <c r="Z70" s="529"/>
      <c r="AA70" s="529"/>
      <c r="AB70" s="529"/>
      <c r="AC70" s="529"/>
      <c r="AD70" s="529"/>
      <c r="AE70" s="529"/>
      <c r="AF70" s="529"/>
      <c r="AG70" s="529"/>
      <c r="AH70" s="529"/>
      <c r="AI70" s="529"/>
    </row>
    <row r="71" spans="1:35">
      <c r="A71" s="566"/>
      <c r="B71" s="566"/>
      <c r="C71" s="570"/>
      <c r="D71" s="556"/>
      <c r="E71" s="556"/>
      <c r="F71" s="556"/>
      <c r="G71" s="556"/>
      <c r="H71" s="556"/>
      <c r="I71" s="556"/>
      <c r="J71" s="556"/>
      <c r="K71" s="556"/>
      <c r="L71" s="556"/>
      <c r="M71" s="556"/>
      <c r="N71" s="556"/>
      <c r="O71" s="556"/>
      <c r="P71" s="556"/>
      <c r="Q71" s="560"/>
      <c r="R71" s="585"/>
      <c r="S71" s="69" t="str">
        <f>[1]AGROL!B139</f>
        <v>13. No Aplica</v>
      </c>
      <c r="T71" s="69" t="str">
        <f>[1]AGROL!C139</f>
        <v>2. Planificación de la ejecución por determinación analítica.</v>
      </c>
      <c r="U71" s="69" t="str">
        <f>[1]AGROL!K139</f>
        <v>Labaoratorio Nacional de Suelos</v>
      </c>
      <c r="V71" s="70">
        <f>[1]AGROL!Y139</f>
        <v>1</v>
      </c>
      <c r="W71" s="91">
        <f>[1]AGROL!Y140</f>
        <v>0</v>
      </c>
      <c r="X71" s="70">
        <f>[1]AGROL!Z139</f>
        <v>0.1</v>
      </c>
      <c r="Y71" s="71">
        <f>[1]AGROL!AA139</f>
        <v>0</v>
      </c>
      <c r="Z71" s="529"/>
      <c r="AA71" s="529"/>
      <c r="AB71" s="529"/>
      <c r="AC71" s="529"/>
      <c r="AD71" s="529"/>
      <c r="AE71" s="529"/>
      <c r="AF71" s="529"/>
      <c r="AG71" s="529"/>
      <c r="AH71" s="529"/>
      <c r="AI71" s="529"/>
    </row>
    <row r="72" spans="1:35">
      <c r="A72" s="566"/>
      <c r="B72" s="566"/>
      <c r="C72" s="570"/>
      <c r="D72" s="556"/>
      <c r="E72" s="556"/>
      <c r="F72" s="556"/>
      <c r="G72" s="556"/>
      <c r="H72" s="556"/>
      <c r="I72" s="556"/>
      <c r="J72" s="556"/>
      <c r="K72" s="556"/>
      <c r="L72" s="556"/>
      <c r="M72" s="556"/>
      <c r="N72" s="556"/>
      <c r="O72" s="556"/>
      <c r="P72" s="556"/>
      <c r="Q72" s="560"/>
      <c r="R72" s="585"/>
      <c r="S72" s="69" t="str">
        <f>[1]AGROL!B141</f>
        <v>13. No Aplica</v>
      </c>
      <c r="T72" s="69" t="str">
        <f>[1]AGROL!C141</f>
        <v>3. Preparación de reactivos, pruebas preliminares y/o adicionales</v>
      </c>
      <c r="U72" s="69" t="str">
        <f>[1]AGROL!K141</f>
        <v>Labaoratorio Nacional de Suelos</v>
      </c>
      <c r="V72" s="70">
        <f>[1]AGROL!Y141</f>
        <v>1</v>
      </c>
      <c r="W72" s="91">
        <f>[1]AGROL!Y142</f>
        <v>0</v>
      </c>
      <c r="X72" s="70">
        <f>[1]AGROL!Z141</f>
        <v>7.0000000000000007E-2</v>
      </c>
      <c r="Y72" s="71">
        <f>[1]AGROL!AA141</f>
        <v>0</v>
      </c>
      <c r="Z72" s="529"/>
      <c r="AA72" s="529"/>
      <c r="AB72" s="529"/>
      <c r="AC72" s="529"/>
      <c r="AD72" s="529"/>
      <c r="AE72" s="529"/>
      <c r="AF72" s="529"/>
      <c r="AG72" s="529"/>
      <c r="AH72" s="529"/>
      <c r="AI72" s="529"/>
    </row>
    <row r="73" spans="1:35">
      <c r="A73" s="566"/>
      <c r="B73" s="566"/>
      <c r="C73" s="570"/>
      <c r="D73" s="556"/>
      <c r="E73" s="556"/>
      <c r="F73" s="556"/>
      <c r="G73" s="556"/>
      <c r="H73" s="556"/>
      <c r="I73" s="556"/>
      <c r="J73" s="556"/>
      <c r="K73" s="556"/>
      <c r="L73" s="556"/>
      <c r="M73" s="556"/>
      <c r="N73" s="556"/>
      <c r="O73" s="556"/>
      <c r="P73" s="556"/>
      <c r="Q73" s="560"/>
      <c r="R73" s="585"/>
      <c r="S73" s="69" t="str">
        <f>[1]AGROL!B143</f>
        <v>13. No Aplica</v>
      </c>
      <c r="T73" s="69" t="str">
        <f>[1]AGROL!C143</f>
        <v>4. Prevalidación - validación de las determinaciones e informe.</v>
      </c>
      <c r="U73" s="69" t="str">
        <f>[1]AGROL!K143</f>
        <v>Labaoratorio Nacional de Suelos</v>
      </c>
      <c r="V73" s="70">
        <f>[1]AGROL!Y143</f>
        <v>1</v>
      </c>
      <c r="W73" s="91">
        <f>[1]AGROL!Y144</f>
        <v>0</v>
      </c>
      <c r="X73" s="70">
        <f>[1]AGROL!Z143</f>
        <v>0.38</v>
      </c>
      <c r="Y73" s="71">
        <f>[1]AGROL!AA143</f>
        <v>0</v>
      </c>
      <c r="Z73" s="529"/>
      <c r="AA73" s="529"/>
      <c r="AB73" s="529"/>
      <c r="AC73" s="529"/>
      <c r="AD73" s="529"/>
      <c r="AE73" s="529"/>
      <c r="AF73" s="529"/>
      <c r="AG73" s="529"/>
      <c r="AH73" s="529"/>
      <c r="AI73" s="529"/>
    </row>
    <row r="74" spans="1:35">
      <c r="A74" s="566"/>
      <c r="B74" s="566"/>
      <c r="C74" s="570"/>
      <c r="D74" s="556"/>
      <c r="E74" s="556"/>
      <c r="F74" s="556"/>
      <c r="G74" s="556"/>
      <c r="H74" s="556"/>
      <c r="I74" s="556"/>
      <c r="J74" s="556"/>
      <c r="K74" s="556"/>
      <c r="L74" s="556"/>
      <c r="M74" s="556"/>
      <c r="N74" s="556"/>
      <c r="O74" s="556"/>
      <c r="P74" s="556"/>
      <c r="Q74" s="560"/>
      <c r="R74" s="585"/>
      <c r="S74" s="69" t="str">
        <f>[1]AGROL!B145</f>
        <v>13. No Aplica</v>
      </c>
      <c r="T74" s="69" t="str">
        <f>[1]AGROL!C145</f>
        <v>5. Estimación de la incertidumbre de la medición.</v>
      </c>
      <c r="U74" s="69" t="str">
        <f>[1]AGROL!K145</f>
        <v>Labaoratorio Nacional de Suelos</v>
      </c>
      <c r="V74" s="70">
        <f>[1]AGROL!Y145</f>
        <v>1</v>
      </c>
      <c r="W74" s="91">
        <f>[1]AGROL!Y146</f>
        <v>0</v>
      </c>
      <c r="X74" s="70">
        <f>[1]AGROL!Z145</f>
        <v>0.1</v>
      </c>
      <c r="Y74" s="71">
        <f>[1]AGROL!AA145</f>
        <v>0</v>
      </c>
      <c r="Z74" s="529"/>
      <c r="AA74" s="529"/>
      <c r="AB74" s="529"/>
      <c r="AC74" s="529"/>
      <c r="AD74" s="529"/>
      <c r="AE74" s="529"/>
      <c r="AF74" s="529"/>
      <c r="AG74" s="529"/>
      <c r="AH74" s="529"/>
      <c r="AI74" s="529"/>
    </row>
    <row r="75" spans="1:35" ht="30.75" thickBot="1">
      <c r="A75" s="566"/>
      <c r="B75" s="566"/>
      <c r="C75" s="570"/>
      <c r="D75" s="556"/>
      <c r="E75" s="556"/>
      <c r="F75" s="556"/>
      <c r="G75" s="556"/>
      <c r="H75" s="556"/>
      <c r="I75" s="556"/>
      <c r="J75" s="556"/>
      <c r="K75" s="556"/>
      <c r="L75" s="556"/>
      <c r="M75" s="556"/>
      <c r="N75" s="556"/>
      <c r="O75" s="556"/>
      <c r="P75" s="556"/>
      <c r="Q75" s="560"/>
      <c r="R75" s="585"/>
      <c r="S75" s="73" t="str">
        <f>[1]AGROL!B147</f>
        <v>13. No Aplica</v>
      </c>
      <c r="T75" s="73" t="str">
        <f>[1]AGROL!C147</f>
        <v>6. Trámites ante el ente acreditador: solicitud, asignación  y realización de visita, plan de acción, otorgamiento de la acreditación</v>
      </c>
      <c r="U75" s="73" t="str">
        <f>[1]AGROL!K147</f>
        <v>Labaoratorio Nacional de Suelos</v>
      </c>
      <c r="V75" s="154">
        <f>[1]AGROL!Y147</f>
        <v>1</v>
      </c>
      <c r="W75" s="94">
        <f>[1]AGROL!Y148</f>
        <v>0</v>
      </c>
      <c r="X75" s="154">
        <f>[1]AGROL!Z147</f>
        <v>0.2</v>
      </c>
      <c r="Y75" s="74">
        <f>[1]AGROL!AA147</f>
        <v>0</v>
      </c>
      <c r="Z75" s="529"/>
      <c r="AA75" s="529"/>
      <c r="AB75" s="529"/>
      <c r="AC75" s="529"/>
      <c r="AD75" s="529"/>
      <c r="AE75" s="529"/>
      <c r="AF75" s="529"/>
      <c r="AG75" s="529"/>
      <c r="AH75" s="529"/>
      <c r="AI75" s="529"/>
    </row>
    <row r="76" spans="1:35" ht="21.75" customHeight="1">
      <c r="A76" s="566"/>
      <c r="B76" s="566"/>
      <c r="C76" s="579" t="str">
        <f>[1]AGROL!A152</f>
        <v>Museo Nacional de Suelos ampliado</v>
      </c>
      <c r="D76" s="580" t="str">
        <f>[1]AGROL!B152</f>
        <v>13. No Aplica</v>
      </c>
      <c r="E76" s="578" t="str">
        <f>[1]AGROL!C152</f>
        <v>Democratizar_la_información_y_el_conocimiento_del_IGAC</v>
      </c>
      <c r="F76" s="578" t="str">
        <f>[1]AGROL!D152</f>
        <v>4.7. Fortalecimiento de líneas de investigación en procesos misionales.</v>
      </c>
      <c r="G76" s="578" t="str">
        <f>[1]AGROL!E152</f>
        <v>Evaluación_de_Resultados</v>
      </c>
      <c r="H76" s="578" t="str">
        <f>[1]AGROL!F152</f>
        <v>4.16. Seguimiento y evaluación del desempeño institucional</v>
      </c>
      <c r="I76" s="578" t="str">
        <f>[1]AGROL!G152</f>
        <v>Porcentaje</v>
      </c>
      <c r="J76" s="580">
        <f>[1]AGROL!H152</f>
        <v>1</v>
      </c>
      <c r="K76" s="578" t="str">
        <f>[1]AGROL!I152</f>
        <v>Museo Nacional de Suelos ampliado</v>
      </c>
      <c r="L76" s="578" t="str">
        <f>[1]AGROL!J152</f>
        <v>Eficacia</v>
      </c>
      <c r="M76" s="578" t="str">
        <f>[1]AGROL!K152</f>
        <v>Subdirección</v>
      </c>
      <c r="N76" s="558">
        <f>[1]AGROL!Y152</f>
        <v>1</v>
      </c>
      <c r="O76" s="558">
        <f>[1]AGROL!Y153</f>
        <v>0</v>
      </c>
      <c r="P76" s="558">
        <f>[1]AGROL!Z152</f>
        <v>0.05</v>
      </c>
      <c r="Q76" s="559">
        <f>[1]AGROL!AA152</f>
        <v>0</v>
      </c>
      <c r="R76" s="585"/>
      <c r="S76" s="65" t="str">
        <f>[1]AGROL!B155</f>
        <v>13. No Aplica</v>
      </c>
      <c r="T76" s="65" t="str">
        <f>[1]AGROL!C155</f>
        <v>1.  Diseño del nuevo museo</v>
      </c>
      <c r="U76" s="65" t="str">
        <f>[1]AGROL!K155</f>
        <v>Subdirección</v>
      </c>
      <c r="V76" s="66">
        <f>[1]AGROL!Y155</f>
        <v>1</v>
      </c>
      <c r="W76" s="66">
        <f>[1]AGROL!Y156</f>
        <v>0</v>
      </c>
      <c r="X76" s="66">
        <f>[1]AGROL!Z155</f>
        <v>0.1</v>
      </c>
      <c r="Y76" s="67">
        <f>[1]AGROL!AA155</f>
        <v>0</v>
      </c>
      <c r="Z76" s="529"/>
      <c r="AA76" s="529"/>
      <c r="AB76" s="529"/>
      <c r="AC76" s="529"/>
      <c r="AD76" s="529"/>
      <c r="AE76" s="529"/>
      <c r="AF76" s="529"/>
      <c r="AG76" s="529"/>
      <c r="AH76" s="529"/>
      <c r="AI76" s="529"/>
    </row>
    <row r="77" spans="1:35" ht="21.75" customHeight="1">
      <c r="A77" s="566"/>
      <c r="B77" s="566"/>
      <c r="C77" s="570"/>
      <c r="D77" s="556"/>
      <c r="E77" s="556"/>
      <c r="F77" s="556"/>
      <c r="G77" s="556"/>
      <c r="H77" s="556"/>
      <c r="I77" s="556"/>
      <c r="J77" s="556"/>
      <c r="K77" s="556"/>
      <c r="L77" s="556"/>
      <c r="M77" s="556"/>
      <c r="N77" s="556"/>
      <c r="O77" s="556"/>
      <c r="P77" s="556"/>
      <c r="Q77" s="560"/>
      <c r="R77" s="585"/>
      <c r="S77" s="69" t="str">
        <f>[1]AGROL!B157</f>
        <v>13. No Aplica</v>
      </c>
      <c r="T77" s="69" t="str">
        <f>[1]AGROL!C157</f>
        <v>2. Definición de los elementos que hacen parte del museo</v>
      </c>
      <c r="U77" s="69" t="str">
        <f>[1]AGROL!K157</f>
        <v>Subdirección</v>
      </c>
      <c r="V77" s="70">
        <f>[1]AGROL!Y157</f>
        <v>1</v>
      </c>
      <c r="W77" s="70">
        <f>[1]AGROL!Y158</f>
        <v>0</v>
      </c>
      <c r="X77" s="70">
        <f>[1]AGROL!Z157</f>
        <v>0.2</v>
      </c>
      <c r="Y77" s="71">
        <f>[1]AGROL!AA157</f>
        <v>0</v>
      </c>
      <c r="Z77" s="529"/>
      <c r="AA77" s="529"/>
      <c r="AB77" s="529"/>
      <c r="AC77" s="529"/>
      <c r="AD77" s="529"/>
      <c r="AE77" s="529"/>
      <c r="AF77" s="529"/>
      <c r="AG77" s="529"/>
      <c r="AH77" s="529"/>
      <c r="AI77" s="529"/>
    </row>
    <row r="78" spans="1:35" ht="21.75" customHeight="1">
      <c r="A78" s="566"/>
      <c r="B78" s="566"/>
      <c r="C78" s="570"/>
      <c r="D78" s="556"/>
      <c r="E78" s="556"/>
      <c r="F78" s="556"/>
      <c r="G78" s="556"/>
      <c r="H78" s="556"/>
      <c r="I78" s="556"/>
      <c r="J78" s="556"/>
      <c r="K78" s="556"/>
      <c r="L78" s="556"/>
      <c r="M78" s="556"/>
      <c r="N78" s="556"/>
      <c r="O78" s="556"/>
      <c r="P78" s="556"/>
      <c r="Q78" s="560"/>
      <c r="R78" s="585"/>
      <c r="S78" s="69" t="str">
        <f>[1]AGROL!B159</f>
        <v>13. No Aplica</v>
      </c>
      <c r="T78" s="69" t="str">
        <f>[1]AGROL!C159</f>
        <v>3.Distibución y puesta en sitio los elementos que hacen parte del museo</v>
      </c>
      <c r="U78" s="69" t="str">
        <f>[1]AGROL!K159</f>
        <v>Subdirección</v>
      </c>
      <c r="V78" s="70">
        <f>[1]AGROL!Y159</f>
        <v>1</v>
      </c>
      <c r="W78" s="70">
        <f>[1]AGROL!Y160</f>
        <v>0</v>
      </c>
      <c r="X78" s="70">
        <f>[1]AGROL!Z159</f>
        <v>0.6</v>
      </c>
      <c r="Y78" s="71">
        <f>[1]AGROL!AA159</f>
        <v>0</v>
      </c>
      <c r="Z78" s="529"/>
      <c r="AA78" s="529"/>
      <c r="AB78" s="529"/>
      <c r="AC78" s="529"/>
      <c r="AD78" s="529"/>
      <c r="AE78" s="529"/>
      <c r="AF78" s="529"/>
      <c r="AG78" s="529"/>
      <c r="AH78" s="529"/>
      <c r="AI78" s="529"/>
    </row>
    <row r="79" spans="1:35" ht="21.75" customHeight="1" thickBot="1">
      <c r="A79" s="567"/>
      <c r="B79" s="567"/>
      <c r="C79" s="571"/>
      <c r="D79" s="557"/>
      <c r="E79" s="557"/>
      <c r="F79" s="557"/>
      <c r="G79" s="557"/>
      <c r="H79" s="557"/>
      <c r="I79" s="557"/>
      <c r="J79" s="557"/>
      <c r="K79" s="557"/>
      <c r="L79" s="557"/>
      <c r="M79" s="557"/>
      <c r="N79" s="557"/>
      <c r="O79" s="557"/>
      <c r="P79" s="557"/>
      <c r="Q79" s="561"/>
      <c r="R79" s="586"/>
      <c r="S79" s="76" t="str">
        <f>[1]AGROL!B161</f>
        <v>13. No Aplica</v>
      </c>
      <c r="T79" s="76" t="str">
        <f>[1]AGROL!C161</f>
        <v>4. Entrega nuevo museo de suelos</v>
      </c>
      <c r="U79" s="76" t="str">
        <f>[1]AGROL!K161</f>
        <v>Subdirección</v>
      </c>
      <c r="V79" s="77">
        <f>[1]AGROL!Y161</f>
        <v>1</v>
      </c>
      <c r="W79" s="77">
        <f>[1]AGROL!Y162</f>
        <v>0</v>
      </c>
      <c r="X79" s="77">
        <f>[1]AGROL!Z161</f>
        <v>0.1</v>
      </c>
      <c r="Y79" s="78">
        <f>[1]AGROL!AA161</f>
        <v>0</v>
      </c>
      <c r="Z79" s="529"/>
      <c r="AA79" s="529"/>
      <c r="AB79" s="529"/>
      <c r="AC79" s="529"/>
      <c r="AD79" s="529"/>
      <c r="AE79" s="529"/>
      <c r="AF79" s="529"/>
      <c r="AG79" s="529"/>
      <c r="AH79" s="529"/>
      <c r="AI79" s="529"/>
    </row>
    <row r="80" spans="1:35">
      <c r="A80" s="572" t="str">
        <f>[1]GEOGRA!C4</f>
        <v>GESTIÓN GEOGRÁFICA</v>
      </c>
      <c r="B80" s="568">
        <f>[1]GEOGRA!AA4</f>
        <v>0</v>
      </c>
      <c r="C80" s="633" t="str">
        <f>[1]GEOGRA!A9</f>
        <v>Documentos de estudios técnicos sobre geografía
(100 Informes de caracterización territorial por municipio)</v>
      </c>
      <c r="D80" s="580" t="str">
        <f>[1]GEOGRA!B9</f>
        <v>13. No Aplica</v>
      </c>
      <c r="E80" s="578" t="str">
        <f>[1]GEOGRA!C9</f>
        <v>Fortalecer la producción de la información agrológica geográfica geodésica y cartográfica nacional</v>
      </c>
      <c r="F80" s="578" t="str">
        <f>[1]GEOGRA!D9</f>
        <v>Generación de estudios territoriales en zonas focalizadas</v>
      </c>
      <c r="G80" s="578" t="str">
        <f>[1]GEOGRA!E9</f>
        <v>Gestión con Valores para Resultados</v>
      </c>
      <c r="H80" s="578" t="str">
        <f>[1]GEOGRA!F9</f>
        <v>3.6. Fortalecimiento organizacional y simplificación de procesos</v>
      </c>
      <c r="I80" s="578" t="str">
        <f>[1]GEOGRA!G9</f>
        <v>Numero</v>
      </c>
      <c r="J80" s="578">
        <f>[1]GEOGRA!H9</f>
        <v>100</v>
      </c>
      <c r="K80" s="578" t="str">
        <f>[1]GEOGRA!I9</f>
        <v>Documentos de estudios técnicos sobre geografía elaborados</v>
      </c>
      <c r="L80" s="578" t="str">
        <f>[1]GEOGRA!J9</f>
        <v>Eficacia</v>
      </c>
      <c r="M80" s="578" t="str">
        <f>[1]GEOGRA!K9</f>
        <v xml:space="preserve">GIT  Estudios Geográficos y Ordenamiento Territorial </v>
      </c>
      <c r="N80" s="558">
        <f>[1]GEOGRA!Y9</f>
        <v>1</v>
      </c>
      <c r="O80" s="558">
        <f>[1]GEOGRA!Y10</f>
        <v>0</v>
      </c>
      <c r="P80" s="558">
        <f>[1]GEOGRA!Z9</f>
        <v>0.2</v>
      </c>
      <c r="Q80" s="558">
        <f>[1]GEOGRA!AA9</f>
        <v>0</v>
      </c>
      <c r="R80" s="584">
        <f>SUM(Q80:Q100)</f>
        <v>0</v>
      </c>
      <c r="S80" s="65" t="str">
        <f>[1]GEOGRA!B12</f>
        <v>13. No Aplica</v>
      </c>
      <c r="T80" s="65" t="str">
        <f>[1]GEOGRA!C12</f>
        <v>Procesar información primaria y secundaria de los diferentes fenómenos geográficos objeto de análisis</v>
      </c>
      <c r="U80" s="65" t="str">
        <f>[1]GEOGRA!K12</f>
        <v>Luz Angela Ñungo</v>
      </c>
      <c r="V80" s="66">
        <f>[1]GEOGRA!Y12</f>
        <v>1</v>
      </c>
      <c r="W80" s="66">
        <f>[1]GEOGRA!Y13</f>
        <v>0</v>
      </c>
      <c r="X80" s="66">
        <f>[1]GEOGRA!Z12</f>
        <v>0.25</v>
      </c>
      <c r="Y80" s="67">
        <f>[1]GEOGRA!AA12</f>
        <v>0</v>
      </c>
      <c r="Z80" s="529"/>
      <c r="AA80" s="529"/>
      <c r="AB80" s="529"/>
      <c r="AC80" s="529"/>
      <c r="AD80" s="529"/>
      <c r="AE80" s="529"/>
      <c r="AF80" s="529"/>
      <c r="AG80" s="529"/>
      <c r="AH80" s="529"/>
      <c r="AI80" s="529"/>
    </row>
    <row r="81" spans="1:35">
      <c r="A81" s="573"/>
      <c r="B81" s="566"/>
      <c r="C81" s="576"/>
      <c r="D81" s="556"/>
      <c r="E81" s="556"/>
      <c r="F81" s="556"/>
      <c r="G81" s="556"/>
      <c r="H81" s="556"/>
      <c r="I81" s="556"/>
      <c r="J81" s="556"/>
      <c r="K81" s="556"/>
      <c r="L81" s="556"/>
      <c r="M81" s="556"/>
      <c r="N81" s="556"/>
      <c r="O81" s="556"/>
      <c r="P81" s="556"/>
      <c r="Q81" s="556"/>
      <c r="R81" s="585"/>
      <c r="S81" s="69" t="str">
        <f>[1]GEOGRA!B14</f>
        <v>13. No Aplica</v>
      </c>
      <c r="T81" s="69" t="str">
        <f>[1]GEOGRA!C14</f>
        <v>Analizar la información primaria y secundaria</v>
      </c>
      <c r="U81" s="69" t="str">
        <f>[1]GEOGRA!K14</f>
        <v>Luz Angela Ñungo</v>
      </c>
      <c r="V81" s="70">
        <f>[1]GEOGRA!Y14</f>
        <v>1</v>
      </c>
      <c r="W81" s="70">
        <f>[1]GEOGRA!Y15</f>
        <v>0</v>
      </c>
      <c r="X81" s="70">
        <f>[1]GEOGRA!Z14</f>
        <v>0.25</v>
      </c>
      <c r="Y81" s="71">
        <f>[1]GEOGRA!AA14</f>
        <v>0</v>
      </c>
      <c r="Z81" s="529"/>
      <c r="AA81" s="529"/>
      <c r="AB81" s="529"/>
      <c r="AC81" s="529"/>
      <c r="AD81" s="529"/>
      <c r="AE81" s="529"/>
      <c r="AF81" s="529"/>
      <c r="AG81" s="529"/>
      <c r="AH81" s="529"/>
      <c r="AI81" s="529"/>
    </row>
    <row r="82" spans="1:35">
      <c r="A82" s="573"/>
      <c r="B82" s="566"/>
      <c r="C82" s="576"/>
      <c r="D82" s="556"/>
      <c r="E82" s="556"/>
      <c r="F82" s="556"/>
      <c r="G82" s="556"/>
      <c r="H82" s="556"/>
      <c r="I82" s="556"/>
      <c r="J82" s="556"/>
      <c r="K82" s="556"/>
      <c r="L82" s="556"/>
      <c r="M82" s="556"/>
      <c r="N82" s="556"/>
      <c r="O82" s="556"/>
      <c r="P82" s="556"/>
      <c r="Q82" s="556"/>
      <c r="R82" s="585"/>
      <c r="S82" s="69" t="str">
        <f>[1]GEOGRA!B16</f>
        <v>13. No Aplica</v>
      </c>
      <c r="T82" s="69" t="str">
        <f>[1]GEOGRA!C16</f>
        <v>Redactar el documento técnico de caracterizacion territorial</v>
      </c>
      <c r="U82" s="69" t="str">
        <f>[1]GEOGRA!K16</f>
        <v>Luz Angela Ñungo</v>
      </c>
      <c r="V82" s="70">
        <f>[1]GEOGRA!Y16</f>
        <v>1</v>
      </c>
      <c r="W82" s="70">
        <f>[1]GEOGRA!Y17</f>
        <v>0</v>
      </c>
      <c r="X82" s="70">
        <f>[1]GEOGRA!Z16</f>
        <v>0.25</v>
      </c>
      <c r="Y82" s="71">
        <f>[1]GEOGRA!AA16</f>
        <v>0</v>
      </c>
      <c r="Z82" s="529"/>
      <c r="AA82" s="529"/>
      <c r="AB82" s="529"/>
      <c r="AC82" s="529"/>
      <c r="AD82" s="529"/>
      <c r="AE82" s="529"/>
      <c r="AF82" s="529"/>
      <c r="AG82" s="529"/>
      <c r="AH82" s="529"/>
      <c r="AI82" s="529"/>
    </row>
    <row r="83" spans="1:35" ht="15.75" thickBot="1">
      <c r="A83" s="573"/>
      <c r="B83" s="566"/>
      <c r="C83" s="576"/>
      <c r="D83" s="556"/>
      <c r="E83" s="556"/>
      <c r="F83" s="556"/>
      <c r="G83" s="556"/>
      <c r="H83" s="556"/>
      <c r="I83" s="556"/>
      <c r="J83" s="556"/>
      <c r="K83" s="556"/>
      <c r="L83" s="556"/>
      <c r="M83" s="556"/>
      <c r="N83" s="556"/>
      <c r="O83" s="556"/>
      <c r="P83" s="556"/>
      <c r="Q83" s="556"/>
      <c r="R83" s="585"/>
      <c r="S83" s="73" t="str">
        <f>[1]GEOGRA!B18</f>
        <v>13. No Aplica</v>
      </c>
      <c r="T83" s="73" t="str">
        <f>[1]GEOGRA!C18</f>
        <v>Publicar el documento técnico de caracterizacion territorial</v>
      </c>
      <c r="U83" s="73" t="str">
        <f>[1]GEOGRA!K18</f>
        <v>Luz Angela Ñungo</v>
      </c>
      <c r="V83" s="154">
        <f>[1]GEOGRA!Y18</f>
        <v>1</v>
      </c>
      <c r="W83" s="154">
        <f>[1]GEOGRA!Y19</f>
        <v>0</v>
      </c>
      <c r="X83" s="154">
        <f>[1]GEOGRA!Z18</f>
        <v>0.25</v>
      </c>
      <c r="Y83" s="74">
        <f>[1]GEOGRA!AA18</f>
        <v>0</v>
      </c>
      <c r="Z83" s="529"/>
      <c r="AA83" s="529"/>
      <c r="AB83" s="529"/>
      <c r="AC83" s="529"/>
      <c r="AD83" s="529"/>
      <c r="AE83" s="529"/>
      <c r="AF83" s="529"/>
      <c r="AG83" s="529"/>
      <c r="AH83" s="529"/>
      <c r="AI83" s="529"/>
    </row>
    <row r="84" spans="1:35">
      <c r="A84" s="573"/>
      <c r="B84" s="566"/>
      <c r="C84" s="579" t="str">
        <f>[1]GEOGRA!A25</f>
        <v>Estudios de investigación geográfica 
(Fase 2 del atlas funcional
Estudio geográfico del departamento del Casanare)</v>
      </c>
      <c r="D84" s="580" t="str">
        <f>[1]GEOGRA!B25</f>
        <v>13. No Aplica</v>
      </c>
      <c r="E84" s="578" t="str">
        <f>[1]GEOGRA!C25</f>
        <v>Fortalecer la producción de la información agrológica geográfica geodésica y cartográfica nacional</v>
      </c>
      <c r="F84" s="578" t="str">
        <f>[1]GEOGRA!D25</f>
        <v>4.7. Fortalecimiento de líneas de investigación en procesos misionales.</v>
      </c>
      <c r="G84" s="578" t="str">
        <f>[1]GEOGRA!E25</f>
        <v>Gestión con Valores para Resultados</v>
      </c>
      <c r="H84" s="578" t="str">
        <f>[1]GEOGRA!F25</f>
        <v>3.6. Fortalecimiento organizacional y simplificación de procesos</v>
      </c>
      <c r="I84" s="578" t="str">
        <f>[1]GEOGRA!G25</f>
        <v>Numero</v>
      </c>
      <c r="J84" s="578">
        <f>[1]GEOGRA!H25</f>
        <v>2</v>
      </c>
      <c r="K84" s="578" t="str">
        <f>[1]GEOGRA!I25</f>
        <v>Documentos de Investigación generados</v>
      </c>
      <c r="L84" s="578" t="str">
        <f>[1]GEOGRA!J25</f>
        <v>Eficacia</v>
      </c>
      <c r="M84" s="578" t="str">
        <f>[1]GEOGRA!K25</f>
        <v xml:space="preserve">GIT  Estudios Geográficos y Ordenamiento Territorial </v>
      </c>
      <c r="N84" s="558">
        <f>[1]GEOGRA!Y25</f>
        <v>1</v>
      </c>
      <c r="O84" s="558">
        <f>[1]GEOGRA!Y26</f>
        <v>0</v>
      </c>
      <c r="P84" s="558">
        <f>[1]GEOGRA!Z25</f>
        <v>0.1</v>
      </c>
      <c r="Q84" s="558">
        <f>[1]GEOGRA!AA25</f>
        <v>0</v>
      </c>
      <c r="R84" s="585"/>
      <c r="S84" s="65" t="str">
        <f>[1]GEOGRA!B28</f>
        <v>13. No Aplica</v>
      </c>
      <c r="T84" s="65" t="str">
        <f>[1]GEOGRA!C28</f>
        <v>Levantar información primaria y secundaria de los diferentes fenómenos geográficos objeto de análisis</v>
      </c>
      <c r="U84" s="65" t="str">
        <f>[1]GEOGRA!K28</f>
        <v>Luz Angela Ñungo</v>
      </c>
      <c r="V84" s="66">
        <f>[1]GEOGRA!Y28</f>
        <v>1</v>
      </c>
      <c r="W84" s="66">
        <f>[1]GEOGRA!Y29</f>
        <v>0</v>
      </c>
      <c r="X84" s="66">
        <f>[1]GEOGRA!Z28</f>
        <v>0.25</v>
      </c>
      <c r="Y84" s="67">
        <f>[1]GEOGRA!AA28</f>
        <v>0</v>
      </c>
      <c r="Z84" s="529"/>
      <c r="AA84" s="529"/>
      <c r="AB84" s="529"/>
      <c r="AC84" s="529"/>
      <c r="AD84" s="529"/>
      <c r="AE84" s="529"/>
      <c r="AF84" s="529"/>
      <c r="AG84" s="529"/>
      <c r="AH84" s="529"/>
      <c r="AI84" s="529"/>
    </row>
    <row r="85" spans="1:35">
      <c r="A85" s="573"/>
      <c r="B85" s="566"/>
      <c r="C85" s="570"/>
      <c r="D85" s="556"/>
      <c r="E85" s="556"/>
      <c r="F85" s="556"/>
      <c r="G85" s="556"/>
      <c r="H85" s="556"/>
      <c r="I85" s="556"/>
      <c r="J85" s="556"/>
      <c r="K85" s="556"/>
      <c r="L85" s="556"/>
      <c r="M85" s="556"/>
      <c r="N85" s="556"/>
      <c r="O85" s="556"/>
      <c r="P85" s="556"/>
      <c r="Q85" s="556"/>
      <c r="R85" s="585"/>
      <c r="S85" s="69" t="str">
        <f>[1]GEOGRA!B30</f>
        <v>13. No Aplica</v>
      </c>
      <c r="T85" s="69" t="str">
        <f>[1]GEOGRA!C30</f>
        <v>Procesar y analizar la información primaria y secundaria</v>
      </c>
      <c r="U85" s="69" t="str">
        <f>[1]GEOGRA!K30</f>
        <v>Luz Angela Ñungo</v>
      </c>
      <c r="V85" s="70">
        <f>[1]GEOGRA!Y30</f>
        <v>1</v>
      </c>
      <c r="W85" s="70">
        <f>[1]GEOGRA!Y31</f>
        <v>0</v>
      </c>
      <c r="X85" s="70">
        <f>[1]GEOGRA!Z30</f>
        <v>0.25</v>
      </c>
      <c r="Y85" s="71">
        <f>[1]GEOGRA!AA30</f>
        <v>0</v>
      </c>
      <c r="Z85" s="529"/>
      <c r="AA85" s="529"/>
      <c r="AB85" s="529"/>
      <c r="AC85" s="529"/>
      <c r="AD85" s="529"/>
      <c r="AE85" s="529"/>
      <c r="AF85" s="529"/>
      <c r="AG85" s="529"/>
      <c r="AH85" s="529"/>
      <c r="AI85" s="529"/>
    </row>
    <row r="86" spans="1:35">
      <c r="A86" s="573"/>
      <c r="B86" s="566"/>
      <c r="C86" s="570"/>
      <c r="D86" s="556"/>
      <c r="E86" s="556"/>
      <c r="F86" s="556"/>
      <c r="G86" s="556"/>
      <c r="H86" s="556"/>
      <c r="I86" s="556"/>
      <c r="J86" s="556"/>
      <c r="K86" s="556"/>
      <c r="L86" s="556"/>
      <c r="M86" s="556"/>
      <c r="N86" s="556"/>
      <c r="O86" s="556"/>
      <c r="P86" s="556"/>
      <c r="Q86" s="556"/>
      <c r="R86" s="585"/>
      <c r="S86" s="69" t="str">
        <f>[1]GEOGRA!B32</f>
        <v>13. No Aplica</v>
      </c>
      <c r="T86" s="69" t="str">
        <f>[1]GEOGRA!C32</f>
        <v>Redactar el documento técnico de investigacion geografica</v>
      </c>
      <c r="U86" s="69" t="str">
        <f>[1]GEOGRA!K32</f>
        <v>Luz Angela Ñungo</v>
      </c>
      <c r="V86" s="70">
        <f>[1]GEOGRA!Y32</f>
        <v>1</v>
      </c>
      <c r="W86" s="70">
        <f>[1]GEOGRA!Y33</f>
        <v>0</v>
      </c>
      <c r="X86" s="70">
        <f>[1]GEOGRA!Z32</f>
        <v>0.25</v>
      </c>
      <c r="Y86" s="71">
        <f>[1]GEOGRA!AA32</f>
        <v>0</v>
      </c>
      <c r="Z86" s="529"/>
      <c r="AA86" s="529"/>
      <c r="AB86" s="529"/>
      <c r="AC86" s="529"/>
      <c r="AD86" s="529"/>
      <c r="AE86" s="529"/>
      <c r="AF86" s="529"/>
      <c r="AG86" s="529"/>
      <c r="AH86" s="529"/>
      <c r="AI86" s="529"/>
    </row>
    <row r="87" spans="1:35" ht="15.75" thickBot="1">
      <c r="A87" s="573"/>
      <c r="B87" s="566"/>
      <c r="C87" s="571"/>
      <c r="D87" s="557"/>
      <c r="E87" s="557"/>
      <c r="F87" s="557"/>
      <c r="G87" s="557"/>
      <c r="H87" s="557"/>
      <c r="I87" s="557"/>
      <c r="J87" s="557"/>
      <c r="K87" s="557"/>
      <c r="L87" s="557"/>
      <c r="M87" s="557"/>
      <c r="N87" s="557"/>
      <c r="O87" s="557"/>
      <c r="P87" s="557"/>
      <c r="Q87" s="557"/>
      <c r="R87" s="585"/>
      <c r="S87" s="76" t="str">
        <f>[1]GEOGRA!B34</f>
        <v>13. No Aplica</v>
      </c>
      <c r="T87" s="76" t="str">
        <f>[1]GEOGRA!C34</f>
        <v>Publicar el documento técnico de investigacion geografica</v>
      </c>
      <c r="U87" s="76" t="str">
        <f>[1]GEOGRA!K34</f>
        <v>Luz Angela Ñungo</v>
      </c>
      <c r="V87" s="77">
        <f>[1]GEOGRA!Y34</f>
        <v>1</v>
      </c>
      <c r="W87" s="77">
        <f>[1]GEOGRA!Y35</f>
        <v>0</v>
      </c>
      <c r="X87" s="77">
        <f>[1]GEOGRA!Z34</f>
        <v>0.25</v>
      </c>
      <c r="Y87" s="78">
        <f>[1]GEOGRA!AA34</f>
        <v>0</v>
      </c>
      <c r="Z87" s="529"/>
      <c r="AA87" s="529"/>
      <c r="AB87" s="529"/>
      <c r="AC87" s="529"/>
      <c r="AD87" s="529"/>
      <c r="AE87" s="529"/>
      <c r="AF87" s="529"/>
      <c r="AG87" s="529"/>
      <c r="AH87" s="529"/>
      <c r="AI87" s="529"/>
    </row>
    <row r="88" spans="1:35" ht="27" customHeight="1">
      <c r="A88" s="573"/>
      <c r="B88" s="566"/>
      <c r="C88" s="639" t="str">
        <f>[1]GEOGRA!A41</f>
        <v>Base de Datos del Diccionario geográfico
(Documentar 20.000 topónimos en la Base Nacional de Nombres Geográficos)</v>
      </c>
      <c r="D88" s="625" t="str">
        <f>[1]GEOGRA!B41</f>
        <v>13. No Aplica</v>
      </c>
      <c r="E88" s="626" t="str">
        <f>[1]GEOGRA!C41</f>
        <v>Fortalecer la producción de la información agrológica geográfica geodésica y cartográfica nacional</v>
      </c>
      <c r="F88" s="626" t="str">
        <f>[1]GEOGRA!D41</f>
        <v xml:space="preserve"> Fortalecimiento de la estandarización, producción y validación de la cartografía básica oficial del país</v>
      </c>
      <c r="G88" s="626" t="str">
        <f>[1]GEOGRA!E41</f>
        <v>Gestión con Valores para Resultados</v>
      </c>
      <c r="H88" s="626" t="str">
        <f>[1]GEOGRA!F41</f>
        <v>3.6. Fortalecimiento organizacional y simplificación de procesos</v>
      </c>
      <c r="I88" s="626" t="str">
        <f>[1]GEOGRA!G41</f>
        <v>Numero</v>
      </c>
      <c r="J88" s="648">
        <f>[1]GEOGRA!H41</f>
        <v>60000</v>
      </c>
      <c r="K88" s="626" t="str">
        <f>[1]GEOGRA!I41</f>
        <v>Registros del Diccionario Geográfico revisados</v>
      </c>
      <c r="L88" s="626" t="str">
        <f>[1]GEOGRA!J41</f>
        <v>Eficacia</v>
      </c>
      <c r="M88" s="626" t="str">
        <f>[1]GEOGRA!K41</f>
        <v xml:space="preserve">GIT  Estudios Geográficos y Ordenamiento Territorial </v>
      </c>
      <c r="N88" s="587">
        <f>[1]GEOGRA!Y41</f>
        <v>1</v>
      </c>
      <c r="O88" s="587">
        <f>[1]GEOGRA!Y42</f>
        <v>0</v>
      </c>
      <c r="P88" s="587">
        <f>[1]GEOGRA!Z41</f>
        <v>0.1</v>
      </c>
      <c r="Q88" s="587">
        <f>[1]GEOGRA!AA41</f>
        <v>0</v>
      </c>
      <c r="R88" s="585"/>
      <c r="S88" s="87" t="str">
        <f>[1]GEOGRA!B44</f>
        <v>13. No Aplica</v>
      </c>
      <c r="T88" s="87" t="str">
        <f>[1]GEOGRA!C44</f>
        <v>Gestionar la información para la base de datos del diccionario geografico</v>
      </c>
      <c r="U88" s="87" t="str">
        <f>[1]GEOGRA!K44</f>
        <v>Luz Angela Ñungo</v>
      </c>
      <c r="V88" s="88">
        <f>[1]GEOGRA!Y44</f>
        <v>1</v>
      </c>
      <c r="W88" s="88">
        <f>[1]GEOGRA!Y45</f>
        <v>0</v>
      </c>
      <c r="X88" s="88">
        <f>[1]GEOGRA!Z44</f>
        <v>0.3</v>
      </c>
      <c r="Y88" s="89">
        <f>[1]GEOGRA!AA44</f>
        <v>0</v>
      </c>
      <c r="Z88" s="529"/>
      <c r="AA88" s="529"/>
      <c r="AB88" s="529"/>
      <c r="AC88" s="529"/>
      <c r="AD88" s="529"/>
      <c r="AE88" s="529"/>
      <c r="AF88" s="529"/>
      <c r="AG88" s="529"/>
      <c r="AH88" s="529"/>
      <c r="AI88" s="529"/>
    </row>
    <row r="89" spans="1:35" ht="27" customHeight="1">
      <c r="A89" s="573"/>
      <c r="B89" s="566"/>
      <c r="C89" s="576"/>
      <c r="D89" s="556"/>
      <c r="E89" s="556"/>
      <c r="F89" s="556"/>
      <c r="G89" s="556"/>
      <c r="H89" s="556"/>
      <c r="I89" s="556"/>
      <c r="J89" s="556"/>
      <c r="K89" s="556"/>
      <c r="L89" s="556"/>
      <c r="M89" s="556"/>
      <c r="N89" s="556"/>
      <c r="O89" s="556"/>
      <c r="P89" s="556"/>
      <c r="Q89" s="556"/>
      <c r="R89" s="585"/>
      <c r="S89" s="69" t="str">
        <f>[1]GEOGRA!B46</f>
        <v>13. No Aplica</v>
      </c>
      <c r="T89" s="69" t="str">
        <f>[1]GEOGRA!C46</f>
        <v>Validar la información para la base de datos del diccionario geografico</v>
      </c>
      <c r="U89" s="69" t="str">
        <f>[1]GEOGRA!K46</f>
        <v>Luz Angela Ñungo</v>
      </c>
      <c r="V89" s="70">
        <f>[1]GEOGRA!Y46</f>
        <v>1</v>
      </c>
      <c r="W89" s="70">
        <f>[1]GEOGRA!Y47</f>
        <v>0</v>
      </c>
      <c r="X89" s="70">
        <f>[1]GEOGRA!Z46</f>
        <v>0.4</v>
      </c>
      <c r="Y89" s="71">
        <f>[1]GEOGRA!AA46</f>
        <v>0</v>
      </c>
      <c r="Z89" s="529"/>
      <c r="AA89" s="529"/>
      <c r="AB89" s="529"/>
      <c r="AC89" s="529"/>
      <c r="AD89" s="529"/>
      <c r="AE89" s="529"/>
      <c r="AF89" s="529"/>
      <c r="AG89" s="529"/>
      <c r="AH89" s="529"/>
      <c r="AI89" s="529"/>
    </row>
    <row r="90" spans="1:35" ht="27" customHeight="1" thickBot="1">
      <c r="A90" s="573"/>
      <c r="B90" s="566"/>
      <c r="C90" s="576"/>
      <c r="D90" s="556"/>
      <c r="E90" s="556"/>
      <c r="F90" s="556"/>
      <c r="G90" s="556"/>
      <c r="H90" s="556"/>
      <c r="I90" s="556"/>
      <c r="J90" s="556"/>
      <c r="K90" s="556"/>
      <c r="L90" s="556"/>
      <c r="M90" s="556"/>
      <c r="N90" s="556"/>
      <c r="O90" s="556"/>
      <c r="P90" s="556"/>
      <c r="Q90" s="556"/>
      <c r="R90" s="585"/>
      <c r="S90" s="73" t="str">
        <f>[1]GEOGRA!B48</f>
        <v>13. No Aplica</v>
      </c>
      <c r="T90" s="73" t="str">
        <f>[1]GEOGRA!C48</f>
        <v>Actualizar la base de datos</v>
      </c>
      <c r="U90" s="73" t="str">
        <f>[1]GEOGRA!K48</f>
        <v>Luz Angela Ñungo</v>
      </c>
      <c r="V90" s="154">
        <f>[1]GEOGRA!Y48</f>
        <v>1</v>
      </c>
      <c r="W90" s="154">
        <f>[1]GEOGRA!Y49</f>
        <v>0</v>
      </c>
      <c r="X90" s="154">
        <f>[1]GEOGRA!Z48</f>
        <v>0.3</v>
      </c>
      <c r="Y90" s="74">
        <f>[1]GEOGRA!AA48</f>
        <v>0</v>
      </c>
      <c r="Z90" s="529"/>
      <c r="AA90" s="529"/>
      <c r="AB90" s="529"/>
      <c r="AC90" s="529"/>
      <c r="AD90" s="529"/>
      <c r="AE90" s="529"/>
      <c r="AF90" s="529"/>
      <c r="AG90" s="529"/>
      <c r="AH90" s="529"/>
      <c r="AI90" s="529"/>
    </row>
    <row r="91" spans="1:35" ht="31.5" customHeight="1">
      <c r="A91" s="573"/>
      <c r="B91" s="566"/>
      <c r="C91" s="579" t="str">
        <f>[1]GEOGRA!A57</f>
        <v>Documentos metodológicos</v>
      </c>
      <c r="D91" s="580" t="str">
        <f>[1]GEOGRA!B57</f>
        <v>13. No Aplica</v>
      </c>
      <c r="E91" s="578" t="str">
        <f>[1]GEOGRA!C57</f>
        <v>Fortalecer la producción de la información agrológica geográfica geodésica y cartográfica nacional</v>
      </c>
      <c r="F91" s="578" t="str">
        <f>[1]GEOGRA!D57</f>
        <v>Generación de estudios territoriales en zonas focalizadas</v>
      </c>
      <c r="G91" s="578" t="str">
        <f>[1]GEOGRA!E57</f>
        <v>Gestión con Valores para Resultados</v>
      </c>
      <c r="H91" s="578" t="str">
        <f>[1]GEOGRA!F57</f>
        <v>3.6. Fortalecimiento organizacional y simplificación de procesos</v>
      </c>
      <c r="I91" s="578" t="str">
        <f>[1]GEOGRA!G57</f>
        <v>Numero</v>
      </c>
      <c r="J91" s="645">
        <f>[1]GEOGRA!H57</f>
        <v>100</v>
      </c>
      <c r="K91" s="578" t="str">
        <f>[1]GEOGRA!I57</f>
        <v>Documentos metodológicos realizadosl</v>
      </c>
      <c r="L91" s="578" t="str">
        <f>[1]GEOGRA!J57</f>
        <v>Eficacia</v>
      </c>
      <c r="M91" s="578" t="str">
        <f>[1]GEOGRA!K57</f>
        <v xml:space="preserve">GIT  Estudios Geográficos y Ordenamiento Territorial </v>
      </c>
      <c r="N91" s="558">
        <f>[1]GEOGRA!Y57</f>
        <v>1</v>
      </c>
      <c r="O91" s="558">
        <f>[1]GEOGRA!Y58</f>
        <v>0</v>
      </c>
      <c r="P91" s="558">
        <f>[1]GEOGRA!Z57</f>
        <v>0.1</v>
      </c>
      <c r="Q91" s="558">
        <f>[1]GEOGRA!AA57</f>
        <v>0</v>
      </c>
      <c r="R91" s="585"/>
      <c r="S91" s="65" t="str">
        <f>[1]GEOGRA!B60</f>
        <v>13. No Aplica</v>
      </c>
      <c r="T91" s="65" t="str">
        <f>[1]GEOGRA!C60</f>
        <v>Hacer la revisión de la norma de uso de los POT en cuanto a clasificación del suelo</v>
      </c>
      <c r="U91" s="65" t="str">
        <f>[1]GEOGRA!K60</f>
        <v>Luz Angela Ñungo</v>
      </c>
      <c r="V91" s="66">
        <f>[1]GEOGRA!Y60</f>
        <v>1</v>
      </c>
      <c r="W91" s="66">
        <f>[1]GEOGRA!Y61</f>
        <v>0</v>
      </c>
      <c r="X91" s="66">
        <f>[1]GEOGRA!Z60</f>
        <v>0.3</v>
      </c>
      <c r="Y91" s="67">
        <f>[1]GEOGRA!AA60</f>
        <v>0</v>
      </c>
      <c r="Z91" s="529"/>
      <c r="AA91" s="529"/>
      <c r="AB91" s="529"/>
      <c r="AC91" s="529"/>
      <c r="AD91" s="529"/>
      <c r="AE91" s="529"/>
      <c r="AF91" s="529"/>
      <c r="AG91" s="529"/>
      <c r="AH91" s="529"/>
      <c r="AI91" s="529"/>
    </row>
    <row r="92" spans="1:35" ht="31.5" customHeight="1">
      <c r="A92" s="573"/>
      <c r="B92" s="566"/>
      <c r="C92" s="570"/>
      <c r="D92" s="556"/>
      <c r="E92" s="556"/>
      <c r="F92" s="556"/>
      <c r="G92" s="556"/>
      <c r="H92" s="556"/>
      <c r="I92" s="556"/>
      <c r="J92" s="556"/>
      <c r="K92" s="556"/>
      <c r="L92" s="556"/>
      <c r="M92" s="556"/>
      <c r="N92" s="556"/>
      <c r="O92" s="556"/>
      <c r="P92" s="556"/>
      <c r="Q92" s="556"/>
      <c r="R92" s="585"/>
      <c r="S92" s="69" t="str">
        <f>[1]GEOGRA!B62</f>
        <v>13. No Aplica</v>
      </c>
      <c r="T92" s="69" t="str">
        <f>[1]GEOGRA!C62</f>
        <v>Hacer la revisión de la norma de uso de los POT en cuanto a zonificación de uso del suelo</v>
      </c>
      <c r="U92" s="69" t="str">
        <f>[1]GEOGRA!K62</f>
        <v>Luz Angela Ñungo</v>
      </c>
      <c r="V92" s="70">
        <f>[1]GEOGRA!Y62</f>
        <v>1</v>
      </c>
      <c r="W92" s="70">
        <f>[1]GEOGRA!Y63</f>
        <v>0</v>
      </c>
      <c r="X92" s="70">
        <f>[1]GEOGRA!Z62</f>
        <v>0.4</v>
      </c>
      <c r="Y92" s="71">
        <f>[1]GEOGRA!AA62</f>
        <v>0</v>
      </c>
      <c r="Z92" s="529"/>
      <c r="AA92" s="529"/>
      <c r="AB92" s="529"/>
      <c r="AC92" s="529"/>
      <c r="AD92" s="529"/>
      <c r="AE92" s="529"/>
      <c r="AF92" s="529"/>
      <c r="AG92" s="529"/>
      <c r="AH92" s="529"/>
      <c r="AI92" s="529"/>
    </row>
    <row r="93" spans="1:35" ht="31.5" customHeight="1" thickBot="1">
      <c r="A93" s="573"/>
      <c r="B93" s="566"/>
      <c r="C93" s="571"/>
      <c r="D93" s="557"/>
      <c r="E93" s="557"/>
      <c r="F93" s="557"/>
      <c r="G93" s="557"/>
      <c r="H93" s="557"/>
      <c r="I93" s="557"/>
      <c r="J93" s="557"/>
      <c r="K93" s="557"/>
      <c r="L93" s="557"/>
      <c r="M93" s="557"/>
      <c r="N93" s="557"/>
      <c r="O93" s="557"/>
      <c r="P93" s="557"/>
      <c r="Q93" s="557"/>
      <c r="R93" s="585"/>
      <c r="S93" s="76" t="str">
        <f>[1]GEOGRA!B64</f>
        <v>13. No Aplica</v>
      </c>
      <c r="T93" s="76" t="str">
        <f>[1]GEOGRA!C64</f>
        <v>Elaborar recomendaciones para el proceso de revisión y ajuste de los POT</v>
      </c>
      <c r="U93" s="76" t="str">
        <f>[1]GEOGRA!K64</f>
        <v>Luz Angela Ñungo</v>
      </c>
      <c r="V93" s="77">
        <f>[1]GEOGRA!Y64</f>
        <v>1</v>
      </c>
      <c r="W93" s="77">
        <f>[1]GEOGRA!Y65</f>
        <v>0</v>
      </c>
      <c r="X93" s="77">
        <f>[1]GEOGRA!Z64</f>
        <v>0.3</v>
      </c>
      <c r="Y93" s="78">
        <f>[1]GEOGRA!AA64</f>
        <v>0</v>
      </c>
      <c r="Z93" s="529"/>
      <c r="AA93" s="529"/>
      <c r="AB93" s="529"/>
      <c r="AC93" s="529"/>
      <c r="AD93" s="529"/>
      <c r="AE93" s="529"/>
      <c r="AF93" s="529"/>
      <c r="AG93" s="529"/>
      <c r="AH93" s="529"/>
      <c r="AI93" s="529"/>
    </row>
    <row r="94" spans="1:35" ht="45.75" customHeight="1">
      <c r="A94" s="573"/>
      <c r="B94" s="566"/>
      <c r="C94" s="639" t="str">
        <f>[1]GEOGRA!A73</f>
        <v>Servicio de información geográfica, geodésica y cartográfica 
(SIGOT Variables Publicadas )</v>
      </c>
      <c r="D94" s="625" t="str">
        <f>[1]GEOGRA!B73</f>
        <v>13. No Aplica</v>
      </c>
      <c r="E94" s="626" t="str">
        <f>[1]GEOGRA!C73</f>
        <v>Fortalecer la producción de la información agrológica geográfica geodésica y cartográfica nacional</v>
      </c>
      <c r="F94" s="626" t="str">
        <f>[1]GEOGRA!D73</f>
        <v xml:space="preserve"> Fortalecimiento de la estandarización, producción y validación de la cartografía básica oficial del país</v>
      </c>
      <c r="G94" s="626" t="str">
        <f>[1]GEOGRA!E73</f>
        <v>Gestión con Valores para Resultados</v>
      </c>
      <c r="H94" s="626" t="str">
        <f>[1]GEOGRA!F73</f>
        <v>3.6. Fortalecimiento organizacional y simplificación de procesos</v>
      </c>
      <c r="I94" s="626" t="str">
        <f>[1]GEOGRA!G73</f>
        <v>Numero</v>
      </c>
      <c r="J94" s="648">
        <f>[1]GEOGRA!H73</f>
        <v>100</v>
      </c>
      <c r="K94" s="626" t="str">
        <f>[1]GEOGRA!I73</f>
        <v>Variables de información Geográfica  publicadas en SIGOT</v>
      </c>
      <c r="L94" s="626" t="str">
        <f>[1]GEOGRA!J73</f>
        <v>Eficacia</v>
      </c>
      <c r="M94" s="626" t="str">
        <f>[1]GEOGRA!K73</f>
        <v xml:space="preserve">GIT  Estudios Geográficos y Ordenamiento Territorial </v>
      </c>
      <c r="N94" s="587">
        <f>[1]GEOGRA!Y73</f>
        <v>1</v>
      </c>
      <c r="O94" s="587">
        <f>[1]GEOGRA!Y74</f>
        <v>0</v>
      </c>
      <c r="P94" s="587">
        <f>[1]GEOGRA!Z73</f>
        <v>0.1</v>
      </c>
      <c r="Q94" s="587">
        <f>[1]GEOGRA!AA73</f>
        <v>0</v>
      </c>
      <c r="R94" s="585"/>
      <c r="S94" s="87" t="str">
        <f>[1]GEOGRA!B76</f>
        <v>13. No Aplica</v>
      </c>
      <c r="T94" s="87" t="str">
        <f>[1]GEOGRA!C76</f>
        <v>Actualizar el aplicativo SIGOT</v>
      </c>
      <c r="U94" s="87" t="str">
        <f>[1]GEOGRA!K76</f>
        <v>Luz Angela Ñungo</v>
      </c>
      <c r="V94" s="88">
        <f>[1]GEOGRA!Y76</f>
        <v>1</v>
      </c>
      <c r="W94" s="88">
        <f>[1]GEOGRA!Y77</f>
        <v>0</v>
      </c>
      <c r="X94" s="88">
        <f>[1]GEOGRA!Z76</f>
        <v>0.5</v>
      </c>
      <c r="Y94" s="89">
        <f>[1]GEOGRA!AA76</f>
        <v>0</v>
      </c>
      <c r="Z94" s="529"/>
      <c r="AA94" s="529"/>
      <c r="AB94" s="529"/>
      <c r="AC94" s="529"/>
      <c r="AD94" s="529"/>
      <c r="AE94" s="529"/>
      <c r="AF94" s="529"/>
      <c r="AG94" s="529"/>
      <c r="AH94" s="529"/>
      <c r="AI94" s="529"/>
    </row>
    <row r="95" spans="1:35" ht="45.75" customHeight="1" thickBot="1">
      <c r="A95" s="573"/>
      <c r="B95" s="566"/>
      <c r="C95" s="576"/>
      <c r="D95" s="556"/>
      <c r="E95" s="556"/>
      <c r="F95" s="556"/>
      <c r="G95" s="556"/>
      <c r="H95" s="556"/>
      <c r="I95" s="556"/>
      <c r="J95" s="556"/>
      <c r="K95" s="556"/>
      <c r="L95" s="556"/>
      <c r="M95" s="556"/>
      <c r="N95" s="556"/>
      <c r="O95" s="556"/>
      <c r="P95" s="556"/>
      <c r="Q95" s="556"/>
      <c r="R95" s="585"/>
      <c r="S95" s="73" t="str">
        <f>[1]GEOGRA!B78</f>
        <v>13. No Aplica</v>
      </c>
      <c r="T95" s="73" t="str">
        <f>[1]GEOGRA!C78</f>
        <v>Fortalecer tecnológicamente el aplicativo SIGOT</v>
      </c>
      <c r="U95" s="73" t="str">
        <f>[1]GEOGRA!K78</f>
        <v>Luz Angela Ñungo</v>
      </c>
      <c r="V95" s="154">
        <f>[1]GEOGRA!Y78</f>
        <v>1</v>
      </c>
      <c r="W95" s="154">
        <f>[1]GEOGRA!Y79</f>
        <v>0</v>
      </c>
      <c r="X95" s="154">
        <f>[1]GEOGRA!Z78</f>
        <v>0.5</v>
      </c>
      <c r="Y95" s="74">
        <f>[1]GEOGRA!AA78</f>
        <v>0</v>
      </c>
      <c r="Z95" s="529"/>
      <c r="AA95" s="529"/>
      <c r="AB95" s="529"/>
      <c r="AC95" s="529"/>
      <c r="AD95" s="529"/>
      <c r="AE95" s="529"/>
      <c r="AF95" s="529"/>
      <c r="AG95" s="529"/>
      <c r="AH95" s="529"/>
      <c r="AI95" s="529"/>
    </row>
    <row r="96" spans="1:35">
      <c r="A96" s="573"/>
      <c r="B96" s="566"/>
      <c r="C96" s="579" t="str">
        <f>[1]GEOGRA!A89</f>
        <v>Documentos de estudios técnicos de deslindes y de Territorios Indígenas</v>
      </c>
      <c r="D96" s="580" t="str">
        <f>[1]GEOGRA!B89</f>
        <v>13. No Aplica</v>
      </c>
      <c r="E96" s="578" t="str">
        <f>[1]GEOGRA!C89</f>
        <v>Fortalecer la producción de la información agrológica geográfica geodésica y cartográfica nacional</v>
      </c>
      <c r="F96" s="578" t="str">
        <f>[1]GEOGRA!D89</f>
        <v>Generación de estudios territoriales en zonas focalizadas</v>
      </c>
      <c r="G96" s="578" t="str">
        <f>[1]GEOGRA!E89</f>
        <v>Gestión con Valores para Resultados</v>
      </c>
      <c r="H96" s="578" t="str">
        <f>[1]GEOGRA!F89</f>
        <v>3.6. Fortalecimiento organizacional y simplificación de procesos</v>
      </c>
      <c r="I96" s="578" t="str">
        <f>[1]GEOGRA!G89</f>
        <v>Numero</v>
      </c>
      <c r="J96" s="578">
        <f>[1]GEOGRA!H89</f>
        <v>158</v>
      </c>
      <c r="K96" s="578" t="str">
        <f>[1]GEOGRA!I89</f>
        <v>Documentos de estudios técnicos de deslindes y de Territorios Indígenas elaborados</v>
      </c>
      <c r="L96" s="578" t="str">
        <f>[1]GEOGRA!J89</f>
        <v>Eficacia</v>
      </c>
      <c r="M96" s="578" t="str">
        <f>[1]GEOGRA!K89</f>
        <v xml:space="preserve">GIT Fronteras y Limites Territoriales </v>
      </c>
      <c r="N96" s="558">
        <f>[1]GEOGRA!Y89</f>
        <v>1</v>
      </c>
      <c r="O96" s="558">
        <f>[1]GEOGRA!Y90</f>
        <v>0</v>
      </c>
      <c r="P96" s="558">
        <f>[1]GEOGRA!Z89</f>
        <v>0.3</v>
      </c>
      <c r="Q96" s="558">
        <f>[1]GEOGRA!AA89</f>
        <v>0</v>
      </c>
      <c r="R96" s="585"/>
      <c r="S96" s="65" t="str">
        <f>[1]GEOGRA!B92</f>
        <v>13. No Aplica</v>
      </c>
      <c r="T96" s="65" t="str">
        <f>[1]GEOGRA!C92</f>
        <v>Elaborar 33 mapas oficiales de la República de Colombia</v>
      </c>
      <c r="U96" s="65" t="str">
        <f>[1]GEOGRA!K92</f>
        <v>Arturo Perilla</v>
      </c>
      <c r="V96" s="66">
        <f>[1]GEOGRA!Y92</f>
        <v>1</v>
      </c>
      <c r="W96" s="66">
        <f>[1]GEOGRA!Y93</f>
        <v>0</v>
      </c>
      <c r="X96" s="66">
        <f>[1]GEOGRA!Z92</f>
        <v>0.25</v>
      </c>
      <c r="Y96" s="67">
        <f>[1]GEOGRA!AA92</f>
        <v>0</v>
      </c>
      <c r="Z96" s="529"/>
      <c r="AA96" s="529"/>
      <c r="AB96" s="529"/>
      <c r="AC96" s="529"/>
      <c r="AD96" s="529"/>
      <c r="AE96" s="529"/>
      <c r="AF96" s="529"/>
      <c r="AG96" s="529"/>
      <c r="AH96" s="529"/>
      <c r="AI96" s="529"/>
    </row>
    <row r="97" spans="1:35">
      <c r="A97" s="573"/>
      <c r="B97" s="566"/>
      <c r="C97" s="570"/>
      <c r="D97" s="556"/>
      <c r="E97" s="556"/>
      <c r="F97" s="556"/>
      <c r="G97" s="556"/>
      <c r="H97" s="556"/>
      <c r="I97" s="556"/>
      <c r="J97" s="556"/>
      <c r="K97" s="556"/>
      <c r="L97" s="556"/>
      <c r="M97" s="556"/>
      <c r="N97" s="556"/>
      <c r="O97" s="556"/>
      <c r="P97" s="556"/>
      <c r="Q97" s="556"/>
      <c r="R97" s="585"/>
      <c r="S97" s="69" t="str">
        <f>[1]GEOGRA!B94</f>
        <v>13. No Aplica</v>
      </c>
      <c r="T97" s="69" t="str">
        <f>[1]GEOGRA!C94</f>
        <v>Elaborar el diagnóstico de límites de entidades territoriales de 100 municipios</v>
      </c>
      <c r="U97" s="69" t="str">
        <f>[1]GEOGRA!K94</f>
        <v>Arturo Perilla</v>
      </c>
      <c r="V97" s="70">
        <f>[1]GEOGRA!Y94</f>
        <v>1</v>
      </c>
      <c r="W97" s="70">
        <f>[1]GEOGRA!Y95</f>
        <v>0</v>
      </c>
      <c r="X97" s="70">
        <f>[1]GEOGRA!Z94</f>
        <v>0.25</v>
      </c>
      <c r="Y97" s="71">
        <f>[1]GEOGRA!AA94</f>
        <v>0</v>
      </c>
      <c r="Z97" s="529"/>
      <c r="AA97" s="529"/>
      <c r="AB97" s="529"/>
      <c r="AC97" s="529"/>
      <c r="AD97" s="529"/>
      <c r="AE97" s="529"/>
      <c r="AF97" s="529"/>
      <c r="AG97" s="529"/>
      <c r="AH97" s="529"/>
      <c r="AI97" s="529"/>
    </row>
    <row r="98" spans="1:35" ht="30">
      <c r="A98" s="573"/>
      <c r="B98" s="566"/>
      <c r="C98" s="570"/>
      <c r="D98" s="556"/>
      <c r="E98" s="556"/>
      <c r="F98" s="556"/>
      <c r="G98" s="556"/>
      <c r="H98" s="556"/>
      <c r="I98" s="556"/>
      <c r="J98" s="556"/>
      <c r="K98" s="556"/>
      <c r="L98" s="556"/>
      <c r="M98" s="556"/>
      <c r="N98" s="556"/>
      <c r="O98" s="556"/>
      <c r="P98" s="556"/>
      <c r="Q98" s="556"/>
      <c r="R98" s="585"/>
      <c r="S98" s="69" t="str">
        <f>[1]GEOGRA!B96</f>
        <v>13. No Aplica</v>
      </c>
      <c r="T98" s="69" t="str">
        <f>[1]GEOGRA!C96</f>
        <v>Realizar operaciones de deslinde y/o amojonamiento municipales y departamentales en 25 entidades territoriales</v>
      </c>
      <c r="U98" s="69" t="str">
        <f>[1]GEOGRA!K96</f>
        <v>Arturo Perilla</v>
      </c>
      <c r="V98" s="70">
        <f>[1]GEOGRA!Y96</f>
        <v>1</v>
      </c>
      <c r="W98" s="70">
        <f>[1]GEOGRA!Y97</f>
        <v>0</v>
      </c>
      <c r="X98" s="70">
        <f>[1]GEOGRA!Z96</f>
        <v>0.25</v>
      </c>
      <c r="Y98" s="71">
        <f>[1]GEOGRA!AA96</f>
        <v>0</v>
      </c>
      <c r="Z98" s="529"/>
      <c r="AA98" s="529"/>
      <c r="AB98" s="529"/>
      <c r="AC98" s="529"/>
      <c r="AD98" s="529"/>
      <c r="AE98" s="529"/>
      <c r="AF98" s="529"/>
      <c r="AG98" s="529"/>
      <c r="AH98" s="529"/>
      <c r="AI98" s="529"/>
    </row>
    <row r="99" spans="1:35" ht="15.75" thickBot="1">
      <c r="A99" s="573"/>
      <c r="B99" s="566"/>
      <c r="C99" s="571"/>
      <c r="D99" s="557"/>
      <c r="E99" s="557"/>
      <c r="F99" s="557"/>
      <c r="G99" s="557"/>
      <c r="H99" s="557"/>
      <c r="I99" s="557"/>
      <c r="J99" s="557"/>
      <c r="K99" s="557"/>
      <c r="L99" s="557"/>
      <c r="M99" s="557"/>
      <c r="N99" s="557"/>
      <c r="O99" s="557"/>
      <c r="P99" s="557"/>
      <c r="Q99" s="557"/>
      <c r="R99" s="585"/>
      <c r="S99" s="76" t="str">
        <f>[1]GEOGRA!B98</f>
        <v>13. No Aplica</v>
      </c>
      <c r="T99" s="76" t="str">
        <f>[1]GEOGRA!C98</f>
        <v>Atención de solicitudes de asuntos étnicos y diálogo social</v>
      </c>
      <c r="U99" s="76" t="str">
        <f>[1]GEOGRA!K98</f>
        <v>Arturo Perilla</v>
      </c>
      <c r="V99" s="77">
        <f>[1]GEOGRA!Y98</f>
        <v>1</v>
      </c>
      <c r="W99" s="77">
        <f>[1]GEOGRA!Y99</f>
        <v>0</v>
      </c>
      <c r="X99" s="77">
        <f>[1]GEOGRA!Z98</f>
        <v>0.25</v>
      </c>
      <c r="Y99" s="78">
        <f>[1]GEOGRA!AA98</f>
        <v>0</v>
      </c>
      <c r="Z99" s="529"/>
      <c r="AA99" s="529"/>
      <c r="AB99" s="529"/>
      <c r="AC99" s="529"/>
      <c r="AD99" s="529"/>
      <c r="AE99" s="529"/>
      <c r="AF99" s="529"/>
      <c r="AG99" s="529"/>
      <c r="AH99" s="529"/>
      <c r="AI99" s="529"/>
    </row>
    <row r="100" spans="1:35" ht="75.75" thickBot="1">
      <c r="A100" s="574"/>
      <c r="B100" s="567"/>
      <c r="C100" s="95" t="str">
        <f>[1]GEOGRA!A105</f>
        <v>Servicio de apoyo técnico a las solicitudes recibidas por la cancillería en temas fronterizos</v>
      </c>
      <c r="D100" s="96" t="str">
        <f>[1]GEOGRA!B105</f>
        <v>13. No Aplica</v>
      </c>
      <c r="E100" s="97" t="str">
        <f>[1]GEOGRA!C105</f>
        <v>Fortalecer la producción de la información agrológica geográfica geodésica y cartográfica nacional</v>
      </c>
      <c r="F100" s="97" t="str">
        <f>[1]GEOGRA!D105</f>
        <v xml:space="preserve"> Fortalecimiento de la estandarización, producción y validación de la cartografía básica oficial del país</v>
      </c>
      <c r="G100" s="97" t="str">
        <f>[1]GEOGRA!E105</f>
        <v>Gestión con Valores para Resultados</v>
      </c>
      <c r="H100" s="97" t="str">
        <f>[1]GEOGRA!F105</f>
        <v>3.6. Fortalecimiento organizacional y simplificación de procesos</v>
      </c>
      <c r="I100" s="97" t="str">
        <f>[1]GEOGRA!G105</f>
        <v>Porcentaje</v>
      </c>
      <c r="J100" s="97">
        <f>[1]GEOGRA!H105</f>
        <v>100</v>
      </c>
      <c r="K100" s="97" t="str">
        <f>[1]GEOGRA!I105</f>
        <v>Solicitudes recibidas a través de la cancillería atendidas</v>
      </c>
      <c r="L100" s="97" t="str">
        <f>[1]GEOGRA!J105</f>
        <v>Eficacia</v>
      </c>
      <c r="M100" s="97" t="str">
        <f>[1]GEOGRA!K105</f>
        <v xml:space="preserve">GIT Fronteras y Limites Territoriales </v>
      </c>
      <c r="N100" s="98">
        <f>[1]GEOGRA!Y105</f>
        <v>1</v>
      </c>
      <c r="O100" s="98">
        <f>[1]GEOGRA!Y106</f>
        <v>0</v>
      </c>
      <c r="P100" s="98">
        <f>[1]GEOGRA!Z105</f>
        <v>0.1</v>
      </c>
      <c r="Q100" s="98">
        <f>[1]GEOGRA!AA105</f>
        <v>0</v>
      </c>
      <c r="R100" s="586"/>
      <c r="S100" s="99" t="str">
        <f>[1]GEOGRA!B108</f>
        <v>13. No Aplica</v>
      </c>
      <c r="T100" s="99" t="str">
        <f>[1]GEOGRA!C108</f>
        <v>Apoyar técnicamente al Ministerio de Relaciones Exteriores en la demarcación  y mantenimiento de fronteras internacionales</v>
      </c>
      <c r="U100" s="99" t="str">
        <f>[1]GEOGRA!K108</f>
        <v>Arturo Perilla</v>
      </c>
      <c r="V100" s="98">
        <f>[1]GEOGRA!Y108</f>
        <v>1</v>
      </c>
      <c r="W100" s="98">
        <f>[1]GEOGRA!Y109</f>
        <v>0</v>
      </c>
      <c r="X100" s="98">
        <f>[1]GEOGRA!Z108</f>
        <v>1</v>
      </c>
      <c r="Y100" s="100">
        <f>[1]GEOGRA!AA108</f>
        <v>0</v>
      </c>
      <c r="Z100" s="529"/>
      <c r="AA100" s="529"/>
      <c r="AB100" s="529"/>
      <c r="AC100" s="529"/>
      <c r="AD100" s="529"/>
      <c r="AE100" s="529"/>
      <c r="AF100" s="529"/>
      <c r="AG100" s="529"/>
      <c r="AH100" s="529"/>
      <c r="AI100" s="529"/>
    </row>
    <row r="101" spans="1:35">
      <c r="A101" s="572" t="str">
        <f>[1]CATAS!C4</f>
        <v>GESTIÓN CATASTRAL</v>
      </c>
      <c r="B101" s="568">
        <f>[1]CATAS!AA4</f>
        <v>0</v>
      </c>
      <c r="C101" s="633" t="str">
        <f>[1]CATAS!A9</f>
        <v xml:space="preserve">Avalúos elaborados </v>
      </c>
      <c r="D101" s="580" t="str">
        <f>[1]CATAS!B9</f>
        <v>13. No Aplica</v>
      </c>
      <c r="E101" s="578" t="str">
        <f>[1]CATAS!C9</f>
        <v>Implementar_la_prestación_por_excepción_de_la_gestión_catastral_acorde_con_los_procedimientos_con_enfoque_multipropósito</v>
      </c>
      <c r="F101" s="578" t="str">
        <f>[1]CATAS!D9</f>
        <v>3.2. Promoción a otros gestores catastrales del IGAC como operador catastral.</v>
      </c>
      <c r="G101" s="578" t="str">
        <f>[1]CATAS!E9</f>
        <v>Gestión_con_Valores_para_Resultados</v>
      </c>
      <c r="H101" s="578" t="str">
        <f>[1]CATAS!F9</f>
        <v>3.6. Fortalecimiento organizacional y simplificación de procesos</v>
      </c>
      <c r="I101" s="578" t="str">
        <f>[1]CATAS!G9</f>
        <v>Avalúos</v>
      </c>
      <c r="J101" s="578">
        <f>[1]CATAS!H9</f>
        <v>7055</v>
      </c>
      <c r="K101" s="578" t="str">
        <f>[1]CATAS!I9</f>
        <v>Número de avalúos elaborados en el periodo</v>
      </c>
      <c r="L101" s="578" t="str">
        <f>[1]CATAS!J9</f>
        <v>Producto</v>
      </c>
      <c r="M101" s="578" t="str">
        <f>[1]CATAS!K9</f>
        <v>GIT AVALÚOS</v>
      </c>
      <c r="N101" s="644">
        <f>[1]CATAS!Y9</f>
        <v>7071</v>
      </c>
      <c r="O101" s="644">
        <f>[1]CATAS!Y10</f>
        <v>0</v>
      </c>
      <c r="P101" s="558">
        <f>[1]CATAS!Z9</f>
        <v>0.1</v>
      </c>
      <c r="Q101" s="615">
        <f>[1]CATAS!AA9</f>
        <v>0</v>
      </c>
      <c r="R101" s="614">
        <f>SUM(Q101:Q147)</f>
        <v>0</v>
      </c>
      <c r="S101" s="53" t="str">
        <f>[1]CATAS!B12</f>
        <v>13. No Aplica</v>
      </c>
      <c r="T101" s="65" t="str">
        <f>[1]CATAS!C12</f>
        <v>Realizar Avalúos Comerciales</v>
      </c>
      <c r="U101" s="65" t="str">
        <f>[1]CATAS!K12</f>
        <v>GIT AVALÚOS</v>
      </c>
      <c r="V101" s="90">
        <f>[1]CATAS!Y12</f>
        <v>2150</v>
      </c>
      <c r="W101" s="90">
        <f>[1]CATAS!Y13</f>
        <v>0</v>
      </c>
      <c r="X101" s="66">
        <f>[1]CATAS!Z12</f>
        <v>0.35</v>
      </c>
      <c r="Y101" s="67">
        <f>[1]CATAS!AA12</f>
        <v>0</v>
      </c>
      <c r="Z101" s="529"/>
      <c r="AA101" s="529"/>
      <c r="AB101" s="529"/>
      <c r="AC101" s="529"/>
      <c r="AD101" s="529"/>
      <c r="AE101" s="529"/>
      <c r="AF101" s="529"/>
      <c r="AG101" s="529"/>
      <c r="AH101" s="529"/>
      <c r="AI101" s="529"/>
    </row>
    <row r="102" spans="1:35">
      <c r="A102" s="573"/>
      <c r="B102" s="566"/>
      <c r="C102" s="576"/>
      <c r="D102" s="556"/>
      <c r="E102" s="556"/>
      <c r="F102" s="556"/>
      <c r="G102" s="556"/>
      <c r="H102" s="556"/>
      <c r="I102" s="556"/>
      <c r="J102" s="556"/>
      <c r="K102" s="556"/>
      <c r="L102" s="556"/>
      <c r="M102" s="556"/>
      <c r="N102" s="556"/>
      <c r="O102" s="556"/>
      <c r="P102" s="556"/>
      <c r="Q102" s="582"/>
      <c r="R102" s="566"/>
      <c r="S102" s="68" t="str">
        <f>[1]CATAS!B14</f>
        <v>13. No Aplica</v>
      </c>
      <c r="T102" s="69" t="str">
        <f>[1]CATAS!C14</f>
        <v>Realizar Avalúos IVP</v>
      </c>
      <c r="U102" s="69" t="str">
        <f>[1]CATAS!K14</f>
        <v>GIT AVALÚOS</v>
      </c>
      <c r="V102" s="91">
        <f>[1]CATAS!Y14</f>
        <v>4921</v>
      </c>
      <c r="W102" s="91">
        <f>[1]CATAS!Y15</f>
        <v>0</v>
      </c>
      <c r="X102" s="70">
        <f>[1]CATAS!Z14</f>
        <v>0.35</v>
      </c>
      <c r="Y102" s="71">
        <f>[1]CATAS!AA14</f>
        <v>0</v>
      </c>
      <c r="Z102" s="529"/>
      <c r="AA102" s="529"/>
      <c r="AB102" s="529"/>
      <c r="AC102" s="529"/>
      <c r="AD102" s="529"/>
      <c r="AE102" s="529"/>
      <c r="AF102" s="529"/>
      <c r="AG102" s="529"/>
      <c r="AH102" s="529"/>
      <c r="AI102" s="529"/>
    </row>
    <row r="103" spans="1:35">
      <c r="A103" s="573"/>
      <c r="B103" s="566"/>
      <c r="C103" s="576"/>
      <c r="D103" s="556"/>
      <c r="E103" s="556"/>
      <c r="F103" s="556"/>
      <c r="G103" s="556"/>
      <c r="H103" s="556"/>
      <c r="I103" s="556"/>
      <c r="J103" s="556"/>
      <c r="K103" s="556"/>
      <c r="L103" s="556"/>
      <c r="M103" s="556"/>
      <c r="N103" s="556"/>
      <c r="O103" s="556"/>
      <c r="P103" s="556"/>
      <c r="Q103" s="582"/>
      <c r="R103" s="566"/>
      <c r="S103" s="68" t="str">
        <f>[1]CATAS!B16</f>
        <v>13. No Aplica</v>
      </c>
      <c r="T103" s="69" t="str">
        <f>[1]CATAS!C16</f>
        <v>Implementación del Observatorio Nacional Inmobiliario del IGAC</v>
      </c>
      <c r="U103" s="69" t="str">
        <f>[1]CATAS!K16</f>
        <v>GIT AVALÚOS</v>
      </c>
      <c r="V103" s="70">
        <f>[1]CATAS!Y16</f>
        <v>1</v>
      </c>
      <c r="W103" s="70">
        <f>[1]CATAS!Y17</f>
        <v>0</v>
      </c>
      <c r="X103" s="70">
        <f>[1]CATAS!Z16</f>
        <v>0.1</v>
      </c>
      <c r="Y103" s="71">
        <f>[1]CATAS!AA16</f>
        <v>0</v>
      </c>
      <c r="Z103" s="529"/>
      <c r="AA103" s="529"/>
      <c r="AB103" s="529"/>
      <c r="AC103" s="529"/>
      <c r="AD103" s="529"/>
      <c r="AE103" s="529"/>
      <c r="AF103" s="529"/>
      <c r="AG103" s="529"/>
      <c r="AH103" s="529"/>
      <c r="AI103" s="529"/>
    </row>
    <row r="104" spans="1:35" ht="15.75" thickBot="1">
      <c r="A104" s="573"/>
      <c r="B104" s="566"/>
      <c r="C104" s="576"/>
      <c r="D104" s="556"/>
      <c r="E104" s="556"/>
      <c r="F104" s="556"/>
      <c r="G104" s="556"/>
      <c r="H104" s="591"/>
      <c r="I104" s="591"/>
      <c r="J104" s="591"/>
      <c r="K104" s="591"/>
      <c r="L104" s="591"/>
      <c r="M104" s="591"/>
      <c r="N104" s="556"/>
      <c r="O104" s="556"/>
      <c r="P104" s="556"/>
      <c r="Q104" s="582"/>
      <c r="R104" s="566"/>
      <c r="S104" s="72" t="str">
        <f>[1]CATAS!B18</f>
        <v>13. No Aplica</v>
      </c>
      <c r="T104" s="73" t="str">
        <f>[1]CATAS!C18</f>
        <v>Atender las solicitudes de modificación de estudios de ZHF y ZHG, provenientes de las Direcciones Territoriales</v>
      </c>
      <c r="U104" s="73" t="str">
        <f>[1]CATAS!K18</f>
        <v>GIT AVALÚOS</v>
      </c>
      <c r="V104" s="154">
        <f>[1]CATAS!Y18</f>
        <v>1</v>
      </c>
      <c r="W104" s="154">
        <f>[1]CATAS!Y19</f>
        <v>0</v>
      </c>
      <c r="X104" s="154">
        <f>[1]CATAS!Z18</f>
        <v>0.2</v>
      </c>
      <c r="Y104" s="74">
        <f>[1]CATAS!AA18</f>
        <v>0</v>
      </c>
      <c r="Z104" s="529"/>
      <c r="AA104" s="529"/>
      <c r="AB104" s="529"/>
      <c r="AC104" s="529"/>
      <c r="AD104" s="529"/>
      <c r="AE104" s="529"/>
      <c r="AF104" s="529"/>
      <c r="AG104" s="529"/>
      <c r="AH104" s="529"/>
      <c r="AI104" s="529"/>
    </row>
    <row r="105" spans="1:35" ht="30">
      <c r="A105" s="573"/>
      <c r="B105" s="566"/>
      <c r="C105" s="579" t="str">
        <f>[1]CATAS!A25</f>
        <v>Solicitudes y requerimientos radicados por usuarios internos y externos, referentes a los procedimientos de cabida y linderos, atendidos en los términos establecidos por la ley</v>
      </c>
      <c r="D105" s="580" t="str">
        <f>[1]CATAS!B25</f>
        <v>13. No Aplica</v>
      </c>
      <c r="E105" s="578" t="str">
        <f>[1]CATAS!C25</f>
        <v>Implementar_la_prestación_por_excepción_de_la_gestión_catastral_acorde_con_los_procedimientos_con_enfoque_multipropósito</v>
      </c>
      <c r="F105" s="578" t="str">
        <f>[1]CATAS!D25</f>
        <v>3.2. Promoción a otros gestores catastrales del IGAC como operador catastral.</v>
      </c>
      <c r="G105" s="578" t="str">
        <f>[1]CATAS!E25</f>
        <v>Gestión_con_Valores_para_Resultados</v>
      </c>
      <c r="H105" s="578" t="str">
        <f>[1]CATAS!F25</f>
        <v>3.6. Fortalecimiento organizacional y simplificación de procesos</v>
      </c>
      <c r="I105" s="578" t="str">
        <f>[1]CATAS!G25</f>
        <v>Porcentaje</v>
      </c>
      <c r="J105" s="578">
        <f>[1]CATAS!H25</f>
        <v>100</v>
      </c>
      <c r="K105" s="578" t="str">
        <f>[1]CATAS!I25</f>
        <v xml:space="preserve">Porcentaje de solicitudes y requerimientos atendidos referentes a cabida y linderos atendidos según los términos establecidos por la ley </v>
      </c>
      <c r="L105" s="578" t="str">
        <f>[1]CATAS!J25</f>
        <v>Eficacia</v>
      </c>
      <c r="M105" s="578" t="str">
        <f>[1]CATAS!K25</f>
        <v>GIT GESTIÓN PREDIAL</v>
      </c>
      <c r="N105" s="558">
        <f>[1]CATAS!Y25</f>
        <v>1</v>
      </c>
      <c r="O105" s="558">
        <f>[1]CATAS!Y26</f>
        <v>0</v>
      </c>
      <c r="P105" s="558">
        <f>[1]CATAS!Z25</f>
        <v>0.1</v>
      </c>
      <c r="Q105" s="559">
        <f>[1]CATAS!AA25</f>
        <v>0</v>
      </c>
      <c r="R105" s="566"/>
      <c r="S105" s="101" t="str">
        <f>[1]CATAS!B28</f>
        <v>13. No Aplica</v>
      </c>
      <c r="T105" s="65" t="str">
        <f>[1]CATAS!C28</f>
        <v>Elaborar y/o actualizar los instrumentos normativos y técnicos para la implementación de los procedimientos de cabida y linderos</v>
      </c>
      <c r="U105" s="65" t="str">
        <f>[1]CATAS!K28</f>
        <v>GIT GESTIÓN PREDIAL</v>
      </c>
      <c r="V105" s="66">
        <f>[1]CATAS!Y28</f>
        <v>1</v>
      </c>
      <c r="W105" s="66">
        <f>[1]CATAS!Y29</f>
        <v>0</v>
      </c>
      <c r="X105" s="66">
        <f>[1]CATAS!Z28</f>
        <v>0.3</v>
      </c>
      <c r="Y105" s="67">
        <f>[1]CATAS!AA28</f>
        <v>0</v>
      </c>
      <c r="Z105" s="529"/>
      <c r="AA105" s="529"/>
      <c r="AB105" s="529"/>
      <c r="AC105" s="529"/>
      <c r="AD105" s="529"/>
      <c r="AE105" s="529"/>
      <c r="AF105" s="529"/>
      <c r="AG105" s="529"/>
      <c r="AH105" s="529"/>
      <c r="AI105" s="529"/>
    </row>
    <row r="106" spans="1:35">
      <c r="A106" s="573"/>
      <c r="B106" s="566"/>
      <c r="C106" s="570"/>
      <c r="D106" s="556"/>
      <c r="E106" s="556"/>
      <c r="F106" s="556"/>
      <c r="G106" s="556"/>
      <c r="H106" s="556"/>
      <c r="I106" s="556"/>
      <c r="J106" s="556"/>
      <c r="K106" s="556"/>
      <c r="L106" s="556"/>
      <c r="M106" s="556"/>
      <c r="N106" s="556"/>
      <c r="O106" s="556"/>
      <c r="P106" s="556"/>
      <c r="Q106" s="560"/>
      <c r="R106" s="566"/>
      <c r="S106" s="102" t="str">
        <f>[1]CATAS!B30</f>
        <v>13. No Aplica</v>
      </c>
      <c r="T106" s="69" t="str">
        <f>[1]CATAS!C30</f>
        <v>Apoyar a las Direcciones Territoriales en la implementación de los procedimientos de cabida y linderos</v>
      </c>
      <c r="U106" s="69" t="str">
        <f>[1]CATAS!K30</f>
        <v>GIT GESTIÓN PREDIAL</v>
      </c>
      <c r="V106" s="70">
        <f>[1]CATAS!Y30</f>
        <v>1</v>
      </c>
      <c r="W106" s="70">
        <f>[1]CATAS!Y31</f>
        <v>0</v>
      </c>
      <c r="X106" s="70">
        <f>[1]CATAS!Z30</f>
        <v>0.2</v>
      </c>
      <c r="Y106" s="71">
        <f>[1]CATAS!AA30</f>
        <v>0</v>
      </c>
      <c r="Z106" s="529"/>
      <c r="AA106" s="529"/>
      <c r="AB106" s="529"/>
      <c r="AC106" s="529"/>
      <c r="AD106" s="529"/>
      <c r="AE106" s="529"/>
      <c r="AF106" s="529"/>
      <c r="AG106" s="529"/>
      <c r="AH106" s="529"/>
      <c r="AI106" s="529"/>
    </row>
    <row r="107" spans="1:35" ht="30">
      <c r="A107" s="573"/>
      <c r="B107" s="566"/>
      <c r="C107" s="570"/>
      <c r="D107" s="556"/>
      <c r="E107" s="556"/>
      <c r="F107" s="556"/>
      <c r="G107" s="556"/>
      <c r="H107" s="556"/>
      <c r="I107" s="556"/>
      <c r="J107" s="556"/>
      <c r="K107" s="556"/>
      <c r="L107" s="556"/>
      <c r="M107" s="556"/>
      <c r="N107" s="556"/>
      <c r="O107" s="556"/>
      <c r="P107" s="556"/>
      <c r="Q107" s="560"/>
      <c r="R107" s="566"/>
      <c r="S107" s="102" t="str">
        <f>[1]CATAS!B32</f>
        <v>13. No Aplica</v>
      </c>
      <c r="T107" s="69" t="str">
        <f>[1]CATAS!C32</f>
        <v>Realizar jornadas de inducción, capacitación y divulgación de los procedimientos de cabida y linderos, a los diferentes actores intervinientes.</v>
      </c>
      <c r="U107" s="69" t="str">
        <f>[1]CATAS!K32</f>
        <v>GIT GESTIÓN PREDIAL</v>
      </c>
      <c r="V107" s="70">
        <f>[1]CATAS!Y32</f>
        <v>1</v>
      </c>
      <c r="W107" s="70">
        <f>[1]CATAS!Y33</f>
        <v>0</v>
      </c>
      <c r="X107" s="70">
        <f>[1]CATAS!Z32</f>
        <v>0.3</v>
      </c>
      <c r="Y107" s="71">
        <f>[1]CATAS!AA32</f>
        <v>0</v>
      </c>
      <c r="Z107" s="529"/>
      <c r="AA107" s="529"/>
      <c r="AB107" s="529"/>
      <c r="AC107" s="529"/>
      <c r="AD107" s="529"/>
      <c r="AE107" s="529"/>
      <c r="AF107" s="529"/>
      <c r="AG107" s="529"/>
      <c r="AH107" s="529"/>
      <c r="AI107" s="529"/>
    </row>
    <row r="108" spans="1:35" ht="30.75" thickBot="1">
      <c r="A108" s="573"/>
      <c r="B108" s="566"/>
      <c r="C108" s="571"/>
      <c r="D108" s="557"/>
      <c r="E108" s="557"/>
      <c r="F108" s="557"/>
      <c r="G108" s="557"/>
      <c r="H108" s="557"/>
      <c r="I108" s="557"/>
      <c r="J108" s="557"/>
      <c r="K108" s="557"/>
      <c r="L108" s="557"/>
      <c r="M108" s="557"/>
      <c r="N108" s="557"/>
      <c r="O108" s="557"/>
      <c r="P108" s="557"/>
      <c r="Q108" s="561"/>
      <c r="R108" s="566"/>
      <c r="S108" s="103" t="str">
        <f>[1]CATAS!B34</f>
        <v>13. No Aplica</v>
      </c>
      <c r="T108" s="76" t="str">
        <f>[1]CATAS!C34</f>
        <v>Responder los requerimientos relacionados con conceptos y lineamientos técnicos y jurídicos en Rectificaciones de Cabida y Linderos, a usuarios internos y externos.</v>
      </c>
      <c r="U108" s="76" t="str">
        <f>[1]CATAS!K34</f>
        <v>GIT GESTIÓN PREDIAL</v>
      </c>
      <c r="V108" s="77">
        <f>[1]CATAS!Y34</f>
        <v>1</v>
      </c>
      <c r="W108" s="77">
        <f>[1]CATAS!Y35</f>
        <v>0</v>
      </c>
      <c r="X108" s="77">
        <f>[1]CATAS!Z34</f>
        <v>0.2</v>
      </c>
      <c r="Y108" s="78">
        <f>[1]CATAS!AA34</f>
        <v>0</v>
      </c>
      <c r="Z108" s="529"/>
      <c r="AA108" s="529"/>
      <c r="AB108" s="529"/>
      <c r="AC108" s="529"/>
      <c r="AD108" s="529"/>
      <c r="AE108" s="529"/>
      <c r="AF108" s="529"/>
      <c r="AG108" s="529"/>
      <c r="AH108" s="529"/>
      <c r="AI108" s="529"/>
    </row>
    <row r="109" spans="1:35">
      <c r="A109" s="573"/>
      <c r="B109" s="566"/>
      <c r="C109" s="639" t="str">
        <f>[1]CATAS!A41</f>
        <v>Documentos y herramientas de competencia del IGAC, relacionados a la implementación de la política de Catastro Multipropósito</v>
      </c>
      <c r="D109" s="625" t="str">
        <f>[1]CATAS!B41</f>
        <v>13. No Aplica</v>
      </c>
      <c r="E109" s="626" t="str">
        <f>[1]CATAS!C41</f>
        <v>Implementar_la_prestación_por_excepción_de_la_gestión_catastral_acorde_con_los_procedimientos_con_enfoque_multipropósito</v>
      </c>
      <c r="F109" s="626" t="str">
        <f>[1]CATAS!D41</f>
        <v>3.2. Promoción a otros gestores catastrales del IGAC como operador catastral.</v>
      </c>
      <c r="G109" s="626" t="str">
        <f>[1]CATAS!E41</f>
        <v>Gestión_con_Valores_para_Resultados</v>
      </c>
      <c r="H109" s="626" t="str">
        <f>[1]CATAS!F41</f>
        <v>3.6. Fortalecimiento organizacional y simplificación de procesos</v>
      </c>
      <c r="I109" s="626" t="str">
        <f>[1]CATAS!G41</f>
        <v>Porcentaje</v>
      </c>
      <c r="J109" s="626">
        <f>[1]CATAS!H41</f>
        <v>100</v>
      </c>
      <c r="K109" s="626" t="str">
        <f>[1]CATAS!I41</f>
        <v>Avance en la generación de documentos y herramientas a cargo del IGAC, relacionados con Catastro Multipropósito</v>
      </c>
      <c r="L109" s="626" t="str">
        <f>[1]CATAS!J41</f>
        <v>Eficacia</v>
      </c>
      <c r="M109" s="626" t="str">
        <f>[1]CATAS!K41</f>
        <v>GIT MODERNIZACIÓN CATASTRAL</v>
      </c>
      <c r="N109" s="587">
        <f>[1]CATAS!Y41</f>
        <v>1</v>
      </c>
      <c r="O109" s="587">
        <f>[1]CATAS!Y42</f>
        <v>0</v>
      </c>
      <c r="P109" s="587">
        <f>[1]CATAS!Z41</f>
        <v>0.1</v>
      </c>
      <c r="Q109" s="612">
        <f>[1]CATAS!AA41</f>
        <v>0</v>
      </c>
      <c r="R109" s="566"/>
      <c r="S109" s="56" t="str">
        <f>[1]CATAS!B44</f>
        <v>13. No Aplica</v>
      </c>
      <c r="T109" s="87" t="str">
        <f>[1]CATAS!C44</f>
        <v xml:space="preserve">Expedir y actualizar la regulación técnica de la gestión y operación catastral multipropósito. </v>
      </c>
      <c r="U109" s="87" t="str">
        <f>[1]CATAS!K44</f>
        <v>GIT MODERNIZACIÓN CATASTRAL</v>
      </c>
      <c r="V109" s="88">
        <f>[1]CATAS!Y44</f>
        <v>1</v>
      </c>
      <c r="W109" s="88">
        <f>[1]CATAS!Y45</f>
        <v>0</v>
      </c>
      <c r="X109" s="88">
        <f>[1]CATAS!Z44</f>
        <v>0.25</v>
      </c>
      <c r="Y109" s="89">
        <f>[1]CATAS!AA44</f>
        <v>0</v>
      </c>
      <c r="Z109" s="529"/>
      <c r="AA109" s="529"/>
      <c r="AB109" s="529"/>
      <c r="AC109" s="529"/>
      <c r="AD109" s="529"/>
      <c r="AE109" s="529"/>
      <c r="AF109" s="529"/>
      <c r="AG109" s="529"/>
      <c r="AH109" s="529"/>
      <c r="AI109" s="529"/>
    </row>
    <row r="110" spans="1:35">
      <c r="A110" s="573"/>
      <c r="B110" s="566"/>
      <c r="C110" s="576"/>
      <c r="D110" s="556"/>
      <c r="E110" s="556"/>
      <c r="F110" s="556"/>
      <c r="G110" s="556"/>
      <c r="H110" s="556"/>
      <c r="I110" s="556"/>
      <c r="J110" s="556"/>
      <c r="K110" s="556"/>
      <c r="L110" s="556"/>
      <c r="M110" s="556"/>
      <c r="N110" s="556"/>
      <c r="O110" s="556"/>
      <c r="P110" s="556"/>
      <c r="Q110" s="582"/>
      <c r="R110" s="566"/>
      <c r="S110" s="68" t="str">
        <f>[1]CATAS!B46</f>
        <v>13. No Aplica</v>
      </c>
      <c r="T110" s="69" t="str">
        <f>[1]CATAS!C46</f>
        <v>Apoyar la construcción del plan de  calidad de catastro multipropósito</v>
      </c>
      <c r="U110" s="69" t="str">
        <f>[1]CATAS!K46</f>
        <v>GIT MODERNIZACIÓN CATASTRAL</v>
      </c>
      <c r="V110" s="70">
        <f>[1]CATAS!Y46</f>
        <v>1</v>
      </c>
      <c r="W110" s="70">
        <f>[1]CATAS!Y47</f>
        <v>0</v>
      </c>
      <c r="X110" s="70">
        <f>[1]CATAS!Z46</f>
        <v>0.15</v>
      </c>
      <c r="Y110" s="71">
        <f>[1]CATAS!AA46</f>
        <v>0</v>
      </c>
      <c r="Z110" s="529"/>
      <c r="AA110" s="529"/>
      <c r="AB110" s="529"/>
      <c r="AC110" s="529"/>
      <c r="AD110" s="529"/>
      <c r="AE110" s="529"/>
      <c r="AF110" s="529"/>
      <c r="AG110" s="529"/>
      <c r="AH110" s="529"/>
      <c r="AI110" s="529"/>
    </row>
    <row r="111" spans="1:35" ht="30">
      <c r="A111" s="573"/>
      <c r="B111" s="566"/>
      <c r="C111" s="576"/>
      <c r="D111" s="556"/>
      <c r="E111" s="556"/>
      <c r="F111" s="556"/>
      <c r="G111" s="556"/>
      <c r="H111" s="556"/>
      <c r="I111" s="556"/>
      <c r="J111" s="556"/>
      <c r="K111" s="556"/>
      <c r="L111" s="556"/>
      <c r="M111" s="556"/>
      <c r="N111" s="556"/>
      <c r="O111" s="556"/>
      <c r="P111" s="556"/>
      <c r="Q111" s="582"/>
      <c r="R111" s="566"/>
      <c r="S111" s="68" t="str">
        <f>[1]CATAS!B48</f>
        <v>13. No Aplica</v>
      </c>
      <c r="T111" s="69" t="str">
        <f>[1]CATAS!C48</f>
        <v>Implementar  el plan de gestión del conocimiento para generar y fortalecer competencias y capacidades a los actores estratégicos para la ejecución de catastro multipropósito.</v>
      </c>
      <c r="U111" s="69" t="str">
        <f>[1]CATAS!K48</f>
        <v>GIT MODERNIZACIÓN CATASTRAL</v>
      </c>
      <c r="V111" s="70">
        <f>[1]CATAS!Y48</f>
        <v>1</v>
      </c>
      <c r="W111" s="70">
        <f>[1]CATAS!Y49</f>
        <v>0</v>
      </c>
      <c r="X111" s="70">
        <f>[1]CATAS!Z48</f>
        <v>0.15</v>
      </c>
      <c r="Y111" s="71">
        <f>[1]CATAS!AA48</f>
        <v>0</v>
      </c>
      <c r="Z111" s="529"/>
      <c r="AA111" s="529"/>
      <c r="AB111" s="529"/>
      <c r="AC111" s="529"/>
      <c r="AD111" s="529"/>
      <c r="AE111" s="529"/>
      <c r="AF111" s="529"/>
      <c r="AG111" s="529"/>
      <c r="AH111" s="529"/>
      <c r="AI111" s="529"/>
    </row>
    <row r="112" spans="1:35">
      <c r="A112" s="573"/>
      <c r="B112" s="566"/>
      <c r="C112" s="576"/>
      <c r="D112" s="556"/>
      <c r="E112" s="556"/>
      <c r="F112" s="556"/>
      <c r="G112" s="556"/>
      <c r="H112" s="556"/>
      <c r="I112" s="556"/>
      <c r="J112" s="556"/>
      <c r="K112" s="556"/>
      <c r="L112" s="556"/>
      <c r="M112" s="556"/>
      <c r="N112" s="556"/>
      <c r="O112" s="556"/>
      <c r="P112" s="556"/>
      <c r="Q112" s="582"/>
      <c r="R112" s="566"/>
      <c r="S112" s="68" t="str">
        <f>[1]CATAS!B50</f>
        <v>13. No Aplica</v>
      </c>
      <c r="T112" s="69" t="str">
        <f>[1]CATAS!C50</f>
        <v>Acompañar el diseño del SINIC  y la ventanilla única tramites (VUT)</v>
      </c>
      <c r="U112" s="69" t="str">
        <f>[1]CATAS!K50</f>
        <v>GIT MODERNIZACIÓN CATASTRAL</v>
      </c>
      <c r="V112" s="70">
        <f>[1]CATAS!Y50</f>
        <v>1</v>
      </c>
      <c r="W112" s="70">
        <f>[1]CATAS!Y51</f>
        <v>0</v>
      </c>
      <c r="X112" s="70">
        <f>[1]CATAS!Z50</f>
        <v>0.15</v>
      </c>
      <c r="Y112" s="71">
        <f>[1]CATAS!AA50</f>
        <v>0</v>
      </c>
      <c r="Z112" s="529"/>
      <c r="AA112" s="529"/>
      <c r="AB112" s="529"/>
      <c r="AC112" s="529"/>
      <c r="AD112" s="529"/>
      <c r="AE112" s="529"/>
      <c r="AF112" s="529"/>
      <c r="AG112" s="529"/>
      <c r="AH112" s="529"/>
      <c r="AI112" s="529"/>
    </row>
    <row r="113" spans="1:35">
      <c r="A113" s="573"/>
      <c r="B113" s="566"/>
      <c r="C113" s="576"/>
      <c r="D113" s="556"/>
      <c r="E113" s="556"/>
      <c r="F113" s="556"/>
      <c r="G113" s="556"/>
      <c r="H113" s="556"/>
      <c r="I113" s="556"/>
      <c r="J113" s="556"/>
      <c r="K113" s="556"/>
      <c r="L113" s="556"/>
      <c r="M113" s="556"/>
      <c r="N113" s="556"/>
      <c r="O113" s="556"/>
      <c r="P113" s="556"/>
      <c r="Q113" s="582"/>
      <c r="R113" s="566"/>
      <c r="S113" s="68" t="str">
        <f>[1]CATAS!B52</f>
        <v>13. No Aplica</v>
      </c>
      <c r="T113" s="69" t="str">
        <f>[1]CATAS!C52</f>
        <v>Acompañar  el diseño del modelo de gobernabilidad LADM</v>
      </c>
      <c r="U113" s="69" t="str">
        <f>[1]CATAS!K52</f>
        <v>GIT MODERNIZACIÓN CATASTRAL</v>
      </c>
      <c r="V113" s="70">
        <f>[1]CATAS!Y52</f>
        <v>1</v>
      </c>
      <c r="W113" s="70">
        <f>[1]CATAS!Y53</f>
        <v>0</v>
      </c>
      <c r="X113" s="70">
        <f>[1]CATAS!Z52</f>
        <v>0.15</v>
      </c>
      <c r="Y113" s="71">
        <f>[1]CATAS!AA52</f>
        <v>0</v>
      </c>
      <c r="Z113" s="529"/>
      <c r="AA113" s="529"/>
      <c r="AB113" s="529"/>
      <c r="AC113" s="529"/>
      <c r="AD113" s="529"/>
      <c r="AE113" s="529"/>
      <c r="AF113" s="529"/>
      <c r="AG113" s="529"/>
      <c r="AH113" s="529"/>
      <c r="AI113" s="529"/>
    </row>
    <row r="114" spans="1:35" ht="15.75" thickBot="1">
      <c r="A114" s="573"/>
      <c r="B114" s="566"/>
      <c r="C114" s="576"/>
      <c r="D114" s="556"/>
      <c r="E114" s="556"/>
      <c r="F114" s="556"/>
      <c r="G114" s="556"/>
      <c r="H114" s="556"/>
      <c r="I114" s="556"/>
      <c r="J114" s="556"/>
      <c r="K114" s="556"/>
      <c r="L114" s="556"/>
      <c r="M114" s="556"/>
      <c r="N114" s="556"/>
      <c r="O114" s="556"/>
      <c r="P114" s="556"/>
      <c r="Q114" s="582"/>
      <c r="R114" s="566"/>
      <c r="S114" s="72" t="str">
        <f>[1]CATAS!B54</f>
        <v>13. No Aplica</v>
      </c>
      <c r="T114" s="73" t="str">
        <f>[1]CATAS!C54</f>
        <v>Acompañar el desarrollo de sistema de seguimiento del proceso de supervisión de los operadores catastrales</v>
      </c>
      <c r="U114" s="73" t="str">
        <f>[1]CATAS!K54</f>
        <v>GIT MODERNIZACIÓN CATASTRAL</v>
      </c>
      <c r="V114" s="154">
        <f>[1]CATAS!Y54</f>
        <v>1</v>
      </c>
      <c r="W114" s="154">
        <f>[1]CATAS!Y55</f>
        <v>0</v>
      </c>
      <c r="X114" s="154">
        <f>[1]CATAS!Z54</f>
        <v>0.15</v>
      </c>
      <c r="Y114" s="74">
        <f>[1]CATAS!AA54</f>
        <v>0</v>
      </c>
      <c r="Z114" s="529"/>
      <c r="AA114" s="529"/>
      <c r="AB114" s="529"/>
      <c r="AC114" s="529"/>
      <c r="AD114" s="529"/>
      <c r="AE114" s="529"/>
      <c r="AF114" s="529"/>
      <c r="AG114" s="529"/>
      <c r="AH114" s="529"/>
      <c r="AI114" s="529"/>
    </row>
    <row r="115" spans="1:35">
      <c r="A115" s="573"/>
      <c r="B115" s="566"/>
      <c r="C115" s="579" t="str">
        <f>[1]CATAS!A59</f>
        <v>Solicitudes y requerimientos en el marco de la Política de Reparación Integral a Víctimas y de sentencias de Restitución de Tierras atendidos</v>
      </c>
      <c r="D115" s="580" t="str">
        <f>[1]CATAS!B59</f>
        <v>13. No Aplica</v>
      </c>
      <c r="E115" s="578" t="str">
        <f>[1]CATAS!C59</f>
        <v>Implementar_la_prestación_por_excepción_de_la_gestión_catastral_acorde_con_los_procedimientos_con_enfoque_multipropósito</v>
      </c>
      <c r="F115" s="578" t="str">
        <f>[1]CATAS!D59</f>
        <v>3.2. Promoción a otros gestores catastrales del IGAC como operador catastral.</v>
      </c>
      <c r="G115" s="578" t="str">
        <f>[1]CATAS!E59</f>
        <v>Gestión_con_Valores_para_Resultados</v>
      </c>
      <c r="H115" s="578" t="str">
        <f>[1]CATAS!F59</f>
        <v>3.6. Fortalecimiento organizacional y simplificación de procesos</v>
      </c>
      <c r="I115" s="578" t="str">
        <f>[1]CATAS!G59</f>
        <v>Porcentaje</v>
      </c>
      <c r="J115" s="578">
        <f>[1]CATAS!H59</f>
        <v>100</v>
      </c>
      <c r="K115" s="578" t="str">
        <f>[1]CATAS!I59</f>
        <v>Porcentaje de solicitudes y requerimientos en el marco de la Política de Reparación Integral a Víctimas y de sentencias de Restitución de Tierras atendidos</v>
      </c>
      <c r="L115" s="578" t="str">
        <f>[1]CATAS!J59</f>
        <v>Eficacia</v>
      </c>
      <c r="M115" s="578" t="str">
        <f>[1]CATAS!K59</f>
        <v>GIT TIERRAS</v>
      </c>
      <c r="N115" s="558">
        <f>[1]CATAS!Y59</f>
        <v>1</v>
      </c>
      <c r="O115" s="558">
        <f>[1]CATAS!Y60</f>
        <v>0</v>
      </c>
      <c r="P115" s="558">
        <f>[1]CATAS!Z59</f>
        <v>0.1</v>
      </c>
      <c r="Q115" s="559">
        <f>[1]CATAS!AA59</f>
        <v>0</v>
      </c>
      <c r="R115" s="566"/>
      <c r="S115" s="101" t="str">
        <f>[1]CATAS!B62</f>
        <v>13. No Aplica</v>
      </c>
      <c r="T115" s="65" t="str">
        <f>[1]CATAS!C62</f>
        <v>Atender las solicitudes realizadas en materia de regularización de la propiedad</v>
      </c>
      <c r="U115" s="65" t="str">
        <f>[1]CATAS!K62</f>
        <v>GIT TIERRAS</v>
      </c>
      <c r="V115" s="66">
        <f>[1]CATAS!Y62</f>
        <v>1</v>
      </c>
      <c r="W115" s="66">
        <f>[1]CATAS!Y63</f>
        <v>0</v>
      </c>
      <c r="X115" s="66">
        <f>[1]CATAS!Z62</f>
        <v>0.28000000000000003</v>
      </c>
      <c r="Y115" s="67">
        <f>[1]CATAS!AA62</f>
        <v>0</v>
      </c>
      <c r="Z115" s="529"/>
      <c r="AA115" s="529"/>
      <c r="AB115" s="529"/>
      <c r="AC115" s="529"/>
      <c r="AD115" s="529"/>
      <c r="AE115" s="529"/>
      <c r="AF115" s="529"/>
      <c r="AG115" s="529"/>
      <c r="AH115" s="529"/>
      <c r="AI115" s="529"/>
    </row>
    <row r="116" spans="1:35" ht="30">
      <c r="A116" s="573"/>
      <c r="B116" s="566"/>
      <c r="C116" s="570"/>
      <c r="D116" s="556"/>
      <c r="E116" s="556"/>
      <c r="F116" s="556"/>
      <c r="G116" s="556"/>
      <c r="H116" s="556"/>
      <c r="I116" s="556"/>
      <c r="J116" s="556"/>
      <c r="K116" s="556"/>
      <c r="L116" s="556"/>
      <c r="M116" s="556"/>
      <c r="N116" s="556"/>
      <c r="O116" s="556"/>
      <c r="P116" s="556"/>
      <c r="Q116" s="560"/>
      <c r="R116" s="566"/>
      <c r="S116" s="102" t="str">
        <f>[1]CATAS!B64</f>
        <v>13. No Aplica</v>
      </c>
      <c r="T116" s="69" t="str">
        <f>[1]CATAS!C64</f>
        <v xml:space="preserve">Atender el 85% de las solicitudes recibidas para el cumplimiento de la Política de Restitución de Tierras y Ley de Víctimas   </v>
      </c>
      <c r="U116" s="69" t="str">
        <f>[1]CATAS!K64</f>
        <v>GIT TIERRAS</v>
      </c>
      <c r="V116" s="70">
        <f>[1]CATAS!Y64</f>
        <v>1</v>
      </c>
      <c r="W116" s="70">
        <f>[1]CATAS!Y65</f>
        <v>0</v>
      </c>
      <c r="X116" s="70">
        <f>[1]CATAS!Z64</f>
        <v>0.28000000000000003</v>
      </c>
      <c r="Y116" s="71">
        <f>[1]CATAS!AA64</f>
        <v>0</v>
      </c>
      <c r="Z116" s="529"/>
      <c r="AA116" s="529"/>
      <c r="AB116" s="529"/>
      <c r="AC116" s="529"/>
      <c r="AD116" s="529"/>
      <c r="AE116" s="529"/>
      <c r="AF116" s="529"/>
      <c r="AG116" s="529"/>
      <c r="AH116" s="529"/>
      <c r="AI116" s="529"/>
    </row>
    <row r="117" spans="1:35" ht="30">
      <c r="A117" s="573"/>
      <c r="B117" s="566"/>
      <c r="C117" s="570"/>
      <c r="D117" s="556"/>
      <c r="E117" s="556"/>
      <c r="F117" s="556"/>
      <c r="G117" s="556"/>
      <c r="H117" s="556"/>
      <c r="I117" s="556"/>
      <c r="J117" s="556"/>
      <c r="K117" s="556"/>
      <c r="L117" s="556"/>
      <c r="M117" s="556"/>
      <c r="N117" s="556"/>
      <c r="O117" s="556"/>
      <c r="P117" s="556"/>
      <c r="Q117" s="560"/>
      <c r="R117" s="566"/>
      <c r="S117" s="102" t="str">
        <f>[1]CATAS!B66</f>
        <v>13. No Aplica</v>
      </c>
      <c r="T117" s="69" t="str">
        <f>[1]CATAS!C66</f>
        <v xml:space="preserve">Articular los procesos de gestión catastral y habilitación de gestores catastrales, con la Política de Restitución de Tierras y Ley de Víctimas   </v>
      </c>
      <c r="U117" s="69" t="str">
        <f>[1]CATAS!K66</f>
        <v>GIT TIERRAS</v>
      </c>
      <c r="V117" s="70">
        <f>[1]CATAS!Y66</f>
        <v>1</v>
      </c>
      <c r="W117" s="70">
        <f>[1]CATAS!Y67</f>
        <v>0</v>
      </c>
      <c r="X117" s="70">
        <f>[1]CATAS!Z66</f>
        <v>0.16</v>
      </c>
      <c r="Y117" s="71">
        <f>[1]CATAS!AA66</f>
        <v>0</v>
      </c>
      <c r="Z117" s="529"/>
      <c r="AA117" s="529"/>
      <c r="AB117" s="529"/>
      <c r="AC117" s="529"/>
      <c r="AD117" s="529"/>
      <c r="AE117" s="529"/>
      <c r="AF117" s="529"/>
      <c r="AG117" s="529"/>
      <c r="AH117" s="529"/>
      <c r="AI117" s="529"/>
    </row>
    <row r="118" spans="1:35" ht="45.75" thickBot="1">
      <c r="A118" s="573"/>
      <c r="B118" s="566"/>
      <c r="C118" s="571"/>
      <c r="D118" s="557"/>
      <c r="E118" s="557"/>
      <c r="F118" s="557"/>
      <c r="G118" s="557"/>
      <c r="H118" s="557"/>
      <c r="I118" s="557"/>
      <c r="J118" s="557"/>
      <c r="K118" s="557"/>
      <c r="L118" s="557"/>
      <c r="M118" s="557"/>
      <c r="N118" s="557"/>
      <c r="O118" s="557"/>
      <c r="P118" s="557"/>
      <c r="Q118" s="561"/>
      <c r="R118" s="566"/>
      <c r="S118" s="103" t="str">
        <f>[1]CATAS!B68</f>
        <v>13. No Aplica</v>
      </c>
      <c r="T118" s="76" t="str">
        <f>[1]CATAS!C68</f>
        <v>Realizar seguimiento y control al cumplimiento de los autos, medidas cautelares y/o sentencias, proferidos por los juzgados especializados de restitución de tierras, para resguardos indígenas y territorios colectivos de comunidades negras</v>
      </c>
      <c r="U118" s="76" t="str">
        <f>[1]CATAS!K68</f>
        <v>GIT TIERRAS</v>
      </c>
      <c r="V118" s="77">
        <f>[1]CATAS!Y68</f>
        <v>1</v>
      </c>
      <c r="W118" s="77">
        <f>[1]CATAS!Y69</f>
        <v>0</v>
      </c>
      <c r="X118" s="77">
        <f>[1]CATAS!Z68</f>
        <v>0.28000000000000003</v>
      </c>
      <c r="Y118" s="78">
        <f>[1]CATAS!AA68</f>
        <v>0</v>
      </c>
      <c r="Z118" s="529"/>
      <c r="AA118" s="529"/>
      <c r="AB118" s="529"/>
      <c r="AC118" s="529"/>
      <c r="AD118" s="529"/>
      <c r="AE118" s="529"/>
      <c r="AF118" s="529"/>
      <c r="AG118" s="529"/>
      <c r="AH118" s="529"/>
      <c r="AI118" s="529"/>
    </row>
    <row r="119" spans="1:35" ht="30">
      <c r="A119" s="573"/>
      <c r="B119" s="566"/>
      <c r="C119" s="639" t="str">
        <f>[1]CATAS!A75</f>
        <v>Área geográfica actualizada catastralmente</v>
      </c>
      <c r="D119" s="625" t="str">
        <f>[1]CATAS!B75</f>
        <v>13. No Aplica</v>
      </c>
      <c r="E119" s="626" t="str">
        <f>[1]CATAS!C75</f>
        <v>Implementar_la_prestación_por_excepción_de_la_gestión_catastral_acorde_con_los_procedimientos_con_enfoque_multipropósito</v>
      </c>
      <c r="F119" s="626" t="str">
        <f>[1]CATAS!D75</f>
        <v>3.2. Promoción a otros gestores catastrales del IGAC como operador catastral.</v>
      </c>
      <c r="G119" s="626" t="str">
        <f>[1]CATAS!E75</f>
        <v>Gestión_con_Valores_para_Resultados</v>
      </c>
      <c r="H119" s="626" t="str">
        <f>[1]CATAS!F75</f>
        <v>3.6. Fortalecimiento organizacional y simplificación de procesos</v>
      </c>
      <c r="I119" s="626" t="str">
        <f>[1]CATAS!G75</f>
        <v>Hectáreas</v>
      </c>
      <c r="J119" s="646">
        <f>[1]CATAS!H75</f>
        <v>6559632.2800000003</v>
      </c>
      <c r="K119" s="626" t="str">
        <f>[1]CATAS!I75</f>
        <v>Área geográfica actualizada catastralmente mediante metodología multipropósito</v>
      </c>
      <c r="L119" s="626" t="str">
        <f>[1]CATAS!J75</f>
        <v>Eficacia</v>
      </c>
      <c r="M119" s="626" t="str">
        <f>[1]CATAS!K75</f>
        <v>GIT GESTIÓN CATASTRAL</v>
      </c>
      <c r="N119" s="646">
        <f>[1]CATAS!Y75</f>
        <v>6559632.2800000003</v>
      </c>
      <c r="O119" s="647">
        <f>[1]CATAS!Y76</f>
        <v>0</v>
      </c>
      <c r="P119" s="587">
        <f>[1]CATAS!Z75</f>
        <v>0.14000000000000001</v>
      </c>
      <c r="Q119" s="612">
        <f>[1]CATAS!AA75</f>
        <v>0</v>
      </c>
      <c r="R119" s="566"/>
      <c r="S119" s="56" t="str">
        <f>[1]CATAS!B78</f>
        <v>13. No Aplica</v>
      </c>
      <c r="T119" s="87" t="str">
        <f>[1]CATAS!C78</f>
        <v>Realizar el alistamiento de la información e insumos requeridos para realizar proceso de Actualización Catastral con enfoque multipropósito</v>
      </c>
      <c r="U119" s="87" t="str">
        <f>[1]CATAS!K78</f>
        <v>GIT GESTIÓN CATASTRAL</v>
      </c>
      <c r="V119" s="88">
        <f>[1]CATAS!Y78</f>
        <v>1</v>
      </c>
      <c r="W119" s="88">
        <f>[1]CATAS!Y79</f>
        <v>0</v>
      </c>
      <c r="X119" s="88">
        <f>[1]CATAS!Z78</f>
        <v>0.09</v>
      </c>
      <c r="Y119" s="89">
        <f>[1]CATAS!AA78</f>
        <v>0</v>
      </c>
      <c r="Z119" s="529"/>
      <c r="AA119" s="529"/>
      <c r="AB119" s="529"/>
      <c r="AC119" s="529"/>
      <c r="AD119" s="529"/>
      <c r="AE119" s="529"/>
      <c r="AF119" s="529"/>
      <c r="AG119" s="529"/>
      <c r="AH119" s="529"/>
      <c r="AI119" s="529"/>
    </row>
    <row r="120" spans="1:35" ht="30">
      <c r="A120" s="573"/>
      <c r="B120" s="566"/>
      <c r="C120" s="576"/>
      <c r="D120" s="556"/>
      <c r="E120" s="556"/>
      <c r="F120" s="556"/>
      <c r="G120" s="556"/>
      <c r="H120" s="556"/>
      <c r="I120" s="556"/>
      <c r="J120" s="556"/>
      <c r="K120" s="556"/>
      <c r="L120" s="556"/>
      <c r="M120" s="556"/>
      <c r="N120" s="556"/>
      <c r="O120" s="556"/>
      <c r="P120" s="556"/>
      <c r="Q120" s="582"/>
      <c r="R120" s="566"/>
      <c r="S120" s="68" t="str">
        <f>[1]CATAS!B80</f>
        <v>13. No Aplica</v>
      </c>
      <c r="T120" s="69" t="str">
        <f>[1]CATAS!C80</f>
        <v>Efectuar procesos de socialización, en las diferentes etapas de la Actualización Catastral con enfoque multipropósito programados</v>
      </c>
      <c r="U120" s="69" t="str">
        <f>[1]CATAS!K80</f>
        <v>GIT GESTIÓN CATASTRAL</v>
      </c>
      <c r="V120" s="70">
        <f>[1]CATAS!Y80</f>
        <v>1</v>
      </c>
      <c r="W120" s="70">
        <f>[1]CATAS!Y81</f>
        <v>0</v>
      </c>
      <c r="X120" s="70">
        <f>[1]CATAS!Z80</f>
        <v>0.09</v>
      </c>
      <c r="Y120" s="71">
        <f>[1]CATAS!AA80</f>
        <v>0</v>
      </c>
      <c r="Z120" s="529"/>
      <c r="AA120" s="529"/>
      <c r="AB120" s="529"/>
      <c r="AC120" s="529"/>
      <c r="AD120" s="529"/>
      <c r="AE120" s="529"/>
      <c r="AF120" s="529"/>
      <c r="AG120" s="529"/>
      <c r="AH120" s="529"/>
      <c r="AI120" s="529"/>
    </row>
    <row r="121" spans="1:35" ht="30">
      <c r="A121" s="573"/>
      <c r="B121" s="566"/>
      <c r="C121" s="576"/>
      <c r="D121" s="556"/>
      <c r="E121" s="556"/>
      <c r="F121" s="556"/>
      <c r="G121" s="556"/>
      <c r="H121" s="556"/>
      <c r="I121" s="556"/>
      <c r="J121" s="556"/>
      <c r="K121" s="556"/>
      <c r="L121" s="556"/>
      <c r="M121" s="556"/>
      <c r="N121" s="556"/>
      <c r="O121" s="556"/>
      <c r="P121" s="556"/>
      <c r="Q121" s="582"/>
      <c r="R121" s="566"/>
      <c r="S121" s="68" t="str">
        <f>[1]CATAS!B82</f>
        <v>13. No Aplica</v>
      </c>
      <c r="T121" s="69" t="str">
        <f>[1]CATAS!C82</f>
        <v>Adelantar la operación en campo de los procesos de Actualización Catastral con enfoque multipropósito, en los municipios intervenidos</v>
      </c>
      <c r="U121" s="69" t="str">
        <f>[1]CATAS!K82</f>
        <v>GIT GESTIÓN CATASTRAL</v>
      </c>
      <c r="V121" s="70">
        <f>[1]CATAS!Y82</f>
        <v>1</v>
      </c>
      <c r="W121" s="70">
        <f>[1]CATAS!Y83</f>
        <v>0</v>
      </c>
      <c r="X121" s="70">
        <f>[1]CATAS!Z82</f>
        <v>0.39</v>
      </c>
      <c r="Y121" s="71">
        <f>[1]CATAS!AA82</f>
        <v>0</v>
      </c>
      <c r="Z121" s="529"/>
      <c r="AA121" s="529"/>
      <c r="AB121" s="529"/>
      <c r="AC121" s="529"/>
      <c r="AD121" s="529"/>
      <c r="AE121" s="529"/>
      <c r="AF121" s="529"/>
      <c r="AG121" s="529"/>
      <c r="AH121" s="529"/>
      <c r="AI121" s="529"/>
    </row>
    <row r="122" spans="1:35" ht="30">
      <c r="A122" s="573"/>
      <c r="B122" s="566"/>
      <c r="C122" s="576"/>
      <c r="D122" s="556"/>
      <c r="E122" s="556"/>
      <c r="F122" s="556"/>
      <c r="G122" s="556"/>
      <c r="H122" s="556"/>
      <c r="I122" s="556"/>
      <c r="J122" s="556"/>
      <c r="K122" s="556"/>
      <c r="L122" s="556"/>
      <c r="M122" s="556"/>
      <c r="N122" s="556"/>
      <c r="O122" s="556"/>
      <c r="P122" s="556"/>
      <c r="Q122" s="582"/>
      <c r="R122" s="566"/>
      <c r="S122" s="68" t="str">
        <f>[1]CATAS!B84</f>
        <v>13. No Aplica</v>
      </c>
      <c r="T122" s="69" t="str">
        <f>[1]CATAS!C84</f>
        <v>Realizar el aseguramiento de la calidad dela información gráfica y alfanumérica de los procesos de Actualización Catastral con enfoque multipropósito programados</v>
      </c>
      <c r="U122" s="69" t="str">
        <f>[1]CATAS!K84</f>
        <v>GIT GESTIÓN CATASTRAL</v>
      </c>
      <c r="V122" s="70">
        <f>[1]CATAS!Y84</f>
        <v>1</v>
      </c>
      <c r="W122" s="70">
        <f>[1]CATAS!Y85</f>
        <v>0</v>
      </c>
      <c r="X122" s="70">
        <f>[1]CATAS!Z84</f>
        <v>0.19</v>
      </c>
      <c r="Y122" s="71">
        <f>[1]CATAS!AA84</f>
        <v>0</v>
      </c>
      <c r="Z122" s="529"/>
      <c r="AA122" s="529"/>
      <c r="AB122" s="529"/>
      <c r="AC122" s="529"/>
      <c r="AD122" s="529"/>
      <c r="AE122" s="529"/>
      <c r="AF122" s="529"/>
      <c r="AG122" s="529"/>
      <c r="AH122" s="529"/>
      <c r="AI122" s="529"/>
    </row>
    <row r="123" spans="1:35" ht="30">
      <c r="A123" s="573"/>
      <c r="B123" s="566"/>
      <c r="C123" s="576"/>
      <c r="D123" s="556"/>
      <c r="E123" s="556"/>
      <c r="F123" s="556"/>
      <c r="G123" s="556"/>
      <c r="H123" s="556"/>
      <c r="I123" s="556"/>
      <c r="J123" s="556"/>
      <c r="K123" s="556"/>
      <c r="L123" s="556"/>
      <c r="M123" s="556"/>
      <c r="N123" s="556"/>
      <c r="O123" s="556"/>
      <c r="P123" s="556"/>
      <c r="Q123" s="582"/>
      <c r="R123" s="566"/>
      <c r="S123" s="68" t="str">
        <f>[1]CATAS!B86</f>
        <v>13. No Aplica</v>
      </c>
      <c r="T123" s="69" t="str">
        <f>[1]CATAS!C86</f>
        <v>Efectuar actividades de cierre en cada uno de los municipios en proceso de Actualización Catastral con enfoque multipropósito</v>
      </c>
      <c r="U123" s="69" t="str">
        <f>[1]CATAS!K86</f>
        <v>GIT GESTIÓN CATASTRAL</v>
      </c>
      <c r="V123" s="70">
        <f>[1]CATAS!Y86</f>
        <v>1</v>
      </c>
      <c r="W123" s="70">
        <f>[1]CATAS!Y87</f>
        <v>0</v>
      </c>
      <c r="X123" s="70">
        <f>[1]CATAS!Z86</f>
        <v>0.1</v>
      </c>
      <c r="Y123" s="71">
        <f>[1]CATAS!AA86</f>
        <v>0</v>
      </c>
      <c r="Z123" s="529"/>
      <c r="AA123" s="529"/>
      <c r="AB123" s="529"/>
      <c r="AC123" s="529"/>
      <c r="AD123" s="529"/>
      <c r="AE123" s="529"/>
      <c r="AF123" s="529"/>
      <c r="AG123" s="529"/>
      <c r="AH123" s="529"/>
      <c r="AI123" s="529"/>
    </row>
    <row r="124" spans="1:35" ht="30">
      <c r="A124" s="573"/>
      <c r="B124" s="566"/>
      <c r="C124" s="576"/>
      <c r="D124" s="556"/>
      <c r="E124" s="556"/>
      <c r="F124" s="556"/>
      <c r="G124" s="556"/>
      <c r="H124" s="556"/>
      <c r="I124" s="556"/>
      <c r="J124" s="556"/>
      <c r="K124" s="556"/>
      <c r="L124" s="556"/>
      <c r="M124" s="556"/>
      <c r="N124" s="556"/>
      <c r="O124" s="556"/>
      <c r="P124" s="556"/>
      <c r="Q124" s="582"/>
      <c r="R124" s="566"/>
      <c r="S124" s="68" t="str">
        <f>[1]CATAS!B88</f>
        <v>13. No Aplica</v>
      </c>
      <c r="T124" s="69" t="str">
        <f>[1]CATAS!C88</f>
        <v>Acompañar y asesorar en temas técnicos las actividades de la Actualización Catastral con enfoque multipropósito</v>
      </c>
      <c r="U124" s="69" t="str">
        <f>[1]CATAS!K88</f>
        <v>GIT GESTIÓN CATASTRAL</v>
      </c>
      <c r="V124" s="70">
        <f>[1]CATAS!Y88</f>
        <v>1</v>
      </c>
      <c r="W124" s="70">
        <f>[1]CATAS!Y89</f>
        <v>0</v>
      </c>
      <c r="X124" s="70">
        <f>[1]CATAS!Z88</f>
        <v>0.1</v>
      </c>
      <c r="Y124" s="71">
        <f>[1]CATAS!AA88</f>
        <v>0</v>
      </c>
      <c r="Z124" s="529"/>
      <c r="AA124" s="529"/>
      <c r="AB124" s="529"/>
      <c r="AC124" s="529"/>
      <c r="AD124" s="529"/>
      <c r="AE124" s="529"/>
      <c r="AF124" s="529"/>
      <c r="AG124" s="529"/>
      <c r="AH124" s="529"/>
      <c r="AI124" s="529"/>
    </row>
    <row r="125" spans="1:35" ht="15.75" thickBot="1">
      <c r="A125" s="573"/>
      <c r="B125" s="566"/>
      <c r="C125" s="576"/>
      <c r="D125" s="556"/>
      <c r="E125" s="556"/>
      <c r="F125" s="556"/>
      <c r="G125" s="556"/>
      <c r="H125" s="556"/>
      <c r="I125" s="556"/>
      <c r="J125" s="556"/>
      <c r="K125" s="556"/>
      <c r="L125" s="556"/>
      <c r="M125" s="556"/>
      <c r="N125" s="556"/>
      <c r="O125" s="556"/>
      <c r="P125" s="556"/>
      <c r="Q125" s="582"/>
      <c r="R125" s="566"/>
      <c r="S125" s="72" t="str">
        <f>[1]CATAS!B90</f>
        <v>13. No Aplica</v>
      </c>
      <c r="T125" s="73" t="str">
        <f>[1]CATAS!C90</f>
        <v>Generación base de datos catastral, resultado del proceso de actualización catastral</v>
      </c>
      <c r="U125" s="73" t="str">
        <f>[1]CATAS!K90</f>
        <v>GIT GESTIÓN CATASTRAL</v>
      </c>
      <c r="V125" s="94">
        <f>[1]CATAS!Y90</f>
        <v>6559632.2800000003</v>
      </c>
      <c r="W125" s="94">
        <f>[1]CATAS!Y91</f>
        <v>0</v>
      </c>
      <c r="X125" s="154">
        <f>[1]CATAS!Z90</f>
        <v>0.04</v>
      </c>
      <c r="Y125" s="74">
        <f>[1]CATAS!AA90</f>
        <v>0</v>
      </c>
      <c r="Z125" s="529"/>
      <c r="AA125" s="529"/>
      <c r="AB125" s="529"/>
      <c r="AC125" s="529"/>
      <c r="AD125" s="529"/>
      <c r="AE125" s="529"/>
      <c r="AF125" s="529"/>
      <c r="AG125" s="529"/>
      <c r="AH125" s="529"/>
      <c r="AI125" s="529"/>
    </row>
    <row r="126" spans="1:35">
      <c r="A126" s="573"/>
      <c r="B126" s="566"/>
      <c r="C126" s="579" t="str">
        <f>[1]CATAS!A97</f>
        <v>Mutaciones catastrales</v>
      </c>
      <c r="D126" s="580" t="str">
        <f>[1]CATAS!B97</f>
        <v>13. No Aplica</v>
      </c>
      <c r="E126" s="578" t="str">
        <f>[1]CATAS!C97</f>
        <v>Implementar_la_prestación_por_excepción_de_la_gestión_catastral_acorde_con_los_procedimientos_con_enfoque_multipropósito</v>
      </c>
      <c r="F126" s="578" t="str">
        <f>[1]CATAS!D97</f>
        <v>3.2. Promoción a otros gestores catastrales del IGAC como operador catastral.</v>
      </c>
      <c r="G126" s="578" t="str">
        <f>[1]CATAS!E97</f>
        <v>Gestión_con_Valores_para_Resultados</v>
      </c>
      <c r="H126" s="578" t="str">
        <f>[1]CATAS!F97</f>
        <v>3.6. Fortalecimiento organizacional y simplificación de procesos</v>
      </c>
      <c r="I126" s="578" t="str">
        <f>[1]CATAS!G97</f>
        <v>Mutaciones</v>
      </c>
      <c r="J126" s="644">
        <f>[1]CATAS!H97</f>
        <v>899685</v>
      </c>
      <c r="K126" s="578" t="str">
        <f>[1]CATAS!I97</f>
        <v>Número de mutaciones ejecutadas</v>
      </c>
      <c r="L126" s="578" t="str">
        <f>[1]CATAS!J97</f>
        <v>Eficacia</v>
      </c>
      <c r="M126" s="578" t="str">
        <f>[1]CATAS!K97</f>
        <v>GIT GESTIÓN CATASTRAL</v>
      </c>
      <c r="N126" s="644">
        <f>[1]CATAS!Y97</f>
        <v>899685</v>
      </c>
      <c r="O126" s="645">
        <f>[1]CATAS!Y98</f>
        <v>0</v>
      </c>
      <c r="P126" s="558">
        <f>[1]CATAS!Z97</f>
        <v>0.1</v>
      </c>
      <c r="Q126" s="559">
        <f>[1]CATAS!AA97</f>
        <v>0</v>
      </c>
      <c r="R126" s="566"/>
      <c r="S126" s="101" t="str">
        <f>[1]CATAS!B100</f>
        <v>13. No Aplica</v>
      </c>
      <c r="T126" s="65" t="str">
        <f>[1]CATAS!C100</f>
        <v>Planear actividades y programar costos para el proceso de Conservación Catastral</v>
      </c>
      <c r="U126" s="65" t="str">
        <f>[1]CATAS!K100</f>
        <v>GIT GESTIÓN CATASTRAL</v>
      </c>
      <c r="V126" s="66">
        <f>[1]CATAS!Y100</f>
        <v>1</v>
      </c>
      <c r="W126" s="66">
        <f>[1]CATAS!Y101</f>
        <v>0</v>
      </c>
      <c r="X126" s="66">
        <f>[1]CATAS!Z100</f>
        <v>0.1</v>
      </c>
      <c r="Y126" s="67">
        <f>[1]CATAS!AA100</f>
        <v>0</v>
      </c>
      <c r="Z126" s="529"/>
      <c r="AA126" s="529"/>
      <c r="AB126" s="529"/>
      <c r="AC126" s="529"/>
      <c r="AD126" s="529"/>
      <c r="AE126" s="529"/>
      <c r="AF126" s="529"/>
      <c r="AG126" s="529"/>
      <c r="AH126" s="529"/>
      <c r="AI126" s="529"/>
    </row>
    <row r="127" spans="1:35">
      <c r="A127" s="573"/>
      <c r="B127" s="566"/>
      <c r="C127" s="570"/>
      <c r="D127" s="556"/>
      <c r="E127" s="556"/>
      <c r="F127" s="556"/>
      <c r="G127" s="556"/>
      <c r="H127" s="556"/>
      <c r="I127" s="556"/>
      <c r="J127" s="556"/>
      <c r="K127" s="556"/>
      <c r="L127" s="556"/>
      <c r="M127" s="556"/>
      <c r="N127" s="556"/>
      <c r="O127" s="556"/>
      <c r="P127" s="556"/>
      <c r="Q127" s="560"/>
      <c r="R127" s="566"/>
      <c r="S127" s="102" t="str">
        <f>[1]CATAS!B102</f>
        <v>13. No Aplica</v>
      </c>
      <c r="T127" s="69" t="str">
        <f>[1]CATAS!C102</f>
        <v>Tramitar Mutaciones de terreno</v>
      </c>
      <c r="U127" s="69" t="str">
        <f>[1]CATAS!K102</f>
        <v>GIT GESTIÓN CATASTRAL</v>
      </c>
      <c r="V127" s="91">
        <f>[1]CATAS!Y102</f>
        <v>166531</v>
      </c>
      <c r="W127" s="91">
        <f>[1]CATAS!Y103</f>
        <v>0</v>
      </c>
      <c r="X127" s="70">
        <f>[1]CATAS!Z102</f>
        <v>0.3</v>
      </c>
      <c r="Y127" s="71">
        <f>[1]CATAS!AA102</f>
        <v>0</v>
      </c>
      <c r="Z127" s="529"/>
      <c r="AA127" s="529"/>
      <c r="AB127" s="529"/>
      <c r="AC127" s="529"/>
      <c r="AD127" s="529"/>
      <c r="AE127" s="529"/>
      <c r="AF127" s="529"/>
      <c r="AG127" s="529"/>
      <c r="AH127" s="529"/>
      <c r="AI127" s="529"/>
    </row>
    <row r="128" spans="1:35">
      <c r="A128" s="573"/>
      <c r="B128" s="566"/>
      <c r="C128" s="570"/>
      <c r="D128" s="556"/>
      <c r="E128" s="556"/>
      <c r="F128" s="556"/>
      <c r="G128" s="556"/>
      <c r="H128" s="556"/>
      <c r="I128" s="556"/>
      <c r="J128" s="556"/>
      <c r="K128" s="556"/>
      <c r="L128" s="556"/>
      <c r="M128" s="556"/>
      <c r="N128" s="556"/>
      <c r="O128" s="556"/>
      <c r="P128" s="556"/>
      <c r="Q128" s="560"/>
      <c r="R128" s="566"/>
      <c r="S128" s="102" t="str">
        <f>[1]CATAS!B104</f>
        <v>13. No Aplica</v>
      </c>
      <c r="T128" s="69" t="str">
        <f>[1]CATAS!C104</f>
        <v>Tramitar Mutaciones de oficina</v>
      </c>
      <c r="U128" s="69" t="str">
        <f>[1]CATAS!K104</f>
        <v>GIT GESTIÓN CATASTRAL</v>
      </c>
      <c r="V128" s="91">
        <f>[1]CATAS!Y104</f>
        <v>733154</v>
      </c>
      <c r="W128" s="91">
        <f>[1]CATAS!Y105</f>
        <v>0</v>
      </c>
      <c r="X128" s="70">
        <f>[1]CATAS!Z104</f>
        <v>0.45</v>
      </c>
      <c r="Y128" s="71">
        <f>[1]CATAS!AA104</f>
        <v>0</v>
      </c>
      <c r="Z128" s="529"/>
      <c r="AA128" s="529"/>
      <c r="AB128" s="529"/>
      <c r="AC128" s="529"/>
      <c r="AD128" s="529"/>
      <c r="AE128" s="529"/>
      <c r="AF128" s="529"/>
      <c r="AG128" s="529"/>
      <c r="AH128" s="529"/>
      <c r="AI128" s="529"/>
    </row>
    <row r="129" spans="1:35">
      <c r="A129" s="573"/>
      <c r="B129" s="566"/>
      <c r="C129" s="570"/>
      <c r="D129" s="556"/>
      <c r="E129" s="556"/>
      <c r="F129" s="556"/>
      <c r="G129" s="556"/>
      <c r="H129" s="556"/>
      <c r="I129" s="556"/>
      <c r="J129" s="556"/>
      <c r="K129" s="556"/>
      <c r="L129" s="556"/>
      <c r="M129" s="556"/>
      <c r="N129" s="556"/>
      <c r="O129" s="556"/>
      <c r="P129" s="556"/>
      <c r="Q129" s="560"/>
      <c r="R129" s="566"/>
      <c r="S129" s="102" t="str">
        <f>[1]CATAS!B106</f>
        <v>13. No Aplica</v>
      </c>
      <c r="T129" s="69" t="str">
        <f>[1]CATAS!C106</f>
        <v>Atender las solicitudes de modificación de estudios de ZHF y ZHG, provenientes de las Direcciones Territoriales</v>
      </c>
      <c r="U129" s="69" t="str">
        <f>[1]CATAS!K106</f>
        <v>GIT GESTIÓN CATASTRAL</v>
      </c>
      <c r="V129" s="70">
        <f>[1]CATAS!Y106</f>
        <v>1</v>
      </c>
      <c r="W129" s="70">
        <f>[1]CATAS!Y107</f>
        <v>0</v>
      </c>
      <c r="X129" s="70">
        <f>[1]CATAS!Z106</f>
        <v>0.05</v>
      </c>
      <c r="Y129" s="71">
        <f>[1]CATAS!AA106</f>
        <v>0</v>
      </c>
      <c r="Z129" s="529"/>
      <c r="AA129" s="529"/>
      <c r="AB129" s="529"/>
      <c r="AC129" s="529"/>
      <c r="AD129" s="529"/>
      <c r="AE129" s="529"/>
      <c r="AF129" s="529"/>
      <c r="AG129" s="529"/>
      <c r="AH129" s="529"/>
      <c r="AI129" s="529"/>
    </row>
    <row r="130" spans="1:35" ht="15.75" thickBot="1">
      <c r="A130" s="573"/>
      <c r="B130" s="566"/>
      <c r="C130" s="571"/>
      <c r="D130" s="557"/>
      <c r="E130" s="557"/>
      <c r="F130" s="557"/>
      <c r="G130" s="557"/>
      <c r="H130" s="557"/>
      <c r="I130" s="557"/>
      <c r="J130" s="557"/>
      <c r="K130" s="557"/>
      <c r="L130" s="557"/>
      <c r="M130" s="557"/>
      <c r="N130" s="557"/>
      <c r="O130" s="557"/>
      <c r="P130" s="557"/>
      <c r="Q130" s="561"/>
      <c r="R130" s="566"/>
      <c r="S130" s="103" t="str">
        <f>[1]CATAS!B108</f>
        <v>13. No Aplica</v>
      </c>
      <c r="T130" s="76" t="str">
        <f>[1]CATAS!C108</f>
        <v>Acompañar y asesorar en temas técnicos las actividades de la conservación catastral</v>
      </c>
      <c r="U130" s="76" t="str">
        <f>[1]CATAS!K108</f>
        <v>GIT GESTIÓN CATASTRAL</v>
      </c>
      <c r="V130" s="77">
        <f>[1]CATAS!Y108</f>
        <v>1</v>
      </c>
      <c r="W130" s="77">
        <f>[1]CATAS!Y109</f>
        <v>0</v>
      </c>
      <c r="X130" s="77">
        <f>[1]CATAS!Z108</f>
        <v>0.1</v>
      </c>
      <c r="Y130" s="78">
        <f>[1]CATAS!AA108</f>
        <v>0</v>
      </c>
      <c r="Z130" s="529"/>
      <c r="AA130" s="529"/>
      <c r="AB130" s="529"/>
      <c r="AC130" s="529"/>
      <c r="AD130" s="529"/>
      <c r="AE130" s="529"/>
      <c r="AF130" s="529"/>
      <c r="AG130" s="529"/>
      <c r="AH130" s="529"/>
      <c r="AI130" s="529"/>
    </row>
    <row r="131" spans="1:35" ht="75.75" thickBot="1">
      <c r="A131" s="573"/>
      <c r="B131" s="566"/>
      <c r="C131" s="104" t="str">
        <f>[1]CATAS!A113</f>
        <v>Saldos de mutaciones de vigencias anteriores finalizadas</v>
      </c>
      <c r="D131" s="105" t="str">
        <f>[1]CATAS!B113</f>
        <v>13. No Aplica</v>
      </c>
      <c r="E131" s="106" t="str">
        <f>[1]CATAS!C113</f>
        <v>Implementar_la_prestación_por_excepción_de_la_gestión_catastral_acorde_con_los_procedimientos_con_enfoque_multipropósito</v>
      </c>
      <c r="F131" s="106" t="str">
        <f>[1]CATAS!D113</f>
        <v>3.2. Promoción a otros gestores catastrales del IGAC como operador catastral.</v>
      </c>
      <c r="G131" s="106" t="str">
        <f>[1]CATAS!E113</f>
        <v>Gestión_con_Valores_para_Resultados</v>
      </c>
      <c r="H131" s="106" t="str">
        <f>[1]CATAS!F113</f>
        <v>3.6. Fortalecimiento organizacional y simplificación de procesos</v>
      </c>
      <c r="I131" s="106" t="str">
        <f>[1]CATAS!G113</f>
        <v>Mutaciones</v>
      </c>
      <c r="J131" s="107">
        <f>[1]CATAS!H113</f>
        <v>110224</v>
      </c>
      <c r="K131" s="106" t="str">
        <f>[1]CATAS!I113</f>
        <v>Reducción de saldos de  mutaciones de vigencias anteriores</v>
      </c>
      <c r="L131" s="106" t="str">
        <f>[1]CATAS!J113</f>
        <v>Eficacia</v>
      </c>
      <c r="M131" s="106" t="str">
        <f>[1]CATAS!K113</f>
        <v>GIT GESTIÓN CATASTRAL</v>
      </c>
      <c r="N131" s="107">
        <f>[1]CATAS!Y113</f>
        <v>110224</v>
      </c>
      <c r="O131" s="107">
        <f>[1]CATAS!Y114</f>
        <v>0</v>
      </c>
      <c r="P131" s="108">
        <f>[1]CATAS!Z113</f>
        <v>0.03</v>
      </c>
      <c r="Q131" s="109">
        <f>[1]CATAS!AA113</f>
        <v>0</v>
      </c>
      <c r="R131" s="566"/>
      <c r="S131" s="59" t="str">
        <f>[1]CATAS!B116</f>
        <v>13. No Aplica</v>
      </c>
      <c r="T131" s="110" t="str">
        <f>[1]CATAS!C116</f>
        <v xml:space="preserve">Finalizar los saldos de mutaciones  de vigencias anteriores                 </v>
      </c>
      <c r="U131" s="110" t="str">
        <f>[1]CATAS!K116</f>
        <v>GIT GESTIÓN CATASTRAL</v>
      </c>
      <c r="V131" s="111">
        <f>[1]CATAS!Y116</f>
        <v>110224</v>
      </c>
      <c r="W131" s="111">
        <f>[1]CATAS!Y117</f>
        <v>0</v>
      </c>
      <c r="X131" s="108">
        <f>[1]CATAS!Z116</f>
        <v>1</v>
      </c>
      <c r="Y131" s="112">
        <f>[1]CATAS!AA116</f>
        <v>0</v>
      </c>
      <c r="Z131" s="529"/>
      <c r="AA131" s="529"/>
      <c r="AB131" s="529"/>
      <c r="AC131" s="529"/>
      <c r="AD131" s="529"/>
      <c r="AE131" s="529"/>
      <c r="AF131" s="529"/>
      <c r="AG131" s="529"/>
      <c r="AH131" s="529"/>
      <c r="AI131" s="529"/>
    </row>
    <row r="132" spans="1:35" ht="75.75" thickBot="1">
      <c r="A132" s="573"/>
      <c r="B132" s="566"/>
      <c r="C132" s="79" t="str">
        <f>[1]CATAS!A123</f>
        <v xml:space="preserve"> Mutaciones de primera tramitadas durante el mismo mes de su radicación.</v>
      </c>
      <c r="D132" s="80" t="str">
        <f>[1]CATAS!B123</f>
        <v>13. No Aplica</v>
      </c>
      <c r="E132" s="81" t="str">
        <f>[1]CATAS!C123</f>
        <v>Implementar_la_prestación_por_excepción_de_la_gestión_catastral_acorde_con_los_procedimientos_con_enfoque_multipropósito</v>
      </c>
      <c r="F132" s="81" t="str">
        <f>[1]CATAS!D123</f>
        <v>3.2. Promoción a otros gestores catastrales del IGAC como operador catastral.</v>
      </c>
      <c r="G132" s="81" t="str">
        <f>[1]CATAS!E123</f>
        <v>Gestión_con_Valores_para_Resultados</v>
      </c>
      <c r="H132" s="81" t="str">
        <f>[1]CATAS!F123</f>
        <v>3.6. Fortalecimiento organizacional y simplificación de procesos</v>
      </c>
      <c r="I132" s="81" t="str">
        <f>[1]CATAS!G123</f>
        <v>Porcentaje</v>
      </c>
      <c r="J132" s="80">
        <f>[1]CATAS!H123</f>
        <v>0.95</v>
      </c>
      <c r="K132" s="81" t="str">
        <f>[1]CATAS!I123</f>
        <v>Porcentaje de mutaciones de primera tramitadas en el mismo mes de su radicación</v>
      </c>
      <c r="L132" s="81" t="str">
        <f>[1]CATAS!J123</f>
        <v>Eficacia</v>
      </c>
      <c r="M132" s="81" t="str">
        <f>[1]CATAS!K123</f>
        <v>GIT GESTIÓN CATASTRAL</v>
      </c>
      <c r="N132" s="82">
        <f>[1]CATAS!Y123</f>
        <v>1</v>
      </c>
      <c r="O132" s="82">
        <f>[1]CATAS!Y124</f>
        <v>0</v>
      </c>
      <c r="P132" s="82">
        <f>[1]CATAS!Z123</f>
        <v>0.03</v>
      </c>
      <c r="Q132" s="86">
        <f>[1]CATAS!AA123</f>
        <v>0</v>
      </c>
      <c r="R132" s="566"/>
      <c r="S132" s="113" t="str">
        <f>[1]CATAS!B126</f>
        <v>13. No Aplica</v>
      </c>
      <c r="T132" s="85" t="str">
        <f>[1]CATAS!C126</f>
        <v xml:space="preserve">Tramitar el 95% de las mutaciones de primera en el mismo mes de su radicación </v>
      </c>
      <c r="U132" s="85" t="str">
        <f>[1]CATAS!K126</f>
        <v>GIT GESTIÓN CATASTRAL</v>
      </c>
      <c r="V132" s="82">
        <f>[1]CATAS!Y126</f>
        <v>9.0909090910000004E-2</v>
      </c>
      <c r="W132" s="82">
        <f>[1]CATAS!Y127</f>
        <v>0</v>
      </c>
      <c r="X132" s="82">
        <f>[1]CATAS!Z126</f>
        <v>1</v>
      </c>
      <c r="Y132" s="86">
        <f>[1]CATAS!AA126</f>
        <v>0</v>
      </c>
      <c r="Z132" s="529"/>
      <c r="AA132" s="529"/>
      <c r="AB132" s="529"/>
      <c r="AC132" s="529"/>
      <c r="AD132" s="529"/>
      <c r="AE132" s="529"/>
      <c r="AF132" s="529"/>
      <c r="AG132" s="529"/>
      <c r="AH132" s="529"/>
      <c r="AI132" s="529"/>
    </row>
    <row r="133" spans="1:35" ht="30">
      <c r="A133" s="573"/>
      <c r="B133" s="566"/>
      <c r="C133" s="639" t="str">
        <f>[1]CATAS!A133</f>
        <v>Suministro de información y herramientas en pro de los procesos catastrales para la toma de decisiones en los diferentes niveles de la organización y en marco del posconflicto.</v>
      </c>
      <c r="D133" s="625" t="str">
        <f>[1]CATAS!B133</f>
        <v>13. No Aplica</v>
      </c>
      <c r="E133" s="626" t="str">
        <f>[1]CATAS!C133</f>
        <v>Implementar_la_prestación_por_excepción_de_la_gestión_catastral_acorde_con_los_procedimientos_con_enfoque_multipropósito</v>
      </c>
      <c r="F133" s="626" t="str">
        <f>[1]CATAS!D133</f>
        <v>3.2. Promoción a otros gestores catastrales del IGAC como operador catastral.</v>
      </c>
      <c r="G133" s="626" t="str">
        <f>[1]CATAS!E133</f>
        <v>Gestión_con_Valores_para_Resultados</v>
      </c>
      <c r="H133" s="626" t="str">
        <f>[1]CATAS!F133</f>
        <v>3.6. Fortalecimiento organizacional y simplificación de procesos</v>
      </c>
      <c r="I133" s="626" t="str">
        <f>[1]CATAS!G133</f>
        <v>Porcentaje</v>
      </c>
      <c r="J133" s="626">
        <f>[1]CATAS!H133</f>
        <v>100</v>
      </c>
      <c r="K133" s="626" t="str">
        <f>[1]CATAS!I133</f>
        <v>Porcentaje de cumplimiento en suministro de información y herramientas en el marco del apoyo de los procesos catastrales con relación a la programación</v>
      </c>
      <c r="L133" s="626" t="str">
        <f>[1]CATAS!J133</f>
        <v>Eficacia</v>
      </c>
      <c r="M133" s="626" t="str">
        <f>[1]CATAS!K133</f>
        <v>GIT ADMINISTRACIÓN DE LA INFORMACIÓN CATASTRAL</v>
      </c>
      <c r="N133" s="587">
        <f>[1]CATAS!Y133</f>
        <v>1</v>
      </c>
      <c r="O133" s="587">
        <f>[1]CATAS!Y134</f>
        <v>0</v>
      </c>
      <c r="P133" s="587">
        <f>[1]CATAS!Z133</f>
        <v>0.1</v>
      </c>
      <c r="Q133" s="612">
        <f>[1]CATAS!AA133</f>
        <v>0</v>
      </c>
      <c r="R133" s="566"/>
      <c r="S133" s="56" t="str">
        <f>[1]CATAS!B136</f>
        <v>13. No Aplica</v>
      </c>
      <c r="T133" s="87" t="str">
        <f>[1]CATAS!C136</f>
        <v>Realizar seguimiento al cumplimiento de la meta de digitalización en las D.T.</v>
      </c>
      <c r="U133" s="87" t="str">
        <f>[1]CATAS!K136</f>
        <v>GIT ADMINISTRACIÓN DE LA INFORMACIÓN CATASTRAL</v>
      </c>
      <c r="V133" s="88">
        <f>[1]CATAS!Y136</f>
        <v>1</v>
      </c>
      <c r="W133" s="88">
        <f>[1]CATAS!Y137</f>
        <v>0</v>
      </c>
      <c r="X133" s="88">
        <f>[1]CATAS!Z136</f>
        <v>0.16666666669999999</v>
      </c>
      <c r="Y133" s="89">
        <f>[1]CATAS!AA136</f>
        <v>0</v>
      </c>
      <c r="Z133" s="529"/>
      <c r="AA133" s="529"/>
      <c r="AB133" s="529"/>
      <c r="AC133" s="529"/>
      <c r="AD133" s="529"/>
      <c r="AE133" s="529"/>
      <c r="AF133" s="529"/>
      <c r="AG133" s="529"/>
      <c r="AH133" s="529"/>
      <c r="AI133" s="529"/>
    </row>
    <row r="134" spans="1:35" ht="30">
      <c r="A134" s="573"/>
      <c r="B134" s="566"/>
      <c r="C134" s="576"/>
      <c r="D134" s="556"/>
      <c r="E134" s="556"/>
      <c r="F134" s="556"/>
      <c r="G134" s="556"/>
      <c r="H134" s="556"/>
      <c r="I134" s="556"/>
      <c r="J134" s="556"/>
      <c r="K134" s="556"/>
      <c r="L134" s="556"/>
      <c r="M134" s="556"/>
      <c r="N134" s="556"/>
      <c r="O134" s="556"/>
      <c r="P134" s="556"/>
      <c r="Q134" s="582"/>
      <c r="R134" s="566"/>
      <c r="S134" s="68" t="str">
        <f>[1]CATAS!B138</f>
        <v>13. No Aplica</v>
      </c>
      <c r="T134" s="69" t="str">
        <f>[1]CATAS!C138</f>
        <v>Realizar la consolidación y divulgación de los informes relacionados con la Información Catastral</v>
      </c>
      <c r="U134" s="69" t="str">
        <f>[1]CATAS!K138</f>
        <v>GIT ADMINISTRACIÓN DE LA INFORMACIÓN CATASTRAL</v>
      </c>
      <c r="V134" s="70">
        <f>[1]CATAS!Y138</f>
        <v>1</v>
      </c>
      <c r="W134" s="70">
        <f>[1]CATAS!Y139</f>
        <v>0</v>
      </c>
      <c r="X134" s="70">
        <f>[1]CATAS!Z138</f>
        <v>0.16666666669999999</v>
      </c>
      <c r="Y134" s="71">
        <f>[1]CATAS!AA138</f>
        <v>0</v>
      </c>
      <c r="Z134" s="529"/>
      <c r="AA134" s="529"/>
      <c r="AB134" s="529"/>
      <c r="AC134" s="529"/>
      <c r="AD134" s="529"/>
      <c r="AE134" s="529"/>
      <c r="AF134" s="529"/>
      <c r="AG134" s="529"/>
      <c r="AH134" s="529"/>
      <c r="AI134" s="529"/>
    </row>
    <row r="135" spans="1:35" ht="30">
      <c r="A135" s="573"/>
      <c r="B135" s="566"/>
      <c r="C135" s="576"/>
      <c r="D135" s="556"/>
      <c r="E135" s="556"/>
      <c r="F135" s="556"/>
      <c r="G135" s="556"/>
      <c r="H135" s="556"/>
      <c r="I135" s="556"/>
      <c r="J135" s="556"/>
      <c r="K135" s="556"/>
      <c r="L135" s="556"/>
      <c r="M135" s="556"/>
      <c r="N135" s="556"/>
      <c r="O135" s="556"/>
      <c r="P135" s="556"/>
      <c r="Q135" s="582"/>
      <c r="R135" s="566"/>
      <c r="S135" s="68" t="str">
        <f>[1]CATAS!B140</f>
        <v>13. No Aplica</v>
      </c>
      <c r="T135" s="69" t="str">
        <f>[1]CATAS!C140</f>
        <v>Atender los requerimientos relacionados con información catastral</v>
      </c>
      <c r="U135" s="69" t="str">
        <f>[1]CATAS!K140</f>
        <v>GIT ADMINISTRACIÓN DE LA INFORMACIÓN CATASTRAL</v>
      </c>
      <c r="V135" s="70">
        <f>[1]CATAS!Y140</f>
        <v>1</v>
      </c>
      <c r="W135" s="70">
        <f>[1]CATAS!Y141</f>
        <v>0</v>
      </c>
      <c r="X135" s="70">
        <f>[1]CATAS!Z140</f>
        <v>0.16666666669999999</v>
      </c>
      <c r="Y135" s="71">
        <f>[1]CATAS!AA140</f>
        <v>0</v>
      </c>
      <c r="Z135" s="529"/>
      <c r="AA135" s="529"/>
      <c r="AB135" s="529"/>
      <c r="AC135" s="529"/>
      <c r="AD135" s="529"/>
      <c r="AE135" s="529"/>
      <c r="AF135" s="529"/>
      <c r="AG135" s="529"/>
      <c r="AH135" s="529"/>
      <c r="AI135" s="529"/>
    </row>
    <row r="136" spans="1:35" ht="30">
      <c r="A136" s="573"/>
      <c r="B136" s="566"/>
      <c r="C136" s="576"/>
      <c r="D136" s="556"/>
      <c r="E136" s="556"/>
      <c r="F136" s="556"/>
      <c r="G136" s="556"/>
      <c r="H136" s="556"/>
      <c r="I136" s="556"/>
      <c r="J136" s="556"/>
      <c r="K136" s="556"/>
      <c r="L136" s="556"/>
      <c r="M136" s="556"/>
      <c r="N136" s="556"/>
      <c r="O136" s="556"/>
      <c r="P136" s="556"/>
      <c r="Q136" s="582"/>
      <c r="R136" s="566"/>
      <c r="S136" s="68" t="str">
        <f>[1]CATAS!B142</f>
        <v>13. No Aplica</v>
      </c>
      <c r="T136" s="69" t="str">
        <f>[1]CATAS!C142</f>
        <v>Brindar apoyo técnico en el componente gráfico a los procesos catastrales.</v>
      </c>
      <c r="U136" s="69" t="str">
        <f>[1]CATAS!K142</f>
        <v>GIT ADMINISTRACIÓN DE LA INFORMACIÓN CATASTRAL</v>
      </c>
      <c r="V136" s="70">
        <f>[1]CATAS!Y142</f>
        <v>1</v>
      </c>
      <c r="W136" s="70">
        <f>[1]CATAS!Y143</f>
        <v>0</v>
      </c>
      <c r="X136" s="70">
        <f>[1]CATAS!Z142</f>
        <v>0.16666666669999999</v>
      </c>
      <c r="Y136" s="71">
        <f>[1]CATAS!AA142</f>
        <v>0</v>
      </c>
      <c r="Z136" s="529"/>
      <c r="AA136" s="529"/>
      <c r="AB136" s="529"/>
      <c r="AC136" s="529"/>
      <c r="AD136" s="529"/>
      <c r="AE136" s="529"/>
      <c r="AF136" s="529"/>
      <c r="AG136" s="529"/>
      <c r="AH136" s="529"/>
      <c r="AI136" s="529"/>
    </row>
    <row r="137" spans="1:35" ht="30">
      <c r="A137" s="573"/>
      <c r="B137" s="566"/>
      <c r="C137" s="576"/>
      <c r="D137" s="556"/>
      <c r="E137" s="556"/>
      <c r="F137" s="556"/>
      <c r="G137" s="556"/>
      <c r="H137" s="556"/>
      <c r="I137" s="556"/>
      <c r="J137" s="556"/>
      <c r="K137" s="556"/>
      <c r="L137" s="556"/>
      <c r="M137" s="556"/>
      <c r="N137" s="556"/>
      <c r="O137" s="556"/>
      <c r="P137" s="556"/>
      <c r="Q137" s="582"/>
      <c r="R137" s="566"/>
      <c r="S137" s="68" t="str">
        <f>[1]CATAS!B144</f>
        <v>13. No Aplica</v>
      </c>
      <c r="T137" s="69" t="str">
        <f>[1]CATAS!C144</f>
        <v>Consolidar y publicar información catastral para los distintos portales</v>
      </c>
      <c r="U137" s="69" t="str">
        <f>[1]CATAS!K144</f>
        <v>GIT ADMINISTRACIÓN DE LA INFORMACIÓN CATASTRAL</v>
      </c>
      <c r="V137" s="70">
        <f>[1]CATAS!Y144</f>
        <v>1</v>
      </c>
      <c r="W137" s="70">
        <f>[1]CATAS!Y145</f>
        <v>0</v>
      </c>
      <c r="X137" s="70">
        <f>[1]CATAS!Z144</f>
        <v>0.16666666669999999</v>
      </c>
      <c r="Y137" s="71">
        <f>[1]CATAS!AA144</f>
        <v>0</v>
      </c>
      <c r="Z137" s="529"/>
      <c r="AA137" s="529"/>
      <c r="AB137" s="529"/>
      <c r="AC137" s="529"/>
      <c r="AD137" s="529"/>
      <c r="AE137" s="529"/>
      <c r="AF137" s="529"/>
      <c r="AG137" s="529"/>
      <c r="AH137" s="529"/>
      <c r="AI137" s="529"/>
    </row>
    <row r="138" spans="1:35" ht="30.75" thickBot="1">
      <c r="A138" s="573"/>
      <c r="B138" s="566"/>
      <c r="C138" s="576"/>
      <c r="D138" s="556"/>
      <c r="E138" s="556"/>
      <c r="F138" s="556"/>
      <c r="G138" s="556"/>
      <c r="H138" s="556"/>
      <c r="I138" s="556"/>
      <c r="J138" s="556"/>
      <c r="K138" s="556"/>
      <c r="L138" s="556"/>
      <c r="M138" s="556"/>
      <c r="N138" s="556"/>
      <c r="O138" s="556"/>
      <c r="P138" s="556"/>
      <c r="Q138" s="582"/>
      <c r="R138" s="566"/>
      <c r="S138" s="72" t="str">
        <f>[1]CATAS!B146</f>
        <v>13. No Aplica</v>
      </c>
      <c r="T138" s="73" t="str">
        <f>[1]CATAS!C146</f>
        <v>Elaborar los diagnósticos de la información catastral (alfanumérica y geográfica) y la caracterización territorial de los municipios, de acuerdo con las solicitudes recibidas</v>
      </c>
      <c r="U138" s="73" t="str">
        <f>[1]CATAS!K146</f>
        <v>GIT ADMINISTRACIÓN DE LA INFORMACIÓN CATASTRAL</v>
      </c>
      <c r="V138" s="154">
        <f>[1]CATAS!Y146</f>
        <v>1</v>
      </c>
      <c r="W138" s="154">
        <f>[1]CATAS!Y147</f>
        <v>0</v>
      </c>
      <c r="X138" s="154">
        <f>[1]CATAS!Z146</f>
        <v>0.16666666669999999</v>
      </c>
      <c r="Y138" s="74">
        <f>[1]CATAS!AA146</f>
        <v>0</v>
      </c>
      <c r="Z138" s="529"/>
      <c r="AA138" s="529"/>
      <c r="AB138" s="529"/>
      <c r="AC138" s="529"/>
      <c r="AD138" s="529"/>
      <c r="AE138" s="529"/>
      <c r="AF138" s="529"/>
      <c r="AG138" s="529"/>
      <c r="AH138" s="529"/>
      <c r="AI138" s="529"/>
    </row>
    <row r="139" spans="1:35" ht="30">
      <c r="A139" s="573"/>
      <c r="B139" s="566"/>
      <c r="C139" s="579" t="str">
        <f>[1]CATAS!A151</f>
        <v>Gestores habilitados en el marco de lo definido en el Plan Nacional de Desarrollo 2019-2022</v>
      </c>
      <c r="D139" s="580" t="str">
        <f>[1]CATAS!B151</f>
        <v>13. No Aplica</v>
      </c>
      <c r="E139" s="578" t="str">
        <f>[1]CATAS!C151</f>
        <v>Promover_la_habilitación_de_gestores_catastrales</v>
      </c>
      <c r="F139" s="578" t="str">
        <f>[1]CATAS!D151</f>
        <v>3.2. Promoción a otros gestores catastrales del IGAC como operador catastral.</v>
      </c>
      <c r="G139" s="578" t="str">
        <f>[1]CATAS!E151</f>
        <v>Gestión_con_Valores_para_Resultados</v>
      </c>
      <c r="H139" s="578" t="str">
        <f>[1]CATAS!F151</f>
        <v>3.6. Fortalecimiento organizacional y simplificación de procesos</v>
      </c>
      <c r="I139" s="578" t="str">
        <f>[1]CATAS!G151</f>
        <v>Numero</v>
      </c>
      <c r="J139" s="578">
        <f>[1]CATAS!H151</f>
        <v>4</v>
      </c>
      <c r="K139" s="578" t="str">
        <f>[1]CATAS!I151</f>
        <v>Número de Gestores Catastrales Habilitados en el marco de lo definido en el Plan Nacional de Desarrollo 2019-2022</v>
      </c>
      <c r="L139" s="578" t="str">
        <f>[1]CATAS!J151</f>
        <v>Eficacia</v>
      </c>
      <c r="M139" s="578" t="str">
        <f>[1]CATAS!K151</f>
        <v>GIT EVALUACIÓN , SEGUIMIENTO Y CONTROL DE LOS CATASTROS</v>
      </c>
      <c r="N139" s="644">
        <f>[1]CATAS!Y151</f>
        <v>4</v>
      </c>
      <c r="O139" s="644">
        <f>[1]CATAS!Y152</f>
        <v>0</v>
      </c>
      <c r="P139" s="558">
        <f>[1]CATAS!Z151</f>
        <v>0.1</v>
      </c>
      <c r="Q139" s="559">
        <f>[1]CATAS!AA151</f>
        <v>0</v>
      </c>
      <c r="R139" s="566"/>
      <c r="S139" s="101" t="str">
        <f>[1]CATAS!B154</f>
        <v>13. No Aplica</v>
      </c>
      <c r="T139" s="65" t="str">
        <f>[1]CATAS!C154</f>
        <v>Fortalecer las capacidades catastrales en el territorio</v>
      </c>
      <c r="U139" s="65" t="str">
        <f>[1]CATAS!K154</f>
        <v>GIT EVALUACIÓN , SEGUIMIENTO Y CONTROL DE LOS CATASTROS</v>
      </c>
      <c r="V139" s="66">
        <f>[1]CATAS!Y154</f>
        <v>1</v>
      </c>
      <c r="W139" s="66">
        <f>[1]CATAS!Y155</f>
        <v>0</v>
      </c>
      <c r="X139" s="66">
        <f>[1]CATAS!Z154</f>
        <v>0.2</v>
      </c>
      <c r="Y139" s="67">
        <f>[1]CATAS!AA154</f>
        <v>0</v>
      </c>
      <c r="Z139" s="529"/>
      <c r="AA139" s="529"/>
      <c r="AB139" s="529"/>
      <c r="AC139" s="529"/>
      <c r="AD139" s="529"/>
      <c r="AE139" s="529"/>
      <c r="AF139" s="529"/>
      <c r="AG139" s="529"/>
      <c r="AH139" s="529"/>
      <c r="AI139" s="529"/>
    </row>
    <row r="140" spans="1:35" ht="30">
      <c r="A140" s="573"/>
      <c r="B140" s="566"/>
      <c r="C140" s="570"/>
      <c r="D140" s="556"/>
      <c r="E140" s="556"/>
      <c r="F140" s="556"/>
      <c r="G140" s="556"/>
      <c r="H140" s="556"/>
      <c r="I140" s="556"/>
      <c r="J140" s="556"/>
      <c r="K140" s="556"/>
      <c r="L140" s="556"/>
      <c r="M140" s="556"/>
      <c r="N140" s="556"/>
      <c r="O140" s="556"/>
      <c r="P140" s="556"/>
      <c r="Q140" s="560"/>
      <c r="R140" s="566"/>
      <c r="S140" s="102" t="str">
        <f>[1]CATAS!B156</f>
        <v>13. No Aplica</v>
      </c>
      <c r="T140" s="69" t="str">
        <f>[1]CATAS!C156</f>
        <v xml:space="preserve">Verificar las solicitudes de habilitación de acuerdo con la condiciones jurídicas, técnicas, económicas y financieras contenidas  en la regulación, con el fin de habilitar el servicio publico catastral. </v>
      </c>
      <c r="U140" s="69" t="str">
        <f>[1]CATAS!K156</f>
        <v>GIT EVALUACIÓN , SEGUIMIENTO Y CONTROL DE LOS CATASTROS</v>
      </c>
      <c r="V140" s="70">
        <f>[1]CATAS!Y156</f>
        <v>1</v>
      </c>
      <c r="W140" s="70">
        <f>[1]CATAS!Y157</f>
        <v>0</v>
      </c>
      <c r="X140" s="70">
        <f>[1]CATAS!Z156</f>
        <v>0.2</v>
      </c>
      <c r="Y140" s="71">
        <f>[1]CATAS!AA156</f>
        <v>0</v>
      </c>
      <c r="Z140" s="529"/>
      <c r="AA140" s="529"/>
      <c r="AB140" s="529"/>
      <c r="AC140" s="529"/>
      <c r="AD140" s="529"/>
      <c r="AE140" s="529"/>
      <c r="AF140" s="529"/>
      <c r="AG140" s="529"/>
      <c r="AH140" s="529"/>
      <c r="AI140" s="529"/>
    </row>
    <row r="141" spans="1:35" ht="30">
      <c r="A141" s="573"/>
      <c r="B141" s="566"/>
      <c r="C141" s="570"/>
      <c r="D141" s="556"/>
      <c r="E141" s="556"/>
      <c r="F141" s="556"/>
      <c r="G141" s="556"/>
      <c r="H141" s="556"/>
      <c r="I141" s="556"/>
      <c r="J141" s="556"/>
      <c r="K141" s="556"/>
      <c r="L141" s="556"/>
      <c r="M141" s="556"/>
      <c r="N141" s="556"/>
      <c r="O141" s="556"/>
      <c r="P141" s="556"/>
      <c r="Q141" s="560"/>
      <c r="R141" s="566"/>
      <c r="S141" s="102" t="str">
        <f>[1]CATAS!B158</f>
        <v>13. No Aplica</v>
      </c>
      <c r="T141" s="69" t="str">
        <f>[1]CATAS!C158</f>
        <v>Construir tecnicamente, los documentos requeridos para la regulación catastral en el marco del proceso de habilitación catastral</v>
      </c>
      <c r="U141" s="69" t="str">
        <f>[1]CATAS!K158</f>
        <v>GIT EVALUACIÓN , SEGUIMIENTO Y CONTROL DE LOS CATASTROS</v>
      </c>
      <c r="V141" s="70">
        <f>[1]CATAS!Y158</f>
        <v>1</v>
      </c>
      <c r="W141" s="70">
        <f>[1]CATAS!Y159</f>
        <v>0</v>
      </c>
      <c r="X141" s="70">
        <f>[1]CATAS!Z158</f>
        <v>0.2</v>
      </c>
      <c r="Y141" s="71">
        <f>[1]CATAS!AA158</f>
        <v>0</v>
      </c>
      <c r="Z141" s="529"/>
      <c r="AA141" s="529"/>
      <c r="AB141" s="529"/>
      <c r="AC141" s="529"/>
      <c r="AD141" s="529"/>
      <c r="AE141" s="529"/>
      <c r="AF141" s="529"/>
      <c r="AG141" s="529"/>
      <c r="AH141" s="529"/>
      <c r="AI141" s="529"/>
    </row>
    <row r="142" spans="1:35" ht="30">
      <c r="A142" s="573"/>
      <c r="B142" s="566"/>
      <c r="C142" s="570"/>
      <c r="D142" s="556"/>
      <c r="E142" s="556"/>
      <c r="F142" s="556"/>
      <c r="G142" s="556"/>
      <c r="H142" s="556"/>
      <c r="I142" s="556"/>
      <c r="J142" s="556"/>
      <c r="K142" s="556"/>
      <c r="L142" s="556"/>
      <c r="M142" s="556"/>
      <c r="N142" s="556"/>
      <c r="O142" s="556"/>
      <c r="P142" s="556"/>
      <c r="Q142" s="560"/>
      <c r="R142" s="566"/>
      <c r="S142" s="102" t="str">
        <f>[1]CATAS!B160</f>
        <v>13. No Aplica</v>
      </c>
      <c r="T142" s="69" t="str">
        <f>[1]CATAS!C160</f>
        <v>Asesorar y apoyar a las Entidades Territoriales, Esquemas Asociativos, Entidades Publicas Nacionales y Gestores Catastrales habilitados, en el proceso de habilitación para la prestación del servicio publico catastral</v>
      </c>
      <c r="U142" s="69" t="str">
        <f>[1]CATAS!K160</f>
        <v>GIT EVALUACIÓN , SEGUIMIENTO Y CONTROL DE LOS CATASTROS</v>
      </c>
      <c r="V142" s="70">
        <f>[1]CATAS!Y160</f>
        <v>1</v>
      </c>
      <c r="W142" s="70">
        <f>[1]CATAS!Y161</f>
        <v>0</v>
      </c>
      <c r="X142" s="70">
        <f>[1]CATAS!Z160</f>
        <v>0.2</v>
      </c>
      <c r="Y142" s="71">
        <f>[1]CATAS!AA160</f>
        <v>0</v>
      </c>
      <c r="Z142" s="529"/>
      <c r="AA142" s="529"/>
      <c r="AB142" s="529"/>
      <c r="AC142" s="529"/>
      <c r="AD142" s="529"/>
      <c r="AE142" s="529"/>
      <c r="AF142" s="529"/>
      <c r="AG142" s="529"/>
      <c r="AH142" s="529"/>
      <c r="AI142" s="529"/>
    </row>
    <row r="143" spans="1:35" ht="30">
      <c r="A143" s="573"/>
      <c r="B143" s="566"/>
      <c r="C143" s="570"/>
      <c r="D143" s="556"/>
      <c r="E143" s="556"/>
      <c r="F143" s="556"/>
      <c r="G143" s="556"/>
      <c r="H143" s="556"/>
      <c r="I143" s="556"/>
      <c r="J143" s="556"/>
      <c r="K143" s="556"/>
      <c r="L143" s="556"/>
      <c r="M143" s="556"/>
      <c r="N143" s="556"/>
      <c r="O143" s="556"/>
      <c r="P143" s="556"/>
      <c r="Q143" s="560"/>
      <c r="R143" s="566"/>
      <c r="S143" s="102" t="str">
        <f>[1]CATAS!B162</f>
        <v>13. No Aplica</v>
      </c>
      <c r="T143" s="69" t="str">
        <f>[1]CATAS!C162</f>
        <v>Promover la habilitación y la difusion de la Gestion Catastral</v>
      </c>
      <c r="U143" s="69" t="str">
        <f>[1]CATAS!K162</f>
        <v>GIT EVALUACIÓN , SEGUIMIENTO Y CONTROL DE LOS CATASTROS</v>
      </c>
      <c r="V143" s="70">
        <f>[1]CATAS!Y162</f>
        <v>1</v>
      </c>
      <c r="W143" s="70">
        <f>[1]CATAS!Y163</f>
        <v>0</v>
      </c>
      <c r="X143" s="70">
        <f>[1]CATAS!Z162</f>
        <v>0.1</v>
      </c>
      <c r="Y143" s="71">
        <f>[1]CATAS!AA162</f>
        <v>0</v>
      </c>
      <c r="Z143" s="529"/>
      <c r="AA143" s="529"/>
      <c r="AB143" s="529"/>
      <c r="AC143" s="529"/>
      <c r="AD143" s="529"/>
      <c r="AE143" s="529"/>
      <c r="AF143" s="529"/>
      <c r="AG143" s="529"/>
      <c r="AH143" s="529"/>
      <c r="AI143" s="529"/>
    </row>
    <row r="144" spans="1:35" ht="30">
      <c r="A144" s="573"/>
      <c r="B144" s="566"/>
      <c r="C144" s="570"/>
      <c r="D144" s="556"/>
      <c r="E144" s="556"/>
      <c r="F144" s="556"/>
      <c r="G144" s="556"/>
      <c r="H144" s="556"/>
      <c r="I144" s="556"/>
      <c r="J144" s="556"/>
      <c r="K144" s="556"/>
      <c r="L144" s="556"/>
      <c r="M144" s="556"/>
      <c r="N144" s="556"/>
      <c r="O144" s="556"/>
      <c r="P144" s="556"/>
      <c r="Q144" s="560"/>
      <c r="R144" s="566"/>
      <c r="S144" s="102" t="str">
        <f>[1]CATAS!B164</f>
        <v>13. No Aplica</v>
      </c>
      <c r="T144" s="69" t="str">
        <f>[1]CATAS!C164</f>
        <v>Comercializar la operación catastral del IGAC como servicio</v>
      </c>
      <c r="U144" s="69" t="str">
        <f>[1]CATAS!K164</f>
        <v>GIT EVALUACIÓN , SEGUIMIENTO Y CONTROL DE LOS CATASTROS</v>
      </c>
      <c r="V144" s="70">
        <f>[1]CATAS!Y164</f>
        <v>1</v>
      </c>
      <c r="W144" s="70">
        <f>[1]CATAS!Y165</f>
        <v>0</v>
      </c>
      <c r="X144" s="70">
        <f>[1]CATAS!Z164</f>
        <v>0.05</v>
      </c>
      <c r="Y144" s="71">
        <f>[1]CATAS!AA164</f>
        <v>0</v>
      </c>
      <c r="Z144" s="529"/>
      <c r="AA144" s="529"/>
      <c r="AB144" s="529"/>
      <c r="AC144" s="529"/>
      <c r="AD144" s="529"/>
      <c r="AE144" s="529"/>
      <c r="AF144" s="529"/>
      <c r="AG144" s="529"/>
      <c r="AH144" s="529"/>
      <c r="AI144" s="529"/>
    </row>
    <row r="145" spans="1:35" ht="30.75" thickBot="1">
      <c r="A145" s="573"/>
      <c r="B145" s="566"/>
      <c r="C145" s="571"/>
      <c r="D145" s="557"/>
      <c r="E145" s="557"/>
      <c r="F145" s="557"/>
      <c r="G145" s="557"/>
      <c r="H145" s="557"/>
      <c r="I145" s="557"/>
      <c r="J145" s="557"/>
      <c r="K145" s="557"/>
      <c r="L145" s="557"/>
      <c r="M145" s="557"/>
      <c r="N145" s="557"/>
      <c r="O145" s="557"/>
      <c r="P145" s="557"/>
      <c r="Q145" s="561"/>
      <c r="R145" s="566"/>
      <c r="S145" s="103" t="str">
        <f>[1]CATAS!B166</f>
        <v>13. No Aplica</v>
      </c>
      <c r="T145" s="76" t="str">
        <f>[1]CATAS!C166</f>
        <v>Publicación de resoluciones de Habilitación de Gestores Catastrales</v>
      </c>
      <c r="U145" s="76" t="str">
        <f>[1]CATAS!K166</f>
        <v>GIT EVALUACIÓN , SEGUIMIENTO Y CONTROL DE LOS CATASTROS</v>
      </c>
      <c r="V145" s="92">
        <f>[1]CATAS!Y166</f>
        <v>4</v>
      </c>
      <c r="W145" s="92">
        <f>[1]CATAS!Y167</f>
        <v>0</v>
      </c>
      <c r="X145" s="77">
        <f>[1]CATAS!Z166</f>
        <v>0.05</v>
      </c>
      <c r="Y145" s="78">
        <f>[1]CATAS!AA166</f>
        <v>0</v>
      </c>
      <c r="Z145" s="529"/>
      <c r="AA145" s="529"/>
      <c r="AB145" s="529"/>
      <c r="AC145" s="529"/>
      <c r="AD145" s="529"/>
      <c r="AE145" s="529"/>
      <c r="AF145" s="529"/>
      <c r="AG145" s="529"/>
      <c r="AH145" s="529"/>
      <c r="AI145" s="529"/>
    </row>
    <row r="146" spans="1:35" ht="30">
      <c r="A146" s="573"/>
      <c r="B146" s="566"/>
      <c r="C146" s="639" t="str">
        <f>[1]CATAS!A171</f>
        <v>Informes y reportes de seguimiento a los compromisos del IGAC en el marco de la gestión catastral</v>
      </c>
      <c r="D146" s="625" t="str">
        <f>[1]CATAS!B171</f>
        <v>13. No Aplica</v>
      </c>
      <c r="E146" s="626" t="str">
        <f>[1]CATAS!C171</f>
        <v>Implementar_la_prestación_por_excepción_de_la_gestión_catastral_acorde_con_los_procedimientos_con_enfoque_multipropósito</v>
      </c>
      <c r="F146" s="626" t="str">
        <f>[1]CATAS!D171</f>
        <v>3.2. Promoción a otros gestores catastrales del IGAC como operador catastral.</v>
      </c>
      <c r="G146" s="626" t="str">
        <f>[1]CATAS!E171</f>
        <v>Gestión_con_Valores_para_Resultados</v>
      </c>
      <c r="H146" s="626" t="str">
        <f>[1]CATAS!F171</f>
        <v>3.6. Fortalecimiento organizacional y simplificación de procesos</v>
      </c>
      <c r="I146" s="626" t="str">
        <f>[1]CATAS!G171</f>
        <v>Porcentaje</v>
      </c>
      <c r="J146" s="626">
        <f>[1]CATAS!H171</f>
        <v>100</v>
      </c>
      <c r="K146" s="626" t="str">
        <f>[1]CATAS!I171</f>
        <v>Porcentaje de cumplimiento en el reporte y/o envío de informes de los compromisos del IGAC en el marco de la gestión catastral</v>
      </c>
      <c r="L146" s="626" t="str">
        <f>[1]CATAS!J171</f>
        <v>Eficacia</v>
      </c>
      <c r="M146" s="626" t="str">
        <f>[1]CATAS!K171</f>
        <v>APOYO SUB CATASTRO</v>
      </c>
      <c r="N146" s="587">
        <f>[1]CATAS!Y171</f>
        <v>1</v>
      </c>
      <c r="O146" s="587">
        <f>[1]CATAS!Y172</f>
        <v>0</v>
      </c>
      <c r="P146" s="587">
        <f>[1]CATAS!Z171</f>
        <v>0.1</v>
      </c>
      <c r="Q146" s="612">
        <f>[1]CATAS!AA171</f>
        <v>0</v>
      </c>
      <c r="R146" s="566"/>
      <c r="S146" s="56" t="str">
        <f>[1]CATAS!B174</f>
        <v>13. No Aplica</v>
      </c>
      <c r="T146" s="87" t="str">
        <f>[1]CATAS!C174</f>
        <v xml:space="preserve">Realizar el reporte de los informes de seguimiento a los compromisos de actualización catastral en el marco de la estrategia del Camino al Cumplimiento (SIGOB) </v>
      </c>
      <c r="U146" s="87" t="str">
        <f>[1]CATAS!K174</f>
        <v>APOYO SUB CATASTRO</v>
      </c>
      <c r="V146" s="88">
        <f>[1]CATAS!Y174</f>
        <v>1</v>
      </c>
      <c r="W146" s="88">
        <f>[1]CATAS!Y175</f>
        <v>0</v>
      </c>
      <c r="X146" s="88">
        <f>[1]CATAS!Z174</f>
        <v>0.5</v>
      </c>
      <c r="Y146" s="89">
        <f>[1]CATAS!AA174</f>
        <v>0</v>
      </c>
      <c r="Z146" s="529"/>
      <c r="AA146" s="529"/>
      <c r="AB146" s="529"/>
      <c r="AC146" s="529"/>
      <c r="AD146" s="529"/>
      <c r="AE146" s="529"/>
      <c r="AF146" s="529"/>
      <c r="AG146" s="529"/>
      <c r="AH146" s="529"/>
      <c r="AI146" s="529"/>
    </row>
    <row r="147" spans="1:35" ht="30.75" thickBot="1">
      <c r="A147" s="574"/>
      <c r="B147" s="567"/>
      <c r="C147" s="577"/>
      <c r="D147" s="557"/>
      <c r="E147" s="557"/>
      <c r="F147" s="557"/>
      <c r="G147" s="557"/>
      <c r="H147" s="557"/>
      <c r="I147" s="557"/>
      <c r="J147" s="557"/>
      <c r="K147" s="557"/>
      <c r="L147" s="557"/>
      <c r="M147" s="557"/>
      <c r="N147" s="557"/>
      <c r="O147" s="557"/>
      <c r="P147" s="557"/>
      <c r="Q147" s="616"/>
      <c r="R147" s="567"/>
      <c r="S147" s="75" t="str">
        <f>[1]CATAS!B176</f>
        <v>13. No Aplica</v>
      </c>
      <c r="T147" s="76" t="str">
        <f>[1]CATAS!C176</f>
        <v>Realizar seguimiento al avance en la implementación del proyecto de Catastro Multipropósito, en el marco del crédito de la banca multilateral</v>
      </c>
      <c r="U147" s="76" t="str">
        <f>[1]CATAS!K176</f>
        <v>APOYO SUB CATASTRO</v>
      </c>
      <c r="V147" s="77">
        <f>[1]CATAS!Y176</f>
        <v>1</v>
      </c>
      <c r="W147" s="77">
        <f>[1]CATAS!Y177</f>
        <v>0</v>
      </c>
      <c r="X147" s="77">
        <f>[1]CATAS!Z176</f>
        <v>0.5</v>
      </c>
      <c r="Y147" s="78">
        <f>[1]CATAS!AA176</f>
        <v>0</v>
      </c>
      <c r="Z147" s="529"/>
      <c r="AA147" s="529"/>
      <c r="AB147" s="529"/>
      <c r="AC147" s="529"/>
      <c r="AD147" s="529"/>
      <c r="AE147" s="529"/>
      <c r="AF147" s="529"/>
      <c r="AG147" s="529"/>
      <c r="AH147" s="529"/>
      <c r="AI147" s="529"/>
    </row>
    <row r="148" spans="1:35">
      <c r="A148" s="622" t="str">
        <f>[1]DIRECC!C4</f>
        <v>DIRECCIONAMIENTO ESTRATÉGICO Y PLANEACION</v>
      </c>
      <c r="B148" s="568">
        <f>[1]DIRECC!AA4</f>
        <v>0</v>
      </c>
      <c r="C148" s="642" t="str">
        <f>[1]DIRECC!A9</f>
        <v xml:space="preserve">Plan de acción anual 2020 </v>
      </c>
      <c r="D148" s="641" t="str">
        <f>[1]DIRECC!B9</f>
        <v>13. No Aplica</v>
      </c>
      <c r="E148" s="640" t="str">
        <f>[1]DIRECC!C9</f>
        <v>Implementar_un_plan_de_modernización_y_fortalecimiento_institucional</v>
      </c>
      <c r="F148" s="640" t="str">
        <f>[1]DIRECC!D9</f>
        <v>1.8. Implementación  de las políticas de gestión y desempeño institucional (MIPG).</v>
      </c>
      <c r="G148" s="640" t="str">
        <f>[1]DIRECC!E9</f>
        <v>Direccionamiento Estratégico y Planeación</v>
      </c>
      <c r="H148" s="626" t="str">
        <f>[1]DIRECC!F9</f>
        <v>2.1. Planeacion Institucional</v>
      </c>
      <c r="I148" s="626" t="str">
        <f>[1]DIRECC!G9</f>
        <v>Porcentaje</v>
      </c>
      <c r="J148" s="625">
        <f>[1]DIRECC!H9</f>
        <v>1</v>
      </c>
      <c r="K148" s="626" t="str">
        <f>[1]DIRECC!I9</f>
        <v>% de avance mensual al cumplimiento del Plan de Acción Anual</v>
      </c>
      <c r="L148" s="626" t="str">
        <f>[1]DIRECC!J9</f>
        <v>Eficacia</v>
      </c>
      <c r="M148" s="626" t="str">
        <f>[1]DIRECC!K9</f>
        <v xml:space="preserve">Oficina Asesora de Planeación </v>
      </c>
      <c r="N148" s="598">
        <f>[1]DIRECC!Y9</f>
        <v>1</v>
      </c>
      <c r="O148" s="598">
        <f>[1]DIRECC!Y10</f>
        <v>0</v>
      </c>
      <c r="P148" s="598">
        <f>[1]DIRECC!Z9</f>
        <v>0.14499999999999999</v>
      </c>
      <c r="Q148" s="599">
        <f>[1]DIRECC!AA9</f>
        <v>0</v>
      </c>
      <c r="R148" s="584">
        <f>SUM(Q148:Q181)</f>
        <v>0</v>
      </c>
      <c r="S148" s="114" t="str">
        <f>[1]DIRECC!B12</f>
        <v>13. No Aplica</v>
      </c>
      <c r="T148" s="115" t="str">
        <f>[1]DIRECC!C12</f>
        <v xml:space="preserve">Elaborar el Plan de Acción Anual 2020 del proceso Direccionamiento Estratégico y Planeación </v>
      </c>
      <c r="U148" s="115" t="str">
        <f>[1]DIRECC!K12</f>
        <v xml:space="preserve">Oficina Asesora de Planeación </v>
      </c>
      <c r="V148" s="116">
        <f>[1]DIRECC!Y12</f>
        <v>1</v>
      </c>
      <c r="W148" s="116">
        <f>[1]DIRECC!Y13</f>
        <v>0</v>
      </c>
      <c r="X148" s="116">
        <f>[1]DIRECC!Z12</f>
        <v>0.25</v>
      </c>
      <c r="Y148" s="117">
        <f>[1]DIRECC!AA12</f>
        <v>0</v>
      </c>
      <c r="Z148" s="529"/>
      <c r="AA148" s="529"/>
      <c r="AB148" s="529"/>
      <c r="AC148" s="529"/>
      <c r="AD148" s="529"/>
      <c r="AE148" s="529"/>
      <c r="AF148" s="529"/>
      <c r="AG148" s="529"/>
      <c r="AH148" s="529"/>
      <c r="AI148" s="529"/>
    </row>
    <row r="149" spans="1:35" ht="30">
      <c r="A149" s="606"/>
      <c r="B149" s="566"/>
      <c r="C149" s="576"/>
      <c r="D149" s="556"/>
      <c r="E149" s="556"/>
      <c r="F149" s="556"/>
      <c r="G149" s="556"/>
      <c r="H149" s="556"/>
      <c r="I149" s="556"/>
      <c r="J149" s="556"/>
      <c r="K149" s="556"/>
      <c r="L149" s="556"/>
      <c r="M149" s="556"/>
      <c r="N149" s="556"/>
      <c r="O149" s="556"/>
      <c r="P149" s="556"/>
      <c r="Q149" s="595"/>
      <c r="R149" s="585"/>
      <c r="S149" s="118" t="str">
        <f>[1]DIRECC!B14</f>
        <v>13. No Aplica</v>
      </c>
      <c r="T149" s="56" t="str">
        <f>[1]DIRECC!C14</f>
        <v>Consolidar el Plan de Acción Anual General de la entidad - PAA para aprobación del Comité Institucional de Gestión y Desempeño</v>
      </c>
      <c r="U149" s="56" t="str">
        <f>[1]DIRECC!K14</f>
        <v xml:space="preserve">Oficina Asesora de Planeación </v>
      </c>
      <c r="V149" s="57">
        <f>[1]DIRECC!Y14</f>
        <v>1</v>
      </c>
      <c r="W149" s="57">
        <f>[1]DIRECC!Y15</f>
        <v>0</v>
      </c>
      <c r="X149" s="57">
        <f>[1]DIRECC!Z14</f>
        <v>0.2</v>
      </c>
      <c r="Y149" s="119">
        <f>[1]DIRECC!AA14</f>
        <v>0</v>
      </c>
      <c r="Z149" s="529"/>
      <c r="AA149" s="529"/>
      <c r="AB149" s="529"/>
      <c r="AC149" s="529"/>
      <c r="AD149" s="529"/>
      <c r="AE149" s="529"/>
      <c r="AF149" s="529"/>
      <c r="AG149" s="529"/>
      <c r="AH149" s="529"/>
      <c r="AI149" s="529"/>
    </row>
    <row r="150" spans="1:35">
      <c r="A150" s="606"/>
      <c r="B150" s="566"/>
      <c r="C150" s="576"/>
      <c r="D150" s="556"/>
      <c r="E150" s="556"/>
      <c r="F150" s="556"/>
      <c r="G150" s="556"/>
      <c r="H150" s="556"/>
      <c r="I150" s="556"/>
      <c r="J150" s="556"/>
      <c r="K150" s="556"/>
      <c r="L150" s="556"/>
      <c r="M150" s="556"/>
      <c r="N150" s="556"/>
      <c r="O150" s="556"/>
      <c r="P150" s="556"/>
      <c r="Q150" s="595"/>
      <c r="R150" s="585"/>
      <c r="S150" s="118" t="str">
        <f>[1]DIRECC!B16</f>
        <v>13. No Aplica</v>
      </c>
      <c r="T150" s="56" t="str">
        <f>[1]DIRECC!C16</f>
        <v>Presentar el PAA consolidado, ante el  Comité Institucional de Gestión y Desempeño</v>
      </c>
      <c r="U150" s="56" t="str">
        <f>[1]DIRECC!K16</f>
        <v xml:space="preserve">Oficina Asesora de Planeación </v>
      </c>
      <c r="V150" s="57">
        <f>[1]DIRECC!Y16</f>
        <v>1</v>
      </c>
      <c r="W150" s="57">
        <f>[1]DIRECC!Y17</f>
        <v>0</v>
      </c>
      <c r="X150" s="57">
        <f>[1]DIRECC!Z16</f>
        <v>0.15</v>
      </c>
      <c r="Y150" s="119">
        <f>[1]DIRECC!AA16</f>
        <v>0</v>
      </c>
      <c r="Z150" s="529"/>
      <c r="AA150" s="529"/>
      <c r="AB150" s="529"/>
      <c r="AC150" s="529"/>
      <c r="AD150" s="529"/>
      <c r="AE150" s="529"/>
      <c r="AF150" s="529"/>
      <c r="AG150" s="529"/>
      <c r="AH150" s="529"/>
      <c r="AI150" s="529"/>
    </row>
    <row r="151" spans="1:35">
      <c r="A151" s="606"/>
      <c r="B151" s="566"/>
      <c r="C151" s="576"/>
      <c r="D151" s="556"/>
      <c r="E151" s="556"/>
      <c r="F151" s="556"/>
      <c r="G151" s="556"/>
      <c r="H151" s="556"/>
      <c r="I151" s="556"/>
      <c r="J151" s="556"/>
      <c r="K151" s="556"/>
      <c r="L151" s="556"/>
      <c r="M151" s="556"/>
      <c r="N151" s="556"/>
      <c r="O151" s="556"/>
      <c r="P151" s="556"/>
      <c r="Q151" s="595"/>
      <c r="R151" s="585"/>
      <c r="S151" s="118" t="str">
        <f>[1]DIRECC!B18</f>
        <v>13. No Aplica</v>
      </c>
      <c r="T151" s="56" t="str">
        <f>[1]DIRECC!C18</f>
        <v>Publicar el Plan de Acción Anual Consolidado en la pagina web</v>
      </c>
      <c r="U151" s="56" t="str">
        <f>[1]DIRECC!K18</f>
        <v xml:space="preserve">Oficina Asesora de Planeación </v>
      </c>
      <c r="V151" s="57">
        <f>[1]DIRECC!Y18</f>
        <v>1</v>
      </c>
      <c r="W151" s="57">
        <f>[1]DIRECC!Y19</f>
        <v>0</v>
      </c>
      <c r="X151" s="57">
        <f>[1]DIRECC!Z18</f>
        <v>0.1</v>
      </c>
      <c r="Y151" s="119">
        <f>[1]DIRECC!AA18</f>
        <v>0</v>
      </c>
      <c r="Z151" s="529"/>
      <c r="AA151" s="529"/>
      <c r="AB151" s="529"/>
      <c r="AC151" s="529"/>
      <c r="AD151" s="529"/>
      <c r="AE151" s="529"/>
      <c r="AF151" s="529"/>
      <c r="AG151" s="529"/>
      <c r="AH151" s="529"/>
      <c r="AI151" s="529"/>
    </row>
    <row r="152" spans="1:35" ht="30">
      <c r="A152" s="606"/>
      <c r="B152" s="566"/>
      <c r="C152" s="576"/>
      <c r="D152" s="556"/>
      <c r="E152" s="556"/>
      <c r="F152" s="556"/>
      <c r="G152" s="556"/>
      <c r="H152" s="556"/>
      <c r="I152" s="556"/>
      <c r="J152" s="556"/>
      <c r="K152" s="556"/>
      <c r="L152" s="556"/>
      <c r="M152" s="556"/>
      <c r="N152" s="556"/>
      <c r="O152" s="556"/>
      <c r="P152" s="556"/>
      <c r="Q152" s="595"/>
      <c r="R152" s="585"/>
      <c r="S152" s="118" t="str">
        <f>[1]DIRECC!B20</f>
        <v>13. No Aplica</v>
      </c>
      <c r="T152" s="56" t="str">
        <f>[1]DIRECC!C20</f>
        <v>Realizar el análisis de la informacion reportada por los procesos en la herramienta establecida y generar alertas para la alta dirección</v>
      </c>
      <c r="U152" s="56" t="str">
        <f>[1]DIRECC!K20</f>
        <v xml:space="preserve">Oficina Asesora de Planeación </v>
      </c>
      <c r="V152" s="57">
        <f>[1]DIRECC!Y20</f>
        <v>1</v>
      </c>
      <c r="W152" s="57">
        <f>[1]DIRECC!Y21</f>
        <v>0</v>
      </c>
      <c r="X152" s="57">
        <f>[1]DIRECC!Z20</f>
        <v>0.2</v>
      </c>
      <c r="Y152" s="119">
        <f>[1]DIRECC!AA20</f>
        <v>0</v>
      </c>
      <c r="Z152" s="529"/>
      <c r="AA152" s="529"/>
      <c r="AB152" s="529"/>
      <c r="AC152" s="529"/>
      <c r="AD152" s="529"/>
      <c r="AE152" s="529"/>
      <c r="AF152" s="529"/>
      <c r="AG152" s="529"/>
      <c r="AH152" s="529"/>
      <c r="AI152" s="529"/>
    </row>
    <row r="153" spans="1:35">
      <c r="A153" s="606"/>
      <c r="B153" s="566"/>
      <c r="C153" s="608"/>
      <c r="D153" s="591"/>
      <c r="E153" s="591"/>
      <c r="F153" s="591"/>
      <c r="G153" s="591"/>
      <c r="H153" s="591"/>
      <c r="I153" s="591"/>
      <c r="J153" s="591"/>
      <c r="K153" s="591"/>
      <c r="L153" s="591"/>
      <c r="M153" s="591"/>
      <c r="N153" s="591"/>
      <c r="O153" s="591"/>
      <c r="P153" s="591"/>
      <c r="Q153" s="603"/>
      <c r="R153" s="585"/>
      <c r="S153" s="120" t="str">
        <f>[1]DIRECC!B22</f>
        <v>13. No Aplica</v>
      </c>
      <c r="T153" s="59" t="str">
        <f>[1]DIRECC!C22</f>
        <v>Consolidar y publicar en la página web los reportes trimestrales de avance del Plan de Acción Anual</v>
      </c>
      <c r="U153" s="59" t="str">
        <f>[1]DIRECC!K22</f>
        <v xml:space="preserve">Oficina Asesora de Planeación </v>
      </c>
      <c r="V153" s="60">
        <f>[1]DIRECC!Y22</f>
        <v>1</v>
      </c>
      <c r="W153" s="60">
        <f>[1]DIRECC!Y23</f>
        <v>0</v>
      </c>
      <c r="X153" s="60">
        <f>[1]DIRECC!Z22</f>
        <v>0.1</v>
      </c>
      <c r="Y153" s="121">
        <f>[1]DIRECC!AA22</f>
        <v>0</v>
      </c>
      <c r="Z153" s="529"/>
      <c r="AA153" s="529"/>
      <c r="AB153" s="529"/>
      <c r="AC153" s="529"/>
      <c r="AD153" s="529"/>
      <c r="AE153" s="529"/>
      <c r="AF153" s="529"/>
      <c r="AG153" s="529"/>
      <c r="AH153" s="529"/>
      <c r="AI153" s="529"/>
    </row>
    <row r="154" spans="1:35" ht="30">
      <c r="A154" s="606"/>
      <c r="B154" s="566"/>
      <c r="C154" s="642" t="str">
        <f>[1]DIRECC!A41</f>
        <v>Seguimientos al cumplimiento de las metas del Plan Estrategico Sectorial 2019-2022 bajo la responsabilidad del IGAC</v>
      </c>
      <c r="D154" s="641" t="str">
        <f>[1]DIRECC!B41</f>
        <v>13. No Aplica</v>
      </c>
      <c r="E154" s="640" t="str">
        <f>[1]DIRECC!C41</f>
        <v>Implementar un plan de modernización y fortalecimiento institucional</v>
      </c>
      <c r="F154" s="641" t="str">
        <f>[1]DIRECC!D41</f>
        <v>1.8. Implementación  de las políticas de gestión y desempeño institucional (MIPG).</v>
      </c>
      <c r="G154" s="640" t="str">
        <f>[1]DIRECC!E41</f>
        <v>Direccionamiento Estratégico y Planeación</v>
      </c>
      <c r="H154" s="641" t="str">
        <f>[1]DIRECC!F41</f>
        <v>2.2. Gestión Presupuestal y eficiencia del gasto público</v>
      </c>
      <c r="I154" s="641" t="str">
        <f>[1]DIRECC!G41</f>
        <v>Porcentaje</v>
      </c>
      <c r="J154" s="641">
        <f>[1]DIRECC!H41</f>
        <v>1</v>
      </c>
      <c r="K154" s="640" t="str">
        <f>[1]DIRECC!I41</f>
        <v>% de avance al cumplimiento de las metas del IGAC definidas en el PES</v>
      </c>
      <c r="L154" s="641" t="str">
        <f>[1]DIRECC!J41</f>
        <v>Eficacia</v>
      </c>
      <c r="M154" s="641" t="str">
        <f>[1]DIRECC!K41</f>
        <v xml:space="preserve">Oficina Asesora de Planeación </v>
      </c>
      <c r="N154" s="598">
        <f>[1]DIRECC!Y27</f>
        <v>0.6</v>
      </c>
      <c r="O154" s="598">
        <f>[1]DIRECC!Y28</f>
        <v>0</v>
      </c>
      <c r="P154" s="598">
        <f>[1]DIRECC!Z27</f>
        <v>0.14249999999999999</v>
      </c>
      <c r="Q154" s="599">
        <f>[1]DIRECC!AA27</f>
        <v>0</v>
      </c>
      <c r="R154" s="585"/>
      <c r="S154" s="114" t="str">
        <f>[1]DIRECC!B30</f>
        <v>13. No Aplica</v>
      </c>
      <c r="T154" s="115" t="str">
        <f>[1]DIRECC!C30</f>
        <v>Definir los lineamientos para la solicitud de información requerida para realizar el seguimiento a los productos, metas y actividades del PEI</v>
      </c>
      <c r="U154" s="115" t="str">
        <f>[1]DIRECC!K30</f>
        <v xml:space="preserve">Oficina Asesora de Planeación </v>
      </c>
      <c r="V154" s="116">
        <f>[1]DIRECC!Y30</f>
        <v>1</v>
      </c>
      <c r="W154" s="116">
        <f>[1]DIRECC!Y31</f>
        <v>0</v>
      </c>
      <c r="X154" s="116">
        <f>[1]DIRECC!Z30</f>
        <v>0.2</v>
      </c>
      <c r="Y154" s="117">
        <f>[1]DIRECC!AA30</f>
        <v>0</v>
      </c>
      <c r="Z154" s="529"/>
      <c r="AA154" s="529"/>
      <c r="AB154" s="529"/>
      <c r="AC154" s="529"/>
      <c r="AD154" s="529"/>
      <c r="AE154" s="529"/>
      <c r="AF154" s="529"/>
      <c r="AG154" s="529"/>
      <c r="AH154" s="529"/>
      <c r="AI154" s="529"/>
    </row>
    <row r="155" spans="1:35" ht="30">
      <c r="A155" s="606"/>
      <c r="B155" s="566"/>
      <c r="C155" s="576"/>
      <c r="D155" s="556"/>
      <c r="E155" s="556"/>
      <c r="F155" s="556"/>
      <c r="G155" s="556"/>
      <c r="H155" s="556"/>
      <c r="I155" s="556"/>
      <c r="J155" s="556"/>
      <c r="K155" s="556"/>
      <c r="L155" s="556"/>
      <c r="M155" s="556"/>
      <c r="N155" s="556"/>
      <c r="O155" s="556"/>
      <c r="P155" s="556"/>
      <c r="Q155" s="595"/>
      <c r="R155" s="585"/>
      <c r="S155" s="118" t="str">
        <f>[1]DIRECC!B32</f>
        <v>13. No Aplica</v>
      </c>
      <c r="T155" s="56" t="str">
        <f>[1]DIRECC!C32</f>
        <v>Realizar el análisis de la informacion reportada por los procesos en la herramienta establecida y generar alertas para la alta dirección</v>
      </c>
      <c r="U155" s="56" t="str">
        <f>[1]DIRECC!K32</f>
        <v xml:space="preserve">Oficina Asesora de Planeación </v>
      </c>
      <c r="V155" s="57">
        <f>[1]DIRECC!Y32</f>
        <v>0</v>
      </c>
      <c r="W155" s="57">
        <f>[1]DIRECC!Y33</f>
        <v>0</v>
      </c>
      <c r="X155" s="57">
        <f>[1]DIRECC!Z32</f>
        <v>0.4</v>
      </c>
      <c r="Y155" s="119">
        <f>[1]DIRECC!AA32</f>
        <v>0</v>
      </c>
      <c r="Z155" s="529"/>
      <c r="AA155" s="529"/>
      <c r="AB155" s="529"/>
      <c r="AC155" s="529"/>
      <c r="AD155" s="529"/>
      <c r="AE155" s="529"/>
      <c r="AF155" s="529"/>
      <c r="AG155" s="529"/>
      <c r="AH155" s="529"/>
      <c r="AI155" s="529"/>
    </row>
    <row r="156" spans="1:35" ht="30">
      <c r="A156" s="606"/>
      <c r="B156" s="566"/>
      <c r="C156" s="576"/>
      <c r="D156" s="556"/>
      <c r="E156" s="556"/>
      <c r="F156" s="556"/>
      <c r="G156" s="556"/>
      <c r="H156" s="556"/>
      <c r="I156" s="556"/>
      <c r="J156" s="556"/>
      <c r="K156" s="556"/>
      <c r="L156" s="556"/>
      <c r="M156" s="556"/>
      <c r="N156" s="556"/>
      <c r="O156" s="556"/>
      <c r="P156" s="556"/>
      <c r="Q156" s="595"/>
      <c r="R156" s="585"/>
      <c r="S156" s="118" t="str">
        <f>[1]DIRECC!B34</f>
        <v>13. No Aplica</v>
      </c>
      <c r="T156" s="56" t="str">
        <f>[1]DIRECC!C34</f>
        <v>Exponer los reportes de avance del PEI y las alertas generadas, en el Comité Institucional de Gestión y Desempeño</v>
      </c>
      <c r="U156" s="56" t="str">
        <f>[1]DIRECC!K34</f>
        <v xml:space="preserve">Oficina Asesora de Planeación </v>
      </c>
      <c r="V156" s="57">
        <f>[1]DIRECC!Y34</f>
        <v>1</v>
      </c>
      <c r="W156" s="57">
        <f>[1]DIRECC!Y35</f>
        <v>0</v>
      </c>
      <c r="X156" s="57">
        <f>[1]DIRECC!Z34</f>
        <v>0.25</v>
      </c>
      <c r="Y156" s="119">
        <f>[1]DIRECC!AA34</f>
        <v>0</v>
      </c>
      <c r="Z156" s="529"/>
      <c r="AA156" s="529"/>
      <c r="AB156" s="529"/>
      <c r="AC156" s="529"/>
      <c r="AD156" s="529"/>
      <c r="AE156" s="529"/>
      <c r="AF156" s="529"/>
      <c r="AG156" s="529"/>
      <c r="AH156" s="529"/>
      <c r="AI156" s="529"/>
    </row>
    <row r="157" spans="1:35">
      <c r="A157" s="606"/>
      <c r="B157" s="566"/>
      <c r="C157" s="601"/>
      <c r="D157" s="593"/>
      <c r="E157" s="593"/>
      <c r="F157" s="593"/>
      <c r="G157" s="593"/>
      <c r="H157" s="593"/>
      <c r="I157" s="593"/>
      <c r="J157" s="593"/>
      <c r="K157" s="593"/>
      <c r="L157" s="593"/>
      <c r="M157" s="593"/>
      <c r="N157" s="593"/>
      <c r="O157" s="593"/>
      <c r="P157" s="593"/>
      <c r="Q157" s="596"/>
      <c r="R157" s="585"/>
      <c r="S157" s="122" t="str">
        <f>[1]DIRECC!B36</f>
        <v>13. No Aplica</v>
      </c>
      <c r="T157" s="123" t="str">
        <f>[1]DIRECC!C36</f>
        <v>Publicar  los reportes de seguimiento del PEI en la página Web</v>
      </c>
      <c r="U157" s="123" t="str">
        <f>[1]DIRECC!K36</f>
        <v xml:space="preserve">Oficina Asesora de Planeación </v>
      </c>
      <c r="V157" s="124">
        <f>[1]DIRECC!Y36</f>
        <v>1</v>
      </c>
      <c r="W157" s="124">
        <f>[1]DIRECC!Y37</f>
        <v>0</v>
      </c>
      <c r="X157" s="124">
        <f>[1]DIRECC!Z36</f>
        <v>0.15</v>
      </c>
      <c r="Y157" s="125">
        <f>[1]DIRECC!AA36</f>
        <v>0</v>
      </c>
      <c r="Z157" s="529"/>
      <c r="AA157" s="529"/>
      <c r="AB157" s="529"/>
      <c r="AC157" s="529"/>
      <c r="AD157" s="529"/>
      <c r="AE157" s="529"/>
      <c r="AF157" s="529"/>
      <c r="AG157" s="529"/>
      <c r="AH157" s="529"/>
      <c r="AI157" s="529"/>
    </row>
    <row r="158" spans="1:35" ht="30">
      <c r="A158" s="606"/>
      <c r="B158" s="566"/>
      <c r="C158" s="639" t="str">
        <f>[1]DIRECC!A41</f>
        <v>Seguimientos al cumplimiento de las metas del Plan Estrategico Sectorial 2019-2022 bajo la responsabilidad del IGAC</v>
      </c>
      <c r="D158" s="625" t="str">
        <f>[1]DIRECC!B41</f>
        <v>13. No Aplica</v>
      </c>
      <c r="E158" s="626" t="str">
        <f>[1]DIRECC!C41</f>
        <v>Implementar un plan de modernización y fortalecimiento institucional</v>
      </c>
      <c r="F158" s="625" t="str">
        <f>[1]DIRECC!D41</f>
        <v>1.8. Implementación  de las políticas de gestión y desempeño institucional (MIPG).</v>
      </c>
      <c r="G158" s="626" t="str">
        <f>[1]DIRECC!E41</f>
        <v>Direccionamiento Estratégico y Planeación</v>
      </c>
      <c r="H158" s="625" t="str">
        <f>[1]DIRECC!F41</f>
        <v>2.2. Gestión Presupuestal y eficiencia del gasto público</v>
      </c>
      <c r="I158" s="625" t="str">
        <f>[1]DIRECC!G41</f>
        <v>Porcentaje</v>
      </c>
      <c r="J158" s="625">
        <f>[1]DIRECC!H41</f>
        <v>1</v>
      </c>
      <c r="K158" s="626" t="str">
        <f>[1]DIRECC!I41</f>
        <v>% de avance al cumplimiento de las metas del IGAC definidas en el PES</v>
      </c>
      <c r="L158" s="625" t="str">
        <f>[1]DIRECC!J41</f>
        <v>Eficacia</v>
      </c>
      <c r="M158" s="625" t="str">
        <f>[1]DIRECC!K41</f>
        <v xml:space="preserve">Oficina Asesora de Planeación </v>
      </c>
      <c r="N158" s="587">
        <f>[1]DIRECC!Y41</f>
        <v>0.95</v>
      </c>
      <c r="O158" s="587">
        <f>[1]DIRECC!Y42</f>
        <v>0</v>
      </c>
      <c r="P158" s="587">
        <f>[1]DIRECC!Z41</f>
        <v>0.14249999999999999</v>
      </c>
      <c r="Q158" s="594">
        <f>[1]DIRECC!AA41</f>
        <v>0</v>
      </c>
      <c r="R158" s="585"/>
      <c r="S158" s="118" t="str">
        <f>[1]DIRECC!B44</f>
        <v>13. No Aplica</v>
      </c>
      <c r="T158" s="56" t="str">
        <f>[1]DIRECC!C44</f>
        <v>Definir los lineamientos para la solicitud de información requerida para realizar el seguimiento a los productos, metas y actividades del PES</v>
      </c>
      <c r="U158" s="56" t="str">
        <f>[1]DIRECC!K44</f>
        <v xml:space="preserve">Oficina Asesora de Planeación </v>
      </c>
      <c r="V158" s="57">
        <f>[1]DIRECC!Y44</f>
        <v>1</v>
      </c>
      <c r="W158" s="57">
        <f>[1]DIRECC!Y45</f>
        <v>0</v>
      </c>
      <c r="X158" s="57">
        <f>[1]DIRECC!Z44</f>
        <v>0.2</v>
      </c>
      <c r="Y158" s="119">
        <f>[1]DIRECC!AA44</f>
        <v>0</v>
      </c>
      <c r="Z158" s="529"/>
      <c r="AA158" s="529"/>
      <c r="AB158" s="529"/>
      <c r="AC158" s="529"/>
      <c r="AD158" s="529"/>
      <c r="AE158" s="529"/>
      <c r="AF158" s="529"/>
      <c r="AG158" s="529"/>
      <c r="AH158" s="529"/>
      <c r="AI158" s="529"/>
    </row>
    <row r="159" spans="1:35" ht="30">
      <c r="A159" s="606"/>
      <c r="B159" s="566"/>
      <c r="C159" s="576"/>
      <c r="D159" s="556"/>
      <c r="E159" s="556"/>
      <c r="F159" s="556"/>
      <c r="G159" s="556"/>
      <c r="H159" s="556"/>
      <c r="I159" s="556"/>
      <c r="J159" s="556"/>
      <c r="K159" s="556"/>
      <c r="L159" s="556"/>
      <c r="M159" s="556"/>
      <c r="N159" s="556"/>
      <c r="O159" s="556"/>
      <c r="P159" s="556"/>
      <c r="Q159" s="595"/>
      <c r="R159" s="585"/>
      <c r="S159" s="118" t="str">
        <f>[1]DIRECC!B46</f>
        <v>13. No Aplica</v>
      </c>
      <c r="T159" s="56" t="str">
        <f>[1]DIRECC!C46</f>
        <v>Realizar el análisis de la informacion reportada por los procesos en la herramienta establecida y generar alertas para la alta dirección</v>
      </c>
      <c r="U159" s="56" t="str">
        <f>[1]DIRECC!K46</f>
        <v xml:space="preserve">Oficina Asesora de Planeación </v>
      </c>
      <c r="V159" s="57">
        <f>[1]DIRECC!Y46</f>
        <v>1</v>
      </c>
      <c r="W159" s="57">
        <f>[1]DIRECC!Y47</f>
        <v>0</v>
      </c>
      <c r="X159" s="57">
        <f>[1]DIRECC!Z46</f>
        <v>0.6</v>
      </c>
      <c r="Y159" s="119">
        <f>[1]DIRECC!AA46</f>
        <v>0</v>
      </c>
      <c r="Z159" s="529"/>
      <c r="AA159" s="529"/>
      <c r="AB159" s="529"/>
      <c r="AC159" s="529"/>
      <c r="AD159" s="529"/>
      <c r="AE159" s="529"/>
      <c r="AF159" s="529"/>
      <c r="AG159" s="529"/>
      <c r="AH159" s="529"/>
      <c r="AI159" s="529"/>
    </row>
    <row r="160" spans="1:35" ht="30">
      <c r="A160" s="606"/>
      <c r="B160" s="566"/>
      <c r="C160" s="576"/>
      <c r="D160" s="556"/>
      <c r="E160" s="556"/>
      <c r="F160" s="556"/>
      <c r="G160" s="556"/>
      <c r="H160" s="556"/>
      <c r="I160" s="556"/>
      <c r="J160" s="556"/>
      <c r="K160" s="556"/>
      <c r="L160" s="556"/>
      <c r="M160" s="556"/>
      <c r="N160" s="556"/>
      <c r="O160" s="556"/>
      <c r="P160" s="556"/>
      <c r="Q160" s="595"/>
      <c r="R160" s="585"/>
      <c r="S160" s="118" t="str">
        <f>[1]DIRECC!B48</f>
        <v>13. No Aplica</v>
      </c>
      <c r="T160" s="56" t="str">
        <f>[1]DIRECC!C48</f>
        <v>Exponer los reportes de avance del PES y las alertas generadas, en el Comité Institucional de Gestión y Desempeño</v>
      </c>
      <c r="U160" s="56" t="str">
        <f>[1]DIRECC!K48</f>
        <v xml:space="preserve">Oficina Asesora de Planeación </v>
      </c>
      <c r="V160" s="57">
        <f>[1]DIRECC!Y48</f>
        <v>1</v>
      </c>
      <c r="W160" s="57">
        <f>[1]DIRECC!Y49</f>
        <v>0</v>
      </c>
      <c r="X160" s="57">
        <f>[1]DIRECC!Z48</f>
        <v>0.15</v>
      </c>
      <c r="Y160" s="119">
        <f>[1]DIRECC!AA48</f>
        <v>0</v>
      </c>
      <c r="Z160" s="529"/>
      <c r="AA160" s="529"/>
      <c r="AB160" s="529"/>
      <c r="AC160" s="529"/>
      <c r="AD160" s="529"/>
      <c r="AE160" s="529"/>
      <c r="AF160" s="529"/>
      <c r="AG160" s="529"/>
      <c r="AH160" s="529"/>
      <c r="AI160" s="529"/>
    </row>
    <row r="161" spans="1:35">
      <c r="A161" s="606"/>
      <c r="B161" s="566"/>
      <c r="C161" s="608"/>
      <c r="D161" s="591"/>
      <c r="E161" s="591"/>
      <c r="F161" s="591"/>
      <c r="G161" s="591"/>
      <c r="H161" s="591"/>
      <c r="I161" s="591"/>
      <c r="J161" s="591"/>
      <c r="K161" s="591"/>
      <c r="L161" s="591"/>
      <c r="M161" s="591"/>
      <c r="N161" s="591"/>
      <c r="O161" s="591"/>
      <c r="P161" s="591"/>
      <c r="Q161" s="603"/>
      <c r="R161" s="585"/>
      <c r="S161" s="120" t="str">
        <f>[1]DIRECC!B50</f>
        <v>13. No Aplica</v>
      </c>
      <c r="T161" s="59" t="str">
        <f>[1]DIRECC!C50</f>
        <v>Enviar al DANE el reporte de avance de las metas del IGAC establecidas en el PES</v>
      </c>
      <c r="U161" s="59">
        <f>[1]DIRECC!K50</f>
        <v>0</v>
      </c>
      <c r="V161" s="60">
        <f>[1]DIRECC!Y50</f>
        <v>0</v>
      </c>
      <c r="W161" s="60">
        <f>[1]DIRECC!Y51</f>
        <v>0</v>
      </c>
      <c r="X161" s="60">
        <f>[1]DIRECC!Z50</f>
        <v>0.05</v>
      </c>
      <c r="Y161" s="121">
        <f>[1]DIRECC!AA50</f>
        <v>0</v>
      </c>
      <c r="Z161" s="529"/>
      <c r="AA161" s="529"/>
      <c r="AB161" s="529"/>
      <c r="AC161" s="529"/>
      <c r="AD161" s="529"/>
      <c r="AE161" s="529"/>
      <c r="AF161" s="529"/>
      <c r="AG161" s="529"/>
      <c r="AH161" s="529"/>
      <c r="AI161" s="529"/>
    </row>
    <row r="162" spans="1:35">
      <c r="A162" s="606"/>
      <c r="B162" s="566"/>
      <c r="C162" s="642" t="str">
        <f>[1]DIRECC!A57</f>
        <v>Anteproyecto de presupuesto - MGMP-</v>
      </c>
      <c r="D162" s="641" t="str">
        <f>[1]DIRECC!B57</f>
        <v>13. No Aplica</v>
      </c>
      <c r="E162" s="640" t="str">
        <f>[1]DIRECC!C57</f>
        <v>Implementar un plan de modernización y fortalecimiento institucional</v>
      </c>
      <c r="F162" s="641" t="str">
        <f>[1]DIRECC!D57</f>
        <v>1.8. Implementación  de las políticas de gestión y desempeño institucional (MIPG).</v>
      </c>
      <c r="G162" s="640" t="str">
        <f>[1]DIRECC!E57</f>
        <v>Direccionamiento Estratégico y Planeación</v>
      </c>
      <c r="H162" s="641" t="str">
        <f>[1]DIRECC!F57</f>
        <v>2.2. Gestión Presupuestal y eficiencia del gasto público</v>
      </c>
      <c r="I162" s="641" t="str">
        <f>[1]DIRECC!G57</f>
        <v>unidad</v>
      </c>
      <c r="J162" s="643">
        <f>[1]DIRECC!H57</f>
        <v>1</v>
      </c>
      <c r="K162" s="641" t="str">
        <f>[1]DIRECC!I57</f>
        <v>Anteproyecto de presupuesto aprobado</v>
      </c>
      <c r="L162" s="641" t="str">
        <f>[1]DIRECC!J57</f>
        <v>Eficacia</v>
      </c>
      <c r="M162" s="640" t="str">
        <f>[1]DIRECC!K57</f>
        <v xml:space="preserve">Oficina Asesora de Planeación </v>
      </c>
      <c r="N162" s="598">
        <f>[1]DIRECC!Y57</f>
        <v>1</v>
      </c>
      <c r="O162" s="598">
        <f>[1]DIRECC!Y58</f>
        <v>0</v>
      </c>
      <c r="P162" s="598">
        <f>[1]DIRECC!Z57</f>
        <v>0.14249999999999999</v>
      </c>
      <c r="Q162" s="599">
        <f>[1]DIRECC!AA57</f>
        <v>0</v>
      </c>
      <c r="R162" s="585"/>
      <c r="S162" s="114" t="str">
        <f>[1]DIRECC!B60</f>
        <v>13. No Aplica</v>
      </c>
      <c r="T162" s="115" t="str">
        <f>[1]DIRECC!C60</f>
        <v>Programar y Gestionar el anteproyecto de presupuesto del IGAC con las dependencias de la entidad</v>
      </c>
      <c r="U162" s="115" t="str">
        <f>[1]DIRECC!K60</f>
        <v xml:space="preserve">Oficina Asesora de Planeación </v>
      </c>
      <c r="V162" s="116">
        <f>[1]DIRECC!Y60</f>
        <v>1</v>
      </c>
      <c r="W162" s="116">
        <f>[1]DIRECC!Y52</f>
        <v>0</v>
      </c>
      <c r="X162" s="116">
        <f>[1]DIRECC!Z60</f>
        <v>0.6</v>
      </c>
      <c r="Y162" s="117">
        <f>[1]DIRECC!AA60</f>
        <v>0</v>
      </c>
      <c r="Z162" s="529"/>
      <c r="AA162" s="529"/>
      <c r="AB162" s="529"/>
      <c r="AC162" s="529"/>
      <c r="AD162" s="529"/>
      <c r="AE162" s="529"/>
      <c r="AF162" s="529"/>
      <c r="AG162" s="529"/>
      <c r="AH162" s="529"/>
      <c r="AI162" s="529"/>
    </row>
    <row r="163" spans="1:35">
      <c r="A163" s="606"/>
      <c r="B163" s="566"/>
      <c r="C163" s="576"/>
      <c r="D163" s="556"/>
      <c r="E163" s="556"/>
      <c r="F163" s="556"/>
      <c r="G163" s="556"/>
      <c r="H163" s="556"/>
      <c r="I163" s="556"/>
      <c r="J163" s="556"/>
      <c r="K163" s="556"/>
      <c r="L163" s="556"/>
      <c r="M163" s="556"/>
      <c r="N163" s="556"/>
      <c r="O163" s="556"/>
      <c r="P163" s="556"/>
      <c r="Q163" s="595"/>
      <c r="R163" s="585"/>
      <c r="S163" s="118" t="str">
        <f>[1]DIRECC!B62</f>
        <v>13. No Aplica</v>
      </c>
      <c r="T163" s="56" t="str">
        <f>[1]DIRECC!C62</f>
        <v>Solicitar a las instancias definidas la aprobación del anteproyecto de presupuesto del IGAC.</v>
      </c>
      <c r="U163" s="56" t="str">
        <f>[1]DIRECC!K62</f>
        <v xml:space="preserve">Oficina Asesora de Planeación </v>
      </c>
      <c r="V163" s="57">
        <f>[1]DIRECC!Y62</f>
        <v>1</v>
      </c>
      <c r="W163" s="57">
        <f>[1]DIRECC!Y53</f>
        <v>0</v>
      </c>
      <c r="X163" s="57">
        <f>[1]DIRECC!Z62</f>
        <v>0.25</v>
      </c>
      <c r="Y163" s="119">
        <f>[1]DIRECC!AA62</f>
        <v>0</v>
      </c>
      <c r="Z163" s="529"/>
      <c r="AA163" s="529"/>
      <c r="AB163" s="529"/>
      <c r="AC163" s="529"/>
      <c r="AD163" s="529"/>
      <c r="AE163" s="529"/>
      <c r="AF163" s="529"/>
      <c r="AG163" s="529"/>
      <c r="AH163" s="529"/>
      <c r="AI163" s="529"/>
    </row>
    <row r="164" spans="1:35">
      <c r="A164" s="606"/>
      <c r="B164" s="566"/>
      <c r="C164" s="601"/>
      <c r="D164" s="593"/>
      <c r="E164" s="593"/>
      <c r="F164" s="593"/>
      <c r="G164" s="593"/>
      <c r="H164" s="593"/>
      <c r="I164" s="593"/>
      <c r="J164" s="593"/>
      <c r="K164" s="593"/>
      <c r="L164" s="593"/>
      <c r="M164" s="593"/>
      <c r="N164" s="593"/>
      <c r="O164" s="593"/>
      <c r="P164" s="593"/>
      <c r="Q164" s="596"/>
      <c r="R164" s="585"/>
      <c r="S164" s="122" t="str">
        <f>[1]DIRECC!B64</f>
        <v>13. No Aplica</v>
      </c>
      <c r="T164" s="123" t="str">
        <f>[1]DIRECC!C64</f>
        <v>Socializar anteproyecto de presupuesto con todos los procesos de la Entidad</v>
      </c>
      <c r="U164" s="123" t="str">
        <f>[1]DIRECC!K64</f>
        <v xml:space="preserve">Oficina Asesora de Planeación </v>
      </c>
      <c r="V164" s="124">
        <f>[1]DIRECC!Y64</f>
        <v>1</v>
      </c>
      <c r="W164" s="124">
        <f>[1]DIRECC!Y54</f>
        <v>0.95</v>
      </c>
      <c r="X164" s="124">
        <f>[1]DIRECC!Z64</f>
        <v>0.15</v>
      </c>
      <c r="Y164" s="125">
        <f>[1]DIRECC!AA64</f>
        <v>0</v>
      </c>
      <c r="Z164" s="529"/>
      <c r="AA164" s="529"/>
      <c r="AB164" s="529"/>
      <c r="AC164" s="529"/>
      <c r="AD164" s="529"/>
      <c r="AE164" s="529"/>
      <c r="AF164" s="529"/>
      <c r="AG164" s="529"/>
      <c r="AH164" s="529"/>
      <c r="AI164" s="529"/>
    </row>
    <row r="165" spans="1:35" ht="30">
      <c r="A165" s="606"/>
      <c r="B165" s="566"/>
      <c r="C165" s="639" t="str">
        <f>[1]DIRECC!A69</f>
        <v>Actividades de cooperación internacional atendidas</v>
      </c>
      <c r="D165" s="625" t="str">
        <f>[1]DIRECC!B69</f>
        <v>13. No Aplica</v>
      </c>
      <c r="E165" s="626" t="str">
        <f>[1]DIRECC!C69</f>
        <v>Implementar un plan de modernización y fortalecimiento institucional</v>
      </c>
      <c r="F165" s="625" t="str">
        <f>[1]DIRECC!D69</f>
        <v>1.8. Implementación  de las políticas de gestión y desempeño institucional (MIPG).</v>
      </c>
      <c r="G165" s="626" t="str">
        <f>[1]DIRECC!E69</f>
        <v>Direccionamiento Estratégico y Planeación</v>
      </c>
      <c r="H165" s="625" t="str">
        <f>[1]DIRECC!F69</f>
        <v>2.1. Planeacion Institucional</v>
      </c>
      <c r="I165" s="625" t="str">
        <f>[1]DIRECC!G69</f>
        <v>Porcentaje</v>
      </c>
      <c r="J165" s="625">
        <f>[1]DIRECC!H69</f>
        <v>1</v>
      </c>
      <c r="K165" s="626" t="str">
        <f>[1]DIRECC!I69</f>
        <v>% de avance de las actividades de cooperación internacional</v>
      </c>
      <c r="L165" s="625" t="str">
        <f>[1]DIRECC!J69</f>
        <v>Eficacia</v>
      </c>
      <c r="M165" s="625" t="str">
        <f>[1]DIRECC!K69</f>
        <v xml:space="preserve">Oficina Asesora de Planeación </v>
      </c>
      <c r="N165" s="587">
        <f>[1]DIRECC!Y69</f>
        <v>1</v>
      </c>
      <c r="O165" s="587">
        <f>[1]DIRECC!Y70</f>
        <v>0</v>
      </c>
      <c r="P165" s="587">
        <f>[1]DIRECC!Z69</f>
        <v>0.14249999999999999</v>
      </c>
      <c r="Q165" s="594">
        <f>[1]DIRECC!AA69</f>
        <v>0</v>
      </c>
      <c r="R165" s="585"/>
      <c r="S165" s="118" t="str">
        <f>[1]DIRECC!B72</f>
        <v>13. No Aplica</v>
      </c>
      <c r="T165" s="56" t="str">
        <f>[1]DIRECC!C72</f>
        <v>Apoyar la formulación, gestión y consolidación de las actividades de cooperación internacional para el desarrollo de Misiones Mixtas (Comixtas)</v>
      </c>
      <c r="U165" s="56" t="str">
        <f>[1]DIRECC!K72</f>
        <v xml:space="preserve">Oficina Asesora de Planeación </v>
      </c>
      <c r="V165" s="57">
        <f>[1]DIRECC!Y72</f>
        <v>1</v>
      </c>
      <c r="W165" s="57">
        <f>[1]DIRECC!Y73</f>
        <v>0</v>
      </c>
      <c r="X165" s="57">
        <f>[1]DIRECC!Z72</f>
        <v>0.2</v>
      </c>
      <c r="Y165" s="119">
        <f>[1]DIRECC!AA72</f>
        <v>0</v>
      </c>
      <c r="Z165" s="529"/>
      <c r="AA165" s="529"/>
      <c r="AB165" s="529"/>
      <c r="AC165" s="529"/>
      <c r="AD165" s="529"/>
      <c r="AE165" s="529"/>
      <c r="AF165" s="529"/>
      <c r="AG165" s="529"/>
      <c r="AH165" s="529"/>
      <c r="AI165" s="529"/>
    </row>
    <row r="166" spans="1:35" ht="30">
      <c r="A166" s="606"/>
      <c r="B166" s="566"/>
      <c r="C166" s="576"/>
      <c r="D166" s="556"/>
      <c r="E166" s="556"/>
      <c r="F166" s="556"/>
      <c r="G166" s="556"/>
      <c r="H166" s="556"/>
      <c r="I166" s="556"/>
      <c r="J166" s="556"/>
      <c r="K166" s="556"/>
      <c r="L166" s="556"/>
      <c r="M166" s="556"/>
      <c r="N166" s="556"/>
      <c r="O166" s="556"/>
      <c r="P166" s="556"/>
      <c r="Q166" s="595"/>
      <c r="R166" s="585"/>
      <c r="S166" s="118" t="str">
        <f>[1]DIRECC!B74</f>
        <v>13. No Aplica</v>
      </c>
      <c r="T166" s="56" t="str">
        <f>[1]DIRECC!C74</f>
        <v>Apoyar la formulación, gestión y consolidación de las actividades de cooperación internacional para la formulación de proyectos, convenios y afiliaciones de carácter internacional de la entidad.</v>
      </c>
      <c r="U166" s="56" t="str">
        <f>[1]DIRECC!K74</f>
        <v xml:space="preserve">Oficina Asesora de Planeación </v>
      </c>
      <c r="V166" s="57">
        <f>[1]DIRECC!Y74</f>
        <v>1</v>
      </c>
      <c r="W166" s="57">
        <f>[1]DIRECC!Y75</f>
        <v>0</v>
      </c>
      <c r="X166" s="57">
        <f>[1]DIRECC!Z74</f>
        <v>0.2</v>
      </c>
      <c r="Y166" s="119">
        <f>[1]DIRECC!AA74</f>
        <v>0</v>
      </c>
      <c r="Z166" s="529"/>
      <c r="AA166" s="529"/>
      <c r="AB166" s="529"/>
      <c r="AC166" s="529"/>
      <c r="AD166" s="529"/>
      <c r="AE166" s="529"/>
      <c r="AF166" s="529"/>
      <c r="AG166" s="529"/>
      <c r="AH166" s="529"/>
      <c r="AI166" s="529"/>
    </row>
    <row r="167" spans="1:35">
      <c r="A167" s="606"/>
      <c r="B167" s="566"/>
      <c r="C167" s="576"/>
      <c r="D167" s="556"/>
      <c r="E167" s="556"/>
      <c r="F167" s="556"/>
      <c r="G167" s="556"/>
      <c r="H167" s="556"/>
      <c r="I167" s="556"/>
      <c r="J167" s="556"/>
      <c r="K167" s="556"/>
      <c r="L167" s="556"/>
      <c r="M167" s="556"/>
      <c r="N167" s="556"/>
      <c r="O167" s="556"/>
      <c r="P167" s="556"/>
      <c r="Q167" s="595"/>
      <c r="R167" s="585"/>
      <c r="S167" s="118" t="str">
        <f>[1]DIRECC!B76</f>
        <v>13. No Aplica</v>
      </c>
      <c r="T167" s="56" t="str">
        <f>[1]DIRECC!C76</f>
        <v>Realizar los informes de avance de la gestión de cooperación Internacional.</v>
      </c>
      <c r="U167" s="56" t="str">
        <f>[1]DIRECC!K76</f>
        <v xml:space="preserve">Oficina Asesora de Planeación </v>
      </c>
      <c r="V167" s="57">
        <f>[1]DIRECC!Y76</f>
        <v>1</v>
      </c>
      <c r="W167" s="57">
        <f>[1]DIRECC!Y77</f>
        <v>0</v>
      </c>
      <c r="X167" s="57">
        <f>[1]DIRECC!Z76</f>
        <v>0.2</v>
      </c>
      <c r="Y167" s="119">
        <f>[1]DIRECC!AA76</f>
        <v>0</v>
      </c>
      <c r="Z167" s="529"/>
      <c r="AA167" s="529"/>
      <c r="AB167" s="529"/>
      <c r="AC167" s="529"/>
      <c r="AD167" s="529"/>
      <c r="AE167" s="529"/>
      <c r="AF167" s="529"/>
      <c r="AG167" s="529"/>
      <c r="AH167" s="529"/>
      <c r="AI167" s="529"/>
    </row>
    <row r="168" spans="1:35">
      <c r="A168" s="606"/>
      <c r="B168" s="566"/>
      <c r="C168" s="576"/>
      <c r="D168" s="556"/>
      <c r="E168" s="556"/>
      <c r="F168" s="556"/>
      <c r="G168" s="556"/>
      <c r="H168" s="556"/>
      <c r="I168" s="556"/>
      <c r="J168" s="556"/>
      <c r="K168" s="556"/>
      <c r="L168" s="556"/>
      <c r="M168" s="556"/>
      <c r="N168" s="556"/>
      <c r="O168" s="556"/>
      <c r="P168" s="556"/>
      <c r="Q168" s="595"/>
      <c r="R168" s="585"/>
      <c r="S168" s="118" t="str">
        <f>[1]DIRECC!B78</f>
        <v>13. No Aplica</v>
      </c>
      <c r="T168" s="56" t="str">
        <f>[1]DIRECC!C78</f>
        <v>Mantener el monitoreo de Oferta y Demanda de la Cooperación Internacional</v>
      </c>
      <c r="U168" s="56" t="str">
        <f>[1]DIRECC!K78</f>
        <v xml:space="preserve">Oficina Asesora de Planeación </v>
      </c>
      <c r="V168" s="57">
        <f>[1]DIRECC!Y78</f>
        <v>1</v>
      </c>
      <c r="W168" s="57">
        <f>[1]DIRECC!Y79</f>
        <v>0</v>
      </c>
      <c r="X168" s="57">
        <f>[1]DIRECC!Z78</f>
        <v>0.2</v>
      </c>
      <c r="Y168" s="119">
        <f>[1]DIRECC!AA78</f>
        <v>0</v>
      </c>
      <c r="Z168" s="529"/>
      <c r="AA168" s="529"/>
      <c r="AB168" s="529"/>
      <c r="AC168" s="529"/>
      <c r="AD168" s="529"/>
      <c r="AE168" s="529"/>
      <c r="AF168" s="529"/>
      <c r="AG168" s="529"/>
      <c r="AH168" s="529"/>
      <c r="AI168" s="529"/>
    </row>
    <row r="169" spans="1:35" ht="30">
      <c r="A169" s="606"/>
      <c r="B169" s="566"/>
      <c r="C169" s="608"/>
      <c r="D169" s="591"/>
      <c r="E169" s="591"/>
      <c r="F169" s="591"/>
      <c r="G169" s="591"/>
      <c r="H169" s="591"/>
      <c r="I169" s="591"/>
      <c r="J169" s="591"/>
      <c r="K169" s="591"/>
      <c r="L169" s="591"/>
      <c r="M169" s="591"/>
      <c r="N169" s="591"/>
      <c r="O169" s="591"/>
      <c r="P169" s="591"/>
      <c r="Q169" s="603"/>
      <c r="R169" s="585"/>
      <c r="S169" s="120" t="str">
        <f>[1]DIRECC!B80</f>
        <v>13. No Aplica</v>
      </c>
      <c r="T169" s="59" t="str">
        <f>[1]DIRECC!C80</f>
        <v>Canalizar las relaciones del IGAC con la APC, Cancillería y otras entidades u organismos de cooperación internacional.</v>
      </c>
      <c r="U169" s="59" t="str">
        <f>[1]DIRECC!K80</f>
        <v xml:space="preserve">Oficina Asesora de Planeación </v>
      </c>
      <c r="V169" s="60">
        <f>[1]DIRECC!Y80</f>
        <v>1</v>
      </c>
      <c r="W169" s="60">
        <f>[1]DIRECC!Y81</f>
        <v>0</v>
      </c>
      <c r="X169" s="60">
        <f>[1]DIRECC!Z80</f>
        <v>0.2</v>
      </c>
      <c r="Y169" s="121">
        <f>[1]DIRECC!AA80</f>
        <v>0</v>
      </c>
      <c r="Z169" s="529"/>
      <c r="AA169" s="529"/>
      <c r="AB169" s="529"/>
      <c r="AC169" s="529"/>
      <c r="AD169" s="529"/>
      <c r="AE169" s="529"/>
      <c r="AF169" s="529"/>
      <c r="AG169" s="529"/>
      <c r="AH169" s="529"/>
      <c r="AI169" s="529"/>
    </row>
    <row r="170" spans="1:35" ht="30">
      <c r="A170" s="606"/>
      <c r="B170" s="566"/>
      <c r="C170" s="642" t="str">
        <f>[1]DIRECC!A85</f>
        <v xml:space="preserve">Informes de gestión </v>
      </c>
      <c r="D170" s="641" t="str">
        <f>[1]DIRECC!B85</f>
        <v>9. Plan Anticorrupción y de Atención al Ciudadano</v>
      </c>
      <c r="E170" s="640" t="str">
        <f>[1]DIRECC!C85</f>
        <v>Implementar un plan de modernización y fortalecimiento institucional</v>
      </c>
      <c r="F170" s="641" t="str">
        <f>[1]DIRECC!D85</f>
        <v>1.8. Implementación  de las políticas de gestión y desempeño institucional (MIPG).</v>
      </c>
      <c r="G170" s="640" t="str">
        <f>[1]DIRECC!E85</f>
        <v>Direccionamiento Estratégico y Planeación</v>
      </c>
      <c r="H170" s="641" t="str">
        <f>[1]DIRECC!F85</f>
        <v>2.1. Planeacion Institucional</v>
      </c>
      <c r="I170" s="640" t="str">
        <f>[1]DIRECC!G85</f>
        <v>Número</v>
      </c>
      <c r="J170" s="640">
        <f>[1]DIRECC!H85</f>
        <v>17</v>
      </c>
      <c r="K170" s="640" t="str">
        <f>[1]DIRECC!I85</f>
        <v>Informes de gestión elaborados</v>
      </c>
      <c r="L170" s="641" t="str">
        <f>[1]DIRECC!J85</f>
        <v>Eficacia</v>
      </c>
      <c r="M170" s="641" t="str">
        <f>[1]DIRECC!K85</f>
        <v xml:space="preserve">Oficina Asesora de Planeación </v>
      </c>
      <c r="N170" s="598">
        <f>[1]DIRECC!Y85</f>
        <v>1</v>
      </c>
      <c r="O170" s="598">
        <f>[1]DIRECC!Y86</f>
        <v>0</v>
      </c>
      <c r="P170" s="598">
        <f>[1]DIRECC!Z85</f>
        <v>0.14249999999999999</v>
      </c>
      <c r="Q170" s="599">
        <f>[1]DIRECC!AA85</f>
        <v>0</v>
      </c>
      <c r="R170" s="585"/>
      <c r="S170" s="114" t="str">
        <f>[1]DIRECC!B88</f>
        <v>9. Plan Anticorrupción y de Atención al Ciudadano</v>
      </c>
      <c r="T170" s="115" t="str">
        <f>[1]DIRECC!C88</f>
        <v>Elaborar los informes trimestrales de gestión institucional</v>
      </c>
      <c r="U170" s="115" t="str">
        <f>[1]DIRECC!K88</f>
        <v xml:space="preserve">Oficina Asesora de Planeación </v>
      </c>
      <c r="V170" s="116">
        <f>[1]DIRECC!Y88</f>
        <v>1</v>
      </c>
      <c r="W170" s="116">
        <f>[1]DIRECC!Y89</f>
        <v>0</v>
      </c>
      <c r="X170" s="116">
        <f>[1]DIRECC!Z88</f>
        <v>0.25</v>
      </c>
      <c r="Y170" s="117">
        <f>[1]DIRECC!AA88</f>
        <v>0</v>
      </c>
      <c r="Z170" s="529"/>
      <c r="AA170" s="529"/>
      <c r="AB170" s="529"/>
      <c r="AC170" s="529"/>
      <c r="AD170" s="529"/>
      <c r="AE170" s="529"/>
      <c r="AF170" s="529"/>
      <c r="AG170" s="529"/>
      <c r="AH170" s="529"/>
      <c r="AI170" s="529"/>
    </row>
    <row r="171" spans="1:35" ht="30">
      <c r="A171" s="606"/>
      <c r="B171" s="566"/>
      <c r="C171" s="576"/>
      <c r="D171" s="556"/>
      <c r="E171" s="556"/>
      <c r="F171" s="556"/>
      <c r="G171" s="556"/>
      <c r="H171" s="556"/>
      <c r="I171" s="556"/>
      <c r="J171" s="556"/>
      <c r="K171" s="556"/>
      <c r="L171" s="556"/>
      <c r="M171" s="556"/>
      <c r="N171" s="556"/>
      <c r="O171" s="556"/>
      <c r="P171" s="556"/>
      <c r="Q171" s="595"/>
      <c r="R171" s="585"/>
      <c r="S171" s="118" t="str">
        <f>[1]DIRECC!B90</f>
        <v>9. Plan Anticorrupción y de Atención al Ciudadano</v>
      </c>
      <c r="T171" s="56" t="str">
        <f>[1]DIRECC!C90</f>
        <v>Elaborar el informe de gestión insumo para la consolidación del Informe al Congreso de la República a cargo del DANE</v>
      </c>
      <c r="U171" s="56" t="str">
        <f>[1]DIRECC!K90</f>
        <v xml:space="preserve">Oficina Asesora de Planeación </v>
      </c>
      <c r="V171" s="57">
        <f>[1]DIRECC!Y90</f>
        <v>1</v>
      </c>
      <c r="W171" s="57">
        <f>[1]DIRECC!Y91</f>
        <v>0</v>
      </c>
      <c r="X171" s="57">
        <f>[1]DIRECC!Z90</f>
        <v>0.25</v>
      </c>
      <c r="Y171" s="119">
        <f>[1]DIRECC!AA90</f>
        <v>0</v>
      </c>
      <c r="Z171" s="529"/>
      <c r="AA171" s="529"/>
      <c r="AB171" s="529"/>
      <c r="AC171" s="529"/>
      <c r="AD171" s="529"/>
      <c r="AE171" s="529"/>
      <c r="AF171" s="529"/>
      <c r="AG171" s="529"/>
      <c r="AH171" s="529"/>
      <c r="AI171" s="529"/>
    </row>
    <row r="172" spans="1:35" ht="30">
      <c r="A172" s="606"/>
      <c r="B172" s="566"/>
      <c r="C172" s="576"/>
      <c r="D172" s="556"/>
      <c r="E172" s="556"/>
      <c r="F172" s="556"/>
      <c r="G172" s="556"/>
      <c r="H172" s="556"/>
      <c r="I172" s="556"/>
      <c r="J172" s="556"/>
      <c r="K172" s="556"/>
      <c r="L172" s="556"/>
      <c r="M172" s="556"/>
      <c r="N172" s="556"/>
      <c r="O172" s="556"/>
      <c r="P172" s="556"/>
      <c r="Q172" s="595"/>
      <c r="R172" s="585"/>
      <c r="S172" s="118" t="str">
        <f>[1]DIRECC!B92</f>
        <v>9. Plan Anticorrupción y de Atención al Ciudadano</v>
      </c>
      <c r="T172" s="56" t="str">
        <f>[1]DIRECC!C92</f>
        <v>Elaborar los informes mensuales de ejecución presupuestal</v>
      </c>
      <c r="U172" s="56" t="str">
        <f>[1]DIRECC!K92</f>
        <v xml:space="preserve">Oficina Asesora de Planeación </v>
      </c>
      <c r="V172" s="57">
        <f>[1]DIRECC!Y92</f>
        <v>1</v>
      </c>
      <c r="W172" s="57">
        <f>[1]DIRECC!Y93</f>
        <v>0</v>
      </c>
      <c r="X172" s="57">
        <f>[1]DIRECC!Z92</f>
        <v>0.25</v>
      </c>
      <c r="Y172" s="119">
        <f>[1]DIRECC!AA92</f>
        <v>0</v>
      </c>
      <c r="Z172" s="529"/>
      <c r="AA172" s="529"/>
      <c r="AB172" s="529"/>
      <c r="AC172" s="529"/>
      <c r="AD172" s="529"/>
      <c r="AE172" s="529"/>
      <c r="AF172" s="529"/>
      <c r="AG172" s="529"/>
      <c r="AH172" s="529"/>
      <c r="AI172" s="529"/>
    </row>
    <row r="173" spans="1:35" ht="30">
      <c r="A173" s="606"/>
      <c r="B173" s="566"/>
      <c r="C173" s="601"/>
      <c r="D173" s="593"/>
      <c r="E173" s="593"/>
      <c r="F173" s="593"/>
      <c r="G173" s="593"/>
      <c r="H173" s="593"/>
      <c r="I173" s="593"/>
      <c r="J173" s="593"/>
      <c r="K173" s="593"/>
      <c r="L173" s="593"/>
      <c r="M173" s="593"/>
      <c r="N173" s="593"/>
      <c r="O173" s="593"/>
      <c r="P173" s="593"/>
      <c r="Q173" s="596"/>
      <c r="R173" s="585"/>
      <c r="S173" s="122" t="str">
        <f>[1]DIRECC!B94</f>
        <v>9. Plan Anticorrupción y de Atención al Ciudadano</v>
      </c>
      <c r="T173" s="123" t="str">
        <f>[1]DIRECC!C94</f>
        <v>Publicar los informes de gestión institucional en la página web del Instituto</v>
      </c>
      <c r="U173" s="123" t="str">
        <f>[1]DIRECC!K94</f>
        <v xml:space="preserve">Oficina Asesora de Planeación </v>
      </c>
      <c r="V173" s="124">
        <f>[1]DIRECC!Y94</f>
        <v>1</v>
      </c>
      <c r="W173" s="124">
        <f>[1]DIRECC!Y95</f>
        <v>0</v>
      </c>
      <c r="X173" s="124">
        <f>[1]DIRECC!Z94</f>
        <v>0.25</v>
      </c>
      <c r="Y173" s="125">
        <f>[1]DIRECC!AA94</f>
        <v>0</v>
      </c>
      <c r="Z173" s="529"/>
      <c r="AA173" s="529"/>
      <c r="AB173" s="529"/>
      <c r="AC173" s="529"/>
      <c r="AD173" s="529"/>
      <c r="AE173" s="529"/>
      <c r="AF173" s="529"/>
      <c r="AG173" s="529"/>
      <c r="AH173" s="529"/>
      <c r="AI173" s="529"/>
    </row>
    <row r="174" spans="1:35">
      <c r="A174" s="606"/>
      <c r="B174" s="566"/>
      <c r="C174" s="639" t="str">
        <f>[1]DIRECC!A99</f>
        <v>MIPG implementado</v>
      </c>
      <c r="D174" s="626" t="str">
        <f>[1]DIRECC!B99</f>
        <v>13. No aplica</v>
      </c>
      <c r="E174" s="626" t="str">
        <f>[1]DIRECC!C99</f>
        <v xml:space="preserve">Implementar la modernización y el fortalecimiento  del IGAC </v>
      </c>
      <c r="F174" s="626" t="str">
        <f>[1]DIRECC!D99</f>
        <v>Implementación  de las políticas de gestión y desempeño institucional (MIPG)</v>
      </c>
      <c r="G174" s="626" t="str">
        <f>[1]DIRECC!E99</f>
        <v>Direccionamiento Estratégico y Planeación</v>
      </c>
      <c r="H174" s="626" t="str">
        <f>[1]DIRECC!F99</f>
        <v xml:space="preserve">Fortalecimiento organizacional y simplificación de procesos </v>
      </c>
      <c r="I174" s="626" t="str">
        <f>[1]DIRECC!G99</f>
        <v>Número</v>
      </c>
      <c r="J174" s="626">
        <f>[1]DIRECC!H99</f>
        <v>82.2</v>
      </c>
      <c r="K174" s="626" t="str">
        <f>[1]DIRECC!I99</f>
        <v>Indice de desempeño institucional</v>
      </c>
      <c r="L174" s="626" t="str">
        <f>[1]DIRECC!J99</f>
        <v>Producto</v>
      </c>
      <c r="M174" s="625" t="str">
        <f>[1]DIRECC!K99</f>
        <v xml:space="preserve">Oficina Asesora de Planeación </v>
      </c>
      <c r="N174" s="587">
        <f>[1]DIRECC!Y99</f>
        <v>1</v>
      </c>
      <c r="O174" s="587">
        <f>[1]DIRECC!Y100</f>
        <v>0</v>
      </c>
      <c r="P174" s="587">
        <f>[1]DIRECC!Z99</f>
        <v>0.14249999999999999</v>
      </c>
      <c r="Q174" s="587">
        <f>[1]DIRECC!AA99</f>
        <v>0</v>
      </c>
      <c r="R174" s="585"/>
      <c r="S174" s="118" t="str">
        <f>[1]DIRECC!B102</f>
        <v>13. No Aplica</v>
      </c>
      <c r="T174" s="56" t="str">
        <f>[1]DIRECC!C102</f>
        <v xml:space="preserve">Elaborar informe respecto del análisis de las acciones de mejoramiento </v>
      </c>
      <c r="U174" s="56" t="str">
        <f>[1]DIRECC!K102</f>
        <v xml:space="preserve">Oficina Asesora de Planeación </v>
      </c>
      <c r="V174" s="57">
        <f>[1]DIRECC!Y102</f>
        <v>1</v>
      </c>
      <c r="W174" s="57">
        <f>[1]DIRECC!Y103</f>
        <v>0</v>
      </c>
      <c r="X174" s="57">
        <f>[1]DIRECC!Z102</f>
        <v>0.1</v>
      </c>
      <c r="Y174" s="119">
        <f>[1]DIRECC!AA102</f>
        <v>0</v>
      </c>
      <c r="Z174" s="529"/>
      <c r="AA174" s="529"/>
      <c r="AB174" s="529"/>
      <c r="AC174" s="529"/>
      <c r="AD174" s="529"/>
      <c r="AE174" s="529"/>
      <c r="AF174" s="529"/>
      <c r="AG174" s="529"/>
      <c r="AH174" s="529"/>
      <c r="AI174" s="529"/>
    </row>
    <row r="175" spans="1:35" ht="30">
      <c r="A175" s="606"/>
      <c r="B175" s="566"/>
      <c r="C175" s="576"/>
      <c r="D175" s="556"/>
      <c r="E175" s="556"/>
      <c r="F175" s="556"/>
      <c r="G175" s="556"/>
      <c r="H175" s="556"/>
      <c r="I175" s="556"/>
      <c r="J175" s="556"/>
      <c r="K175" s="556"/>
      <c r="L175" s="556"/>
      <c r="M175" s="556"/>
      <c r="N175" s="556"/>
      <c r="O175" s="556"/>
      <c r="P175" s="556"/>
      <c r="Q175" s="556"/>
      <c r="R175" s="585"/>
      <c r="S175" s="118" t="str">
        <f>[1]DIRECC!B104</f>
        <v>13. No Aplica</v>
      </c>
      <c r="T175" s="56" t="str">
        <f>[1]DIRECC!C104</f>
        <v>Revisar y conceptualizar metodológicamente la creación, actualización y derogación de la documentación propuesta por los procesos</v>
      </c>
      <c r="U175" s="56" t="str">
        <f>[1]DIRECC!K104</f>
        <v xml:space="preserve">Oficina Asesora de Planeación </v>
      </c>
      <c r="V175" s="57">
        <f>[1]DIRECC!Y104</f>
        <v>1</v>
      </c>
      <c r="W175" s="57">
        <f>[1]DIRECC!Y105</f>
        <v>0</v>
      </c>
      <c r="X175" s="57">
        <f>[1]DIRECC!Z104</f>
        <v>0.15</v>
      </c>
      <c r="Y175" s="119">
        <f>[1]DIRECC!AA104</f>
        <v>0</v>
      </c>
      <c r="Z175" s="529"/>
      <c r="AA175" s="529"/>
      <c r="AB175" s="529"/>
      <c r="AC175" s="529"/>
      <c r="AD175" s="529"/>
      <c r="AE175" s="529"/>
      <c r="AF175" s="529"/>
      <c r="AG175" s="529"/>
      <c r="AH175" s="529"/>
      <c r="AI175" s="529"/>
    </row>
    <row r="176" spans="1:35" ht="30">
      <c r="A176" s="606"/>
      <c r="B176" s="566"/>
      <c r="C176" s="576"/>
      <c r="D176" s="556"/>
      <c r="E176" s="556"/>
      <c r="F176" s="556"/>
      <c r="G176" s="556"/>
      <c r="H176" s="556"/>
      <c r="I176" s="556"/>
      <c r="J176" s="556"/>
      <c r="K176" s="556"/>
      <c r="L176" s="556"/>
      <c r="M176" s="556"/>
      <c r="N176" s="556"/>
      <c r="O176" s="556"/>
      <c r="P176" s="556"/>
      <c r="Q176" s="556"/>
      <c r="R176" s="585"/>
      <c r="S176" s="118" t="str">
        <f>[1]DIRECC!B106</f>
        <v>13. No Aplica</v>
      </c>
      <c r="T176" s="56" t="str">
        <f>[1]DIRECC!C106</f>
        <v xml:space="preserve">Elaborar y presentar reportes de cumplimiento a los seguimientos frente a los controles y materialización de riesgos </v>
      </c>
      <c r="U176" s="56" t="str">
        <f>[1]DIRECC!K106</f>
        <v xml:space="preserve">Oficina Asesora de Planeación </v>
      </c>
      <c r="V176" s="57">
        <f>[1]DIRECC!Y106</f>
        <v>1</v>
      </c>
      <c r="W176" s="57">
        <f>[1]DIRECC!Y107</f>
        <v>0</v>
      </c>
      <c r="X176" s="57">
        <f>[1]DIRECC!Z106</f>
        <v>0.15</v>
      </c>
      <c r="Y176" s="119">
        <f>[1]DIRECC!AA106</f>
        <v>0</v>
      </c>
      <c r="Z176" s="529"/>
      <c r="AA176" s="529"/>
      <c r="AB176" s="529"/>
      <c r="AC176" s="529"/>
      <c r="AD176" s="529"/>
      <c r="AE176" s="529"/>
      <c r="AF176" s="529"/>
      <c r="AG176" s="529"/>
      <c r="AH176" s="529"/>
      <c r="AI176" s="529"/>
    </row>
    <row r="177" spans="1:35">
      <c r="A177" s="606"/>
      <c r="B177" s="566"/>
      <c r="C177" s="576"/>
      <c r="D177" s="556"/>
      <c r="E177" s="556"/>
      <c r="F177" s="556"/>
      <c r="G177" s="556"/>
      <c r="H177" s="556"/>
      <c r="I177" s="556"/>
      <c r="J177" s="556"/>
      <c r="K177" s="556"/>
      <c r="L177" s="556"/>
      <c r="M177" s="556"/>
      <c r="N177" s="556"/>
      <c r="O177" s="556"/>
      <c r="P177" s="556"/>
      <c r="Q177" s="556"/>
      <c r="R177" s="585"/>
      <c r="S177" s="118" t="str">
        <f>[1]DIRECC!B108</f>
        <v>13. No Aplica</v>
      </c>
      <c r="T177" s="56" t="str">
        <f>[1]DIRECC!C108</f>
        <v>Realizar informe resultado del monitoreo a la gestión de los riesgos institucionales</v>
      </c>
      <c r="U177" s="56" t="str">
        <f>[1]DIRECC!K108</f>
        <v xml:space="preserve">Oficina Asesora de Planeación </v>
      </c>
      <c r="V177" s="57">
        <f>[1]DIRECC!Y108</f>
        <v>1</v>
      </c>
      <c r="W177" s="57">
        <f>[1]DIRECC!Y109</f>
        <v>0</v>
      </c>
      <c r="X177" s="57">
        <f>[1]DIRECC!Z108</f>
        <v>0.12</v>
      </c>
      <c r="Y177" s="119">
        <f>[1]DIRECC!AA108</f>
        <v>0</v>
      </c>
      <c r="Z177" s="529"/>
      <c r="AA177" s="529"/>
      <c r="AB177" s="529"/>
      <c r="AC177" s="529"/>
      <c r="AD177" s="529"/>
      <c r="AE177" s="529"/>
      <c r="AF177" s="529"/>
      <c r="AG177" s="529"/>
      <c r="AH177" s="529"/>
      <c r="AI177" s="529"/>
    </row>
    <row r="178" spans="1:35" ht="30">
      <c r="A178" s="606"/>
      <c r="B178" s="566"/>
      <c r="C178" s="576"/>
      <c r="D178" s="556"/>
      <c r="E178" s="556"/>
      <c r="F178" s="556"/>
      <c r="G178" s="556"/>
      <c r="H178" s="556"/>
      <c r="I178" s="556"/>
      <c r="J178" s="556"/>
      <c r="K178" s="556"/>
      <c r="L178" s="556"/>
      <c r="M178" s="556"/>
      <c r="N178" s="556"/>
      <c r="O178" s="556"/>
      <c r="P178" s="556"/>
      <c r="Q178" s="556"/>
      <c r="R178" s="585"/>
      <c r="S178" s="118" t="str">
        <f>[1]DIRECC!B110</f>
        <v>9. Plan Anticorrupción y de Atención al Ciudadano</v>
      </c>
      <c r="T178" s="56" t="str">
        <f>[1]DIRECC!C110</f>
        <v xml:space="preserve">Actualizar y monitorear la estrategia de racionalización de trámites </v>
      </c>
      <c r="U178" s="56" t="str">
        <f>[1]DIRECC!K110</f>
        <v xml:space="preserve">Oficina Asesora de Planeación </v>
      </c>
      <c r="V178" s="57">
        <f>[1]DIRECC!Y110</f>
        <v>1</v>
      </c>
      <c r="W178" s="57">
        <f>[1]DIRECC!Y111</f>
        <v>0</v>
      </c>
      <c r="X178" s="57">
        <f>[1]DIRECC!Z110</f>
        <v>0.1</v>
      </c>
      <c r="Y178" s="119">
        <f>[1]DIRECC!AA110</f>
        <v>0</v>
      </c>
      <c r="Z178" s="529"/>
      <c r="AA178" s="529"/>
      <c r="AB178" s="529"/>
      <c r="AC178" s="529"/>
      <c r="AD178" s="529"/>
      <c r="AE178" s="529"/>
      <c r="AF178" s="529"/>
      <c r="AG178" s="529"/>
      <c r="AH178" s="529"/>
      <c r="AI178" s="529"/>
    </row>
    <row r="179" spans="1:35">
      <c r="A179" s="606"/>
      <c r="B179" s="566"/>
      <c r="C179" s="576"/>
      <c r="D179" s="556"/>
      <c r="E179" s="556"/>
      <c r="F179" s="556"/>
      <c r="G179" s="556"/>
      <c r="H179" s="556"/>
      <c r="I179" s="556"/>
      <c r="J179" s="556"/>
      <c r="K179" s="556"/>
      <c r="L179" s="556"/>
      <c r="M179" s="556"/>
      <c r="N179" s="556"/>
      <c r="O179" s="556"/>
      <c r="P179" s="556"/>
      <c r="Q179" s="556"/>
      <c r="R179" s="585"/>
      <c r="S179" s="118" t="str">
        <f>[1]DIRECC!B112</f>
        <v>13. No Aplica</v>
      </c>
      <c r="T179" s="56" t="str">
        <f>[1]DIRECC!C112</f>
        <v>Generar informe frente a los resultados de la encuesta FURAG  2019 vs. 2018</v>
      </c>
      <c r="U179" s="56" t="str">
        <f>[1]DIRECC!K112</f>
        <v xml:space="preserve">Oficina Asesora de Planeación </v>
      </c>
      <c r="V179" s="57">
        <f>[1]DIRECC!Y112</f>
        <v>1</v>
      </c>
      <c r="W179" s="57">
        <f>[1]DIRECC!Y113</f>
        <v>0</v>
      </c>
      <c r="X179" s="57">
        <f>[1]DIRECC!Z112</f>
        <v>0.14000000000000001</v>
      </c>
      <c r="Y179" s="119">
        <f>[1]DIRECC!AA112</f>
        <v>0</v>
      </c>
      <c r="Z179" s="529"/>
      <c r="AA179" s="529"/>
      <c r="AB179" s="529"/>
      <c r="AC179" s="529"/>
      <c r="AD179" s="529"/>
      <c r="AE179" s="529"/>
      <c r="AF179" s="529"/>
      <c r="AG179" s="529"/>
      <c r="AH179" s="529"/>
      <c r="AI179" s="529"/>
    </row>
    <row r="180" spans="1:35" ht="30">
      <c r="A180" s="606"/>
      <c r="B180" s="566"/>
      <c r="C180" s="576"/>
      <c r="D180" s="556"/>
      <c r="E180" s="556"/>
      <c r="F180" s="556"/>
      <c r="G180" s="556"/>
      <c r="H180" s="556"/>
      <c r="I180" s="556"/>
      <c r="J180" s="556"/>
      <c r="K180" s="556"/>
      <c r="L180" s="556"/>
      <c r="M180" s="556"/>
      <c r="N180" s="556"/>
      <c r="O180" s="556"/>
      <c r="P180" s="556"/>
      <c r="Q180" s="556"/>
      <c r="R180" s="585"/>
      <c r="S180" s="118" t="str">
        <f>[1]DIRECC!B114</f>
        <v>13. No Aplica</v>
      </c>
      <c r="T180" s="56" t="str">
        <f>[1]DIRECC!C114</f>
        <v>Realizar seguimiento y reporte frente al estado de las acciones implementadas a partir de los resultados del FURAG</v>
      </c>
      <c r="U180" s="56" t="str">
        <f>[1]DIRECC!K114</f>
        <v xml:space="preserve">Oficina Asesora de Planeación </v>
      </c>
      <c r="V180" s="57">
        <f>[1]DIRECC!Y114</f>
        <v>1</v>
      </c>
      <c r="W180" s="57">
        <f>[1]DIRECC!Y115</f>
        <v>0</v>
      </c>
      <c r="X180" s="57">
        <f>[1]DIRECC!Z114</f>
        <v>0.14000000000000001</v>
      </c>
      <c r="Y180" s="119">
        <f>[1]DIRECC!AA114</f>
        <v>0</v>
      </c>
      <c r="Z180" s="529"/>
      <c r="AA180" s="529"/>
      <c r="AB180" s="529"/>
      <c r="AC180" s="529"/>
      <c r="AD180" s="529"/>
      <c r="AE180" s="529"/>
      <c r="AF180" s="529"/>
      <c r="AG180" s="529"/>
      <c r="AH180" s="529"/>
      <c r="AI180" s="529"/>
    </row>
    <row r="181" spans="1:35" ht="15.75" thickBot="1">
      <c r="A181" s="607"/>
      <c r="B181" s="567"/>
      <c r="C181" s="601"/>
      <c r="D181" s="593"/>
      <c r="E181" s="593"/>
      <c r="F181" s="593"/>
      <c r="G181" s="593"/>
      <c r="H181" s="593"/>
      <c r="I181" s="593"/>
      <c r="J181" s="593"/>
      <c r="K181" s="593"/>
      <c r="L181" s="593"/>
      <c r="M181" s="593"/>
      <c r="N181" s="593"/>
      <c r="O181" s="593"/>
      <c r="P181" s="593"/>
      <c r="Q181" s="593"/>
      <c r="R181" s="586"/>
      <c r="S181" s="122" t="str">
        <f>[1]DIRECC!B116</f>
        <v>13. No Aplica</v>
      </c>
      <c r="T181" s="123" t="str">
        <f>[1]DIRECC!C116</f>
        <v>Realizar sensibilizaciones acerca de los temas del MIPG</v>
      </c>
      <c r="U181" s="123" t="str">
        <f>[1]DIRECC!K116</f>
        <v xml:space="preserve">Oficina Asesora de Planeación </v>
      </c>
      <c r="V181" s="124">
        <f>[1]DIRECC!Y116</f>
        <v>1</v>
      </c>
      <c r="W181" s="124">
        <f>[1]DIRECC!Y117</f>
        <v>0</v>
      </c>
      <c r="X181" s="124">
        <f>[1]DIRECC!Z116</f>
        <v>0.1</v>
      </c>
      <c r="Y181" s="125">
        <f>[1]DIRECC!AA116</f>
        <v>0</v>
      </c>
      <c r="Z181" s="529"/>
      <c r="AA181" s="529"/>
      <c r="AB181" s="529"/>
      <c r="AC181" s="529"/>
      <c r="AD181" s="529"/>
      <c r="AE181" s="529"/>
      <c r="AF181" s="529"/>
      <c r="AG181" s="529"/>
      <c r="AH181" s="529"/>
      <c r="AI181" s="529"/>
    </row>
    <row r="182" spans="1:35">
      <c r="A182" s="581" t="s">
        <v>379</v>
      </c>
      <c r="B182" s="565"/>
      <c r="C182" s="638"/>
      <c r="D182" s="637"/>
      <c r="E182" s="637"/>
      <c r="F182" s="637"/>
      <c r="G182" s="637"/>
      <c r="H182" s="637"/>
      <c r="I182" s="637"/>
      <c r="J182" s="637"/>
      <c r="K182" s="637"/>
      <c r="L182" s="637"/>
      <c r="M182" s="637"/>
      <c r="N182" s="637"/>
      <c r="O182" s="637"/>
      <c r="P182" s="637"/>
      <c r="Q182" s="637"/>
      <c r="R182" s="126"/>
      <c r="S182" s="56"/>
      <c r="T182" s="56"/>
      <c r="U182" s="56"/>
      <c r="V182" s="57"/>
      <c r="W182" s="57"/>
      <c r="X182" s="57"/>
      <c r="Y182" s="57"/>
      <c r="Z182" s="529"/>
      <c r="AA182" s="529"/>
      <c r="AB182" s="529"/>
      <c r="AC182" s="529"/>
      <c r="AD182" s="529"/>
      <c r="AE182" s="529"/>
      <c r="AF182" s="529"/>
      <c r="AG182" s="529"/>
      <c r="AH182" s="529"/>
      <c r="AI182" s="529"/>
    </row>
    <row r="183" spans="1:35">
      <c r="A183" s="582"/>
      <c r="B183" s="566"/>
      <c r="C183" s="576"/>
      <c r="D183" s="556"/>
      <c r="E183" s="556"/>
      <c r="F183" s="556"/>
      <c r="G183" s="556"/>
      <c r="H183" s="556"/>
      <c r="I183" s="556"/>
      <c r="J183" s="556"/>
      <c r="K183" s="556"/>
      <c r="L183" s="556"/>
      <c r="M183" s="556"/>
      <c r="N183" s="556"/>
      <c r="O183" s="556"/>
      <c r="P183" s="556"/>
      <c r="Q183" s="556"/>
      <c r="R183" s="126"/>
      <c r="S183" s="56"/>
      <c r="T183" s="56"/>
      <c r="U183" s="56"/>
      <c r="V183" s="57"/>
      <c r="W183" s="57"/>
      <c r="X183" s="57"/>
      <c r="Y183" s="57"/>
      <c r="Z183" s="529"/>
      <c r="AA183" s="529"/>
      <c r="AB183" s="529"/>
      <c r="AC183" s="529"/>
      <c r="AD183" s="529"/>
      <c r="AE183" s="529"/>
      <c r="AF183" s="529"/>
      <c r="AG183" s="529"/>
      <c r="AH183" s="529"/>
      <c r="AI183" s="529"/>
    </row>
    <row r="184" spans="1:35">
      <c r="A184" s="582"/>
      <c r="B184" s="566"/>
      <c r="C184" s="576"/>
      <c r="D184" s="556"/>
      <c r="E184" s="556"/>
      <c r="F184" s="556"/>
      <c r="G184" s="556"/>
      <c r="H184" s="556"/>
      <c r="I184" s="556"/>
      <c r="J184" s="556"/>
      <c r="K184" s="556"/>
      <c r="L184" s="556"/>
      <c r="M184" s="556"/>
      <c r="N184" s="556"/>
      <c r="O184" s="556"/>
      <c r="P184" s="556"/>
      <c r="Q184" s="556"/>
      <c r="R184" s="126"/>
      <c r="S184" s="56"/>
      <c r="T184" s="56"/>
      <c r="U184" s="56"/>
      <c r="V184" s="57"/>
      <c r="W184" s="57"/>
      <c r="X184" s="57"/>
      <c r="Y184" s="57"/>
      <c r="Z184" s="529"/>
      <c r="AA184" s="529"/>
      <c r="AB184" s="529"/>
      <c r="AC184" s="529"/>
      <c r="AD184" s="529"/>
      <c r="AE184" s="529"/>
      <c r="AF184" s="529"/>
      <c r="AG184" s="529"/>
      <c r="AH184" s="529"/>
      <c r="AI184" s="529"/>
    </row>
    <row r="185" spans="1:35" ht="15.75" thickBot="1">
      <c r="A185" s="583"/>
      <c r="B185" s="567"/>
      <c r="C185" s="608"/>
      <c r="D185" s="591"/>
      <c r="E185" s="591"/>
      <c r="F185" s="591"/>
      <c r="G185" s="591"/>
      <c r="H185" s="591"/>
      <c r="I185" s="591"/>
      <c r="J185" s="591"/>
      <c r="K185" s="591"/>
      <c r="L185" s="591"/>
      <c r="M185" s="591"/>
      <c r="N185" s="591"/>
      <c r="O185" s="591"/>
      <c r="P185" s="591"/>
      <c r="Q185" s="591"/>
      <c r="R185" s="126"/>
      <c r="S185" s="56"/>
      <c r="T185" s="56"/>
      <c r="U185" s="56"/>
      <c r="V185" s="57"/>
      <c r="W185" s="57"/>
      <c r="X185" s="57"/>
      <c r="Y185" s="57"/>
      <c r="Z185" s="529"/>
      <c r="AA185" s="529"/>
      <c r="AB185" s="529"/>
      <c r="AC185" s="529"/>
      <c r="AD185" s="529"/>
      <c r="AE185" s="529"/>
      <c r="AF185" s="529"/>
      <c r="AG185" s="529"/>
      <c r="AH185" s="529"/>
      <c r="AI185" s="529"/>
    </row>
    <row r="186" spans="1:35" ht="30">
      <c r="A186" s="572" t="str">
        <f>[1]TECNOL!C4</f>
        <v>GESTIÓN DE TECNOLOGÍAS DE LA INFORMACIÓN</v>
      </c>
      <c r="B186" s="568">
        <f>[1]TECNOL!AA4</f>
        <v>0</v>
      </c>
      <c r="C186" s="579" t="str">
        <f>[1]TECNOL!A9</f>
        <v>Implementación  de Política de Gobierno Digital asociado al habilitador de Arquitectura TI conforme al PETI</v>
      </c>
      <c r="D186" s="580" t="str">
        <f>[1]TECNOL!B9</f>
        <v>10. Plan Estratégico de Tecnologías de la Información y las Comunicaciones PETI</v>
      </c>
      <c r="E186" s="578" t="str">
        <f>[1]TECNOL!C9</f>
        <v>Implementar un plan de modernización y fortalecimiento institucional</v>
      </c>
      <c r="F186" s="578" t="str">
        <f>[1]TECNOL!D9</f>
        <v>1.2. Fortalecimiento del ecosistema digital para la gestión misional de la Entidad.</v>
      </c>
      <c r="G186" s="578" t="str">
        <f>[1]TECNOL!E9</f>
        <v>Gestión con Valores para Resultados</v>
      </c>
      <c r="H186" s="578" t="str">
        <f>[1]TECNOL!F9</f>
        <v>3.11. Gobierno Digital, antes Gobierno en Línea</v>
      </c>
      <c r="I186" s="578" t="str">
        <f>[1]TECNOL!G9</f>
        <v>Porcentaje</v>
      </c>
      <c r="J186" s="578">
        <f>[1]TECNOL!H9</f>
        <v>100</v>
      </c>
      <c r="K186" s="578" t="str">
        <f>[1]TECNOL!I9</f>
        <v>Avance en la implementación de Políticas</v>
      </c>
      <c r="L186" s="578" t="str">
        <f>[1]TECNOL!J9</f>
        <v>Eficacia</v>
      </c>
      <c r="M186" s="578" t="str">
        <f>[1]TECNOL!K9</f>
        <v>OIT</v>
      </c>
      <c r="N186" s="558">
        <f>[1]TECNOL!Y9</f>
        <v>1</v>
      </c>
      <c r="O186" s="558">
        <f>[1]TECNOL!Y10</f>
        <v>0</v>
      </c>
      <c r="P186" s="558">
        <f>[1]TECNOL!Z9</f>
        <v>0.2</v>
      </c>
      <c r="Q186" s="559">
        <f>[1]TECNOL!AA9</f>
        <v>0</v>
      </c>
      <c r="R186" s="584">
        <f>SUM(Q186:Q197)</f>
        <v>0</v>
      </c>
      <c r="S186" s="101" t="str">
        <f>[1]TECNOL!B12</f>
        <v>10. Plan Estratégico de Tecnologías de la Información y las Comunicaciones PETI</v>
      </c>
      <c r="T186" s="53" t="str">
        <f>[1]TECNOL!C12</f>
        <v>Implementación del 20% del Programa de Políticas y buenas prácticas en TI</v>
      </c>
      <c r="U186" s="53" t="str">
        <f>[1]TECNOL!K12</f>
        <v>OIT</v>
      </c>
      <c r="V186" s="54">
        <f>[1]TECNOL!Y12</f>
        <v>1</v>
      </c>
      <c r="W186" s="54">
        <f>[1]TECNOL!Y13</f>
        <v>0</v>
      </c>
      <c r="X186" s="54">
        <f>[1]TECNOL!Z12</f>
        <v>0.3</v>
      </c>
      <c r="Y186" s="55">
        <f>[1]TECNOL!AA12</f>
        <v>0</v>
      </c>
      <c r="Z186" s="529"/>
      <c r="AA186" s="529"/>
      <c r="AB186" s="529"/>
      <c r="AC186" s="529"/>
      <c r="AD186" s="529"/>
      <c r="AE186" s="529"/>
      <c r="AF186" s="529"/>
      <c r="AG186" s="529"/>
      <c r="AH186" s="529"/>
      <c r="AI186" s="529"/>
    </row>
    <row r="187" spans="1:35" ht="30">
      <c r="A187" s="573"/>
      <c r="B187" s="566"/>
      <c r="C187" s="570"/>
      <c r="D187" s="556"/>
      <c r="E187" s="556"/>
      <c r="F187" s="556"/>
      <c r="G187" s="556"/>
      <c r="H187" s="556"/>
      <c r="I187" s="556"/>
      <c r="J187" s="556"/>
      <c r="K187" s="556"/>
      <c r="L187" s="556"/>
      <c r="M187" s="556"/>
      <c r="N187" s="556"/>
      <c r="O187" s="556"/>
      <c r="P187" s="556"/>
      <c r="Q187" s="560"/>
      <c r="R187" s="585"/>
      <c r="S187" s="127" t="str">
        <f>[1]TECNOL!B14</f>
        <v>10. Plan Estratégico de Tecnologías de la Información y las Comunicaciones PETI</v>
      </c>
      <c r="T187" s="56" t="str">
        <f>[1]TECNOL!C14</f>
        <v>Implementación del 20% del Programa  de la Oficina de Gestión de Portafolio</v>
      </c>
      <c r="U187" s="56" t="str">
        <f>[1]TECNOL!K14</f>
        <v>OIT</v>
      </c>
      <c r="V187" s="57">
        <f>[1]TECNOL!Y14</f>
        <v>1</v>
      </c>
      <c r="W187" s="57">
        <f>[1]TECNOL!Y15</f>
        <v>0</v>
      </c>
      <c r="X187" s="57">
        <f>[1]TECNOL!Z14</f>
        <v>0.2</v>
      </c>
      <c r="Y187" s="58">
        <f>[1]TECNOL!AA14</f>
        <v>0</v>
      </c>
      <c r="Z187" s="529"/>
      <c r="AA187" s="529"/>
      <c r="AB187" s="529"/>
      <c r="AC187" s="529"/>
      <c r="AD187" s="529"/>
      <c r="AE187" s="529"/>
      <c r="AF187" s="529"/>
      <c r="AG187" s="529"/>
      <c r="AH187" s="529"/>
      <c r="AI187" s="529"/>
    </row>
    <row r="188" spans="1:35" ht="30.75" thickBot="1">
      <c r="A188" s="573"/>
      <c r="B188" s="566"/>
      <c r="C188" s="597"/>
      <c r="D188" s="591"/>
      <c r="E188" s="591"/>
      <c r="F188" s="591"/>
      <c r="G188" s="591"/>
      <c r="H188" s="591"/>
      <c r="I188" s="591"/>
      <c r="J188" s="591"/>
      <c r="K188" s="591"/>
      <c r="L188" s="591"/>
      <c r="M188" s="591"/>
      <c r="N188" s="591"/>
      <c r="O188" s="591"/>
      <c r="P188" s="591"/>
      <c r="Q188" s="592"/>
      <c r="R188" s="585"/>
      <c r="S188" s="128" t="str">
        <f>[1]TECNOL!B16</f>
        <v>10. Plan Estratégico de Tecnologías de la Información y las Comunicaciones PETI</v>
      </c>
      <c r="T188" s="59" t="str">
        <f>[1]TECNOL!C16</f>
        <v>Definición del 50% del Programa de Arquitecturas de Datos, Aplicaciones y Servicios Tecnológicos</v>
      </c>
      <c r="U188" s="59" t="str">
        <f>[1]TECNOL!K16</f>
        <v>OIT</v>
      </c>
      <c r="V188" s="60">
        <f>[1]TECNOL!Y16</f>
        <v>1</v>
      </c>
      <c r="W188" s="60">
        <f>[1]TECNOL!Y17</f>
        <v>0</v>
      </c>
      <c r="X188" s="60">
        <f>[1]TECNOL!Z16</f>
        <v>0.5</v>
      </c>
      <c r="Y188" s="61">
        <f>[1]TECNOL!AA16</f>
        <v>0</v>
      </c>
      <c r="Z188" s="529"/>
      <c r="AA188" s="529"/>
      <c r="AB188" s="529"/>
      <c r="AC188" s="529"/>
      <c r="AD188" s="529"/>
      <c r="AE188" s="529"/>
      <c r="AF188" s="529"/>
      <c r="AG188" s="529"/>
      <c r="AH188" s="529"/>
      <c r="AI188" s="529"/>
    </row>
    <row r="189" spans="1:35" ht="30">
      <c r="A189" s="573"/>
      <c r="B189" s="566"/>
      <c r="C189" s="579" t="str">
        <f>[1]TECNOL!A25</f>
        <v>Implementar nuevos sistemas de información</v>
      </c>
      <c r="D189" s="580" t="str">
        <f>[1]TECNOL!B25</f>
        <v>10. Plan Estratégico de Tecnologías de la Información y las Comunicaciones PETI</v>
      </c>
      <c r="E189" s="578" t="str">
        <f>[1]TECNOL!C25</f>
        <v>Implementar un plan de modernización y fortalecimiento institucional</v>
      </c>
      <c r="F189" s="578" t="str">
        <f>[1]TECNOL!D25</f>
        <v>1.2. Fortalecimiento del ecosistema digital para la gestión misional de la Entidad.</v>
      </c>
      <c r="G189" s="578" t="str">
        <f>[1]TECNOL!E25</f>
        <v>Gestión con Valores para Resultados</v>
      </c>
      <c r="H189" s="578" t="str">
        <f>[1]TECNOL!F25</f>
        <v>3.11. Gobierno Digital, antes Gobierno en Línea</v>
      </c>
      <c r="I189" s="578" t="str">
        <f>[1]TECNOL!G25</f>
        <v>numero</v>
      </c>
      <c r="J189" s="578">
        <f>[1]TECNOL!H25</f>
        <v>1</v>
      </c>
      <c r="K189" s="578" t="str">
        <f>[1]TECNOL!I25</f>
        <v>Implementación de nuevos sistemas de información</v>
      </c>
      <c r="L189" s="578" t="str">
        <f>[1]TECNOL!J25</f>
        <v>Eficacia</v>
      </c>
      <c r="M189" s="578" t="str">
        <f>[1]TECNOL!K25</f>
        <v>OIT</v>
      </c>
      <c r="N189" s="558">
        <f>[1]TECNOL!Y25</f>
        <v>1</v>
      </c>
      <c r="O189" s="558">
        <f>[1]TECNOL!Y26</f>
        <v>0</v>
      </c>
      <c r="P189" s="558">
        <f>[1]TECNOL!Z25</f>
        <v>0.2</v>
      </c>
      <c r="Q189" s="559">
        <f>[1]TECNOL!AA25</f>
        <v>0</v>
      </c>
      <c r="R189" s="585"/>
      <c r="S189" s="101" t="str">
        <f>[1]TECNOL!B28</f>
        <v>10. Plan Estratégico de Tecnologías de la Información y las Comunicaciones PETI</v>
      </c>
      <c r="T189" s="53" t="str">
        <f>[1]TECNOL!C28</f>
        <v>Diseñar nuevos sistemas de información</v>
      </c>
      <c r="U189" s="53" t="str">
        <f>[1]TECNOL!K28</f>
        <v>OIT</v>
      </c>
      <c r="V189" s="54">
        <f>[1]TECNOL!Y28</f>
        <v>1</v>
      </c>
      <c r="W189" s="54">
        <f>[1]TECNOL!Y29</f>
        <v>0</v>
      </c>
      <c r="X189" s="54">
        <f>[1]TECNOL!Z28</f>
        <v>0.4</v>
      </c>
      <c r="Y189" s="55">
        <f>[1]TECNOL!AA28</f>
        <v>0</v>
      </c>
      <c r="Z189" s="529"/>
      <c r="AA189" s="529"/>
      <c r="AB189" s="529"/>
      <c r="AC189" s="529"/>
      <c r="AD189" s="529"/>
      <c r="AE189" s="529"/>
      <c r="AF189" s="529"/>
      <c r="AG189" s="529"/>
      <c r="AH189" s="529"/>
      <c r="AI189" s="529"/>
    </row>
    <row r="190" spans="1:35" ht="30.75" thickBot="1">
      <c r="A190" s="573"/>
      <c r="B190" s="566"/>
      <c r="C190" s="571"/>
      <c r="D190" s="557"/>
      <c r="E190" s="557"/>
      <c r="F190" s="557"/>
      <c r="G190" s="557"/>
      <c r="H190" s="557"/>
      <c r="I190" s="557"/>
      <c r="J190" s="557"/>
      <c r="K190" s="557"/>
      <c r="L190" s="557"/>
      <c r="M190" s="557"/>
      <c r="N190" s="557"/>
      <c r="O190" s="557"/>
      <c r="P190" s="557"/>
      <c r="Q190" s="561"/>
      <c r="R190" s="585"/>
      <c r="S190" s="129" t="str">
        <f>[1]TECNOL!B30</f>
        <v>10. Plan Estratégico de Tecnologías de la Información y las Comunicaciones PETI</v>
      </c>
      <c r="T190" s="62" t="str">
        <f>[1]TECNOL!C30</f>
        <v>Desarrollar nuevos sistemas de información</v>
      </c>
      <c r="U190" s="62" t="str">
        <f>[1]TECNOL!K30</f>
        <v>OIT</v>
      </c>
      <c r="V190" s="63">
        <f>[1]TECNOL!Y30</f>
        <v>1</v>
      </c>
      <c r="W190" s="63">
        <f>[1]TECNOL!Y31</f>
        <v>0</v>
      </c>
      <c r="X190" s="63">
        <f>[1]TECNOL!Z30</f>
        <v>0.6</v>
      </c>
      <c r="Y190" s="64">
        <f>[1]TECNOL!AA30</f>
        <v>0</v>
      </c>
      <c r="Z190" s="529"/>
      <c r="AA190" s="529"/>
      <c r="AB190" s="529"/>
      <c r="AC190" s="529"/>
      <c r="AD190" s="529"/>
      <c r="AE190" s="529"/>
      <c r="AF190" s="529"/>
      <c r="AG190" s="529"/>
      <c r="AH190" s="529"/>
      <c r="AI190" s="529"/>
    </row>
    <row r="191" spans="1:35" ht="30">
      <c r="A191" s="573"/>
      <c r="B191" s="566"/>
      <c r="C191" s="632" t="str">
        <f>[1]TECNOL!A41</f>
        <v>Implementación  de Política de Gobierno Digital asociado al habilitador de Seguridad de la Información</v>
      </c>
      <c r="D191" s="625" t="str">
        <f>[1]TECNOL!B41</f>
        <v>10. Plan Estratégico de Tecnologías de la Información y las Comunicaciones PETI</v>
      </c>
      <c r="E191" s="626" t="str">
        <f>[1]TECNOL!C41</f>
        <v>Implementar un plan de modernización y fortalecimiento institucional</v>
      </c>
      <c r="F191" s="626" t="str">
        <f>[1]TECNOL!D41</f>
        <v>1.2. Fortalecimiento del ecosistema digital para la gestión misional de la Entidad.</v>
      </c>
      <c r="G191" s="626" t="str">
        <f>[1]TECNOL!E41</f>
        <v>Gestión con Valores para Resultados</v>
      </c>
      <c r="H191" s="626" t="str">
        <f>[1]TECNOL!F41</f>
        <v>3.11. Gobierno Digital, antes Gobierno en Línea</v>
      </c>
      <c r="I191" s="626" t="str">
        <f>[1]TECNOL!G41</f>
        <v>numero</v>
      </c>
      <c r="J191" s="626">
        <f>[1]TECNOL!H41</f>
        <v>6</v>
      </c>
      <c r="K191" s="626" t="str">
        <f>[1]TECNOL!I41</f>
        <v>Instrumentos de gestión de información pública</v>
      </c>
      <c r="L191" s="626" t="str">
        <f>[1]TECNOL!J41</f>
        <v>Eficiencia</v>
      </c>
      <c r="M191" s="626" t="str">
        <f>[1]TECNOL!K41</f>
        <v>OIT</v>
      </c>
      <c r="N191" s="587">
        <f>[1]TECNOL!Y41</f>
        <v>1</v>
      </c>
      <c r="O191" s="587">
        <f>[1]TECNOL!Y42</f>
        <v>0</v>
      </c>
      <c r="P191" s="587">
        <f>[1]TECNOL!Z41</f>
        <v>0.2</v>
      </c>
      <c r="Q191" s="588">
        <f>[1]TECNOL!AA41</f>
        <v>0</v>
      </c>
      <c r="R191" s="585"/>
      <c r="S191" s="127" t="str">
        <f>[1]TECNOL!B44</f>
        <v>10. Plan Estratégico de Tecnologías de la Información y las Comunicaciones PETI</v>
      </c>
      <c r="T191" s="56" t="str">
        <f>[1]TECNOL!C44</f>
        <v>Consolidación de matriz de activos de información para tres nuevos procesos institucionales</v>
      </c>
      <c r="U191" s="56" t="str">
        <f>[1]TECNOL!K44</f>
        <v>OIT</v>
      </c>
      <c r="V191" s="57">
        <f>[1]TECNOL!Y44</f>
        <v>1</v>
      </c>
      <c r="W191" s="57">
        <f>[1]TECNOL!Y45</f>
        <v>0</v>
      </c>
      <c r="X191" s="57">
        <f>[1]TECNOL!Z44</f>
        <v>0.35</v>
      </c>
      <c r="Y191" s="58">
        <f>[1]TECNOL!AA44</f>
        <v>0</v>
      </c>
      <c r="Z191" s="529"/>
      <c r="AA191" s="529"/>
      <c r="AB191" s="529"/>
      <c r="AC191" s="529"/>
      <c r="AD191" s="529"/>
      <c r="AE191" s="529"/>
      <c r="AF191" s="529"/>
      <c r="AG191" s="529"/>
      <c r="AH191" s="529"/>
      <c r="AI191" s="529"/>
    </row>
    <row r="192" spans="1:35" ht="30">
      <c r="A192" s="573"/>
      <c r="B192" s="566"/>
      <c r="C192" s="570"/>
      <c r="D192" s="556"/>
      <c r="E192" s="556"/>
      <c r="F192" s="556"/>
      <c r="G192" s="556"/>
      <c r="H192" s="556"/>
      <c r="I192" s="556"/>
      <c r="J192" s="556"/>
      <c r="K192" s="556"/>
      <c r="L192" s="556"/>
      <c r="M192" s="556"/>
      <c r="N192" s="556"/>
      <c r="O192" s="556"/>
      <c r="P192" s="556"/>
      <c r="Q192" s="560"/>
      <c r="R192" s="585"/>
      <c r="S192" s="127" t="str">
        <f>[1]TECNOL!B46</f>
        <v>10. Plan Estratégico de Tecnologías de la Información y las Comunicaciones PETI</v>
      </c>
      <c r="T192" s="56" t="str">
        <f>[1]TECNOL!C46</f>
        <v>Actualización de matriz de activos de información para tres procesos institucionales</v>
      </c>
      <c r="U192" s="56" t="str">
        <f>[1]TECNOL!K46</f>
        <v>OIT</v>
      </c>
      <c r="V192" s="57">
        <f>[1]TECNOL!Y46</f>
        <v>1</v>
      </c>
      <c r="W192" s="57">
        <f>[1]TECNOL!Y47</f>
        <v>0</v>
      </c>
      <c r="X192" s="57">
        <f>[1]TECNOL!Z46</f>
        <v>0.35</v>
      </c>
      <c r="Y192" s="58">
        <f>[1]TECNOL!AA46</f>
        <v>0</v>
      </c>
      <c r="Z192" s="529"/>
      <c r="AA192" s="529"/>
      <c r="AB192" s="529"/>
      <c r="AC192" s="529"/>
      <c r="AD192" s="529"/>
      <c r="AE192" s="529"/>
      <c r="AF192" s="529"/>
      <c r="AG192" s="529"/>
      <c r="AH192" s="529"/>
      <c r="AI192" s="529"/>
    </row>
    <row r="193" spans="1:35" ht="30.75" thickBot="1">
      <c r="A193" s="573"/>
      <c r="B193" s="566"/>
      <c r="C193" s="597"/>
      <c r="D193" s="591"/>
      <c r="E193" s="591"/>
      <c r="F193" s="591"/>
      <c r="G193" s="591"/>
      <c r="H193" s="591"/>
      <c r="I193" s="591"/>
      <c r="J193" s="591"/>
      <c r="K193" s="591"/>
      <c r="L193" s="591"/>
      <c r="M193" s="591"/>
      <c r="N193" s="591"/>
      <c r="O193" s="591"/>
      <c r="P193" s="591"/>
      <c r="Q193" s="592"/>
      <c r="R193" s="585"/>
      <c r="S193" s="128" t="str">
        <f>[1]TECNOL!B48</f>
        <v>10. Plan Estratégico de Tecnologías de la Información y las Comunicaciones PETI</v>
      </c>
      <c r="T193" s="59" t="str">
        <f>[1]TECNOL!C48</f>
        <v>Actualización de riesgos de seguridad de la información para tres procesos nuevos y tres procesos institucionales</v>
      </c>
      <c r="U193" s="59" t="str">
        <f>[1]TECNOL!K48</f>
        <v>OIT</v>
      </c>
      <c r="V193" s="60">
        <f>[1]TECNOL!Y48</f>
        <v>1</v>
      </c>
      <c r="W193" s="60">
        <f>[1]TECNOL!Y49</f>
        <v>0</v>
      </c>
      <c r="X193" s="60">
        <f>[1]TECNOL!Z48</f>
        <v>0.3</v>
      </c>
      <c r="Y193" s="61">
        <f>[1]TECNOL!AA48</f>
        <v>0</v>
      </c>
      <c r="Z193" s="529"/>
      <c r="AA193" s="529"/>
      <c r="AB193" s="529"/>
      <c r="AC193" s="529"/>
      <c r="AD193" s="529"/>
      <c r="AE193" s="529"/>
      <c r="AF193" s="529"/>
      <c r="AG193" s="529"/>
      <c r="AH193" s="529"/>
      <c r="AI193" s="529"/>
    </row>
    <row r="194" spans="1:35" ht="30">
      <c r="A194" s="573"/>
      <c r="B194" s="566"/>
      <c r="C194" s="579" t="str">
        <f>[1]TECNOL!A57</f>
        <v>Fortalecimiento tecnologico para la implementación del SINIC/RMD</v>
      </c>
      <c r="D194" s="580" t="str">
        <f>[1]TECNOL!B57</f>
        <v>10. Plan Estratégico de Tecnologías de la Información y las Comunicaciones PETI</v>
      </c>
      <c r="E194" s="578" t="str">
        <f>[1]TECNOL!C57</f>
        <v>Democratizar la información y el conocimiento del IGAC</v>
      </c>
      <c r="F194" s="578" t="str">
        <f>[1]TECNOL!D57</f>
        <v>5.1. Implementación del SINIC (Sistema Nacional de Información de Catastro Multipropósito).</v>
      </c>
      <c r="G194" s="578" t="str">
        <f>[1]TECNOL!E57</f>
        <v>Gestión con Valores para Resultados</v>
      </c>
      <c r="H194" s="578" t="str">
        <f>[1]TECNOL!F57</f>
        <v>3.11. Gobierno Digital, antes Gobierno en Línea</v>
      </c>
      <c r="I194" s="578" t="str">
        <f>[1]TECNOL!G57</f>
        <v>porcentaje</v>
      </c>
      <c r="J194" s="578">
        <f>[1]TECNOL!H57</f>
        <v>25</v>
      </c>
      <c r="K194" s="578" t="str">
        <f>[1]TECNOL!I57</f>
        <v>Porcentaje implementación SINIC</v>
      </c>
      <c r="L194" s="578" t="str">
        <f>[1]TECNOL!J57</f>
        <v>Eficacia</v>
      </c>
      <c r="M194" s="578" t="str">
        <f>[1]TECNOL!K57</f>
        <v>OIT</v>
      </c>
      <c r="N194" s="558">
        <f>[1]TECNOL!Y57</f>
        <v>1</v>
      </c>
      <c r="O194" s="558">
        <f>[1]TECNOL!Y58</f>
        <v>0</v>
      </c>
      <c r="P194" s="558">
        <f>[1]TECNOL!Z57</f>
        <v>0.4</v>
      </c>
      <c r="Q194" s="559">
        <f>[1]TECNOL!AA57</f>
        <v>0</v>
      </c>
      <c r="R194" s="585"/>
      <c r="S194" s="101" t="str">
        <f>[1]TECNOL!B60</f>
        <v>10. Plan Estratégico de Tecnologías de la Información y las Comunicaciones PETI</v>
      </c>
      <c r="T194" s="53" t="str">
        <f>[1]TECNOL!C60</f>
        <v>Construcción del nuevo sistema catastral</v>
      </c>
      <c r="U194" s="53" t="str">
        <f>[1]TECNOL!K60</f>
        <v>OIT</v>
      </c>
      <c r="V194" s="54">
        <f>[1]TECNOL!Y60</f>
        <v>1</v>
      </c>
      <c r="W194" s="54">
        <f>[1]TECNOL!Y61</f>
        <v>0</v>
      </c>
      <c r="X194" s="54">
        <f>[1]TECNOL!Z60</f>
        <v>0.25</v>
      </c>
      <c r="Y194" s="55">
        <f>[1]TECNOL!AA60</f>
        <v>0</v>
      </c>
      <c r="Z194" s="529"/>
      <c r="AA194" s="529"/>
      <c r="AB194" s="529"/>
      <c r="AC194" s="529"/>
      <c r="AD194" s="529"/>
      <c r="AE194" s="529"/>
      <c r="AF194" s="529"/>
      <c r="AG194" s="529"/>
      <c r="AH194" s="529"/>
      <c r="AI194" s="529"/>
    </row>
    <row r="195" spans="1:35" ht="30">
      <c r="A195" s="573"/>
      <c r="B195" s="566"/>
      <c r="C195" s="570"/>
      <c r="D195" s="556"/>
      <c r="E195" s="556"/>
      <c r="F195" s="556"/>
      <c r="G195" s="556"/>
      <c r="H195" s="556"/>
      <c r="I195" s="556"/>
      <c r="J195" s="556"/>
      <c r="K195" s="556"/>
      <c r="L195" s="556"/>
      <c r="M195" s="556"/>
      <c r="N195" s="556"/>
      <c r="O195" s="556"/>
      <c r="P195" s="556"/>
      <c r="Q195" s="560"/>
      <c r="R195" s="585"/>
      <c r="S195" s="127" t="str">
        <f>[1]TECNOL!B62</f>
        <v>10. Plan Estratégico de Tecnologías de la Información y las Comunicaciones PETI</v>
      </c>
      <c r="T195" s="56" t="str">
        <f>[1]TECNOL!C62</f>
        <v>Fortalecimiento de la infraestructura tecnológica para soportar y operar el RMD</v>
      </c>
      <c r="U195" s="56" t="str">
        <f>[1]TECNOL!K62</f>
        <v>OIT</v>
      </c>
      <c r="V195" s="57">
        <f>[1]TECNOL!Y62</f>
        <v>1</v>
      </c>
      <c r="W195" s="57">
        <f>[1]TECNOL!Y63</f>
        <v>0</v>
      </c>
      <c r="X195" s="57">
        <f>[1]TECNOL!Z62</f>
        <v>0.25</v>
      </c>
      <c r="Y195" s="58">
        <f>[1]TECNOL!AA62</f>
        <v>0</v>
      </c>
      <c r="Z195" s="529"/>
      <c r="AA195" s="529"/>
      <c r="AB195" s="529"/>
      <c r="AC195" s="529"/>
      <c r="AD195" s="529"/>
      <c r="AE195" s="529"/>
      <c r="AF195" s="529"/>
      <c r="AG195" s="529"/>
      <c r="AH195" s="529"/>
      <c r="AI195" s="529"/>
    </row>
    <row r="196" spans="1:35" ht="30">
      <c r="A196" s="573"/>
      <c r="B196" s="566"/>
      <c r="C196" s="570"/>
      <c r="D196" s="556"/>
      <c r="E196" s="556"/>
      <c r="F196" s="556"/>
      <c r="G196" s="556"/>
      <c r="H196" s="556"/>
      <c r="I196" s="556"/>
      <c r="J196" s="556"/>
      <c r="K196" s="556"/>
      <c r="L196" s="556"/>
      <c r="M196" s="556"/>
      <c r="N196" s="556"/>
      <c r="O196" s="556"/>
      <c r="P196" s="556"/>
      <c r="Q196" s="560"/>
      <c r="R196" s="585"/>
      <c r="S196" s="127" t="str">
        <f>[1]TECNOL!B64</f>
        <v>10. Plan Estratégico de Tecnologías de la Información y las Comunicaciones PETI</v>
      </c>
      <c r="T196" s="56" t="str">
        <f>[1]TECNOL!C64</f>
        <v>Análisis del RMD</v>
      </c>
      <c r="U196" s="56" t="str">
        <f>[1]TECNOL!K64</f>
        <v>OIT</v>
      </c>
      <c r="V196" s="57">
        <f>[1]TECNOL!Y64</f>
        <v>1</v>
      </c>
      <c r="W196" s="57">
        <f>[1]TECNOL!Y65</f>
        <v>0</v>
      </c>
      <c r="X196" s="57">
        <f>[1]TECNOL!Z64</f>
        <v>0.25</v>
      </c>
      <c r="Y196" s="58">
        <f>[1]TECNOL!AA64</f>
        <v>0</v>
      </c>
      <c r="Z196" s="529"/>
      <c r="AA196" s="529"/>
      <c r="AB196" s="529"/>
      <c r="AC196" s="529"/>
      <c r="AD196" s="529"/>
      <c r="AE196" s="529"/>
      <c r="AF196" s="529"/>
      <c r="AG196" s="529"/>
      <c r="AH196" s="529"/>
      <c r="AI196" s="529"/>
    </row>
    <row r="197" spans="1:35" ht="30.75" thickBot="1">
      <c r="A197" s="574"/>
      <c r="B197" s="567"/>
      <c r="C197" s="571"/>
      <c r="D197" s="557"/>
      <c r="E197" s="557"/>
      <c r="F197" s="557"/>
      <c r="G197" s="557"/>
      <c r="H197" s="557"/>
      <c r="I197" s="557"/>
      <c r="J197" s="557"/>
      <c r="K197" s="557"/>
      <c r="L197" s="557"/>
      <c r="M197" s="557"/>
      <c r="N197" s="557"/>
      <c r="O197" s="557"/>
      <c r="P197" s="557"/>
      <c r="Q197" s="561"/>
      <c r="R197" s="586"/>
      <c r="S197" s="129" t="str">
        <f>[1]TECNOL!B66</f>
        <v>10. Plan Estratégico de Tecnologías de la Información y las Comunicaciones PETI</v>
      </c>
      <c r="T197" s="62" t="str">
        <f>[1]TECNOL!C66</f>
        <v>Diseño del RMD</v>
      </c>
      <c r="U197" s="62" t="str">
        <f>[1]TECNOL!K66</f>
        <v>OIT</v>
      </c>
      <c r="V197" s="63">
        <f>[1]TECNOL!Y66</f>
        <v>1</v>
      </c>
      <c r="W197" s="63">
        <f>[1]TECNOL!Y67</f>
        <v>0</v>
      </c>
      <c r="X197" s="63">
        <f>[1]TECNOL!Z66</f>
        <v>0.25</v>
      </c>
      <c r="Y197" s="64">
        <f>[1]TECNOL!AA66</f>
        <v>0</v>
      </c>
      <c r="Z197" s="529"/>
      <c r="AA197" s="529"/>
      <c r="AB197" s="529"/>
      <c r="AC197" s="529"/>
      <c r="AD197" s="529"/>
      <c r="AE197" s="529"/>
      <c r="AF197" s="529"/>
      <c r="AG197" s="529"/>
      <c r="AH197" s="529"/>
      <c r="AI197" s="529"/>
    </row>
    <row r="198" spans="1:35" ht="30">
      <c r="A198" s="565" t="str">
        <f>[1]COMUNIC!C4</f>
        <v>GESTIÓN DE COMUNICACIONES Y MERCADEO</v>
      </c>
      <c r="B198" s="568">
        <f>[1]COMUNIC!AA4</f>
        <v>0</v>
      </c>
      <c r="C198" s="579" t="str">
        <f>[1]COMUNIC!A9</f>
        <v>Servicios de información implementados</v>
      </c>
      <c r="D198" s="580" t="str">
        <f>[1]COMUNIC!B9</f>
        <v>9. Plan Anticorrupción y de Atención al Ciudadano</v>
      </c>
      <c r="E198" s="578" t="str">
        <f>[1]COMUNIC!C9</f>
        <v>Democratizar la información y el conocimiento del IGAC</v>
      </c>
      <c r="F198" s="578" t="str">
        <f>[1]COMUNIC!D9</f>
        <v xml:space="preserve">5.6.Fortalecimiento de mecanismos y escenarios de difusión de la información académica, técnica y científica de la gestión misional. </v>
      </c>
      <c r="G198" s="578" t="str">
        <f>[1]COMUNIC!E9</f>
        <v>Información y Comunicación</v>
      </c>
      <c r="H198" s="578" t="str">
        <f>[1]COMUNIC!F9</f>
        <v>5.5. Transparencia, acceso a la información pública y Lucha contra la Corrupción</v>
      </c>
      <c r="I198" s="578" t="str">
        <f>[1]COMUNIC!G9</f>
        <v>Porcentaje</v>
      </c>
      <c r="J198" s="578">
        <f>[1]COMUNIC!H9</f>
        <v>100</v>
      </c>
      <c r="K198" s="578" t="str">
        <f>[1]COMUNIC!I9</f>
        <v>Porcentaje de servicios de información implementados</v>
      </c>
      <c r="L198" s="578" t="str">
        <f>[1]COMUNIC!J9</f>
        <v>Eficacia</v>
      </c>
      <c r="M198" s="578" t="str">
        <f>[1]COMUNIC!K9</f>
        <v>Oficina Difusión y Mercadeo</v>
      </c>
      <c r="N198" s="558">
        <f>[1]COMUNIC!Y9</f>
        <v>1</v>
      </c>
      <c r="O198" s="558">
        <f>[1]COMUNIC!Y10</f>
        <v>0</v>
      </c>
      <c r="P198" s="558">
        <f>[1]COMUNIC!Z9</f>
        <v>0.25</v>
      </c>
      <c r="Q198" s="559">
        <f>[1]COMUNIC!AA9</f>
        <v>0</v>
      </c>
      <c r="R198" s="636">
        <f>SUM(Q198:Q209)</f>
        <v>0</v>
      </c>
      <c r="S198" s="101" t="str">
        <f>[1]COMUNIC!B12</f>
        <v>9. Plan Anticorrupción y de Atención al Ciudadano</v>
      </c>
      <c r="T198" s="53" t="str">
        <f>[1]COMUNIC!C12</f>
        <v>Realizar el diseño e implementación de canales digitales para la oferta de productos y servicios del IGAC. (Dos (2) Actualizaciones a las app disponibles y Dos (2) Campañas Digitales)</v>
      </c>
      <c r="U198" s="53" t="str">
        <f>[1]COMUNIC!K12</f>
        <v>Oficina Difusión y Mercadeo</v>
      </c>
      <c r="V198" s="54">
        <f>[1]COMUNIC!Y12</f>
        <v>1</v>
      </c>
      <c r="W198" s="54">
        <f>[1]COMUNIC!Y13</f>
        <v>0</v>
      </c>
      <c r="X198" s="54">
        <f>[1]COMUNIC!Z12</f>
        <v>0.33</v>
      </c>
      <c r="Y198" s="55">
        <f>[1]COMUNIC!AA12</f>
        <v>0</v>
      </c>
      <c r="Z198" s="529"/>
      <c r="AA198" s="529"/>
      <c r="AB198" s="529"/>
      <c r="AC198" s="529"/>
      <c r="AD198" s="529"/>
      <c r="AE198" s="529"/>
      <c r="AF198" s="529"/>
      <c r="AG198" s="529"/>
      <c r="AH198" s="529"/>
      <c r="AI198" s="529"/>
    </row>
    <row r="199" spans="1:35" ht="30">
      <c r="A199" s="566"/>
      <c r="B199" s="566"/>
      <c r="C199" s="570"/>
      <c r="D199" s="556"/>
      <c r="E199" s="556"/>
      <c r="F199" s="556"/>
      <c r="G199" s="556"/>
      <c r="H199" s="556"/>
      <c r="I199" s="556"/>
      <c r="J199" s="556"/>
      <c r="K199" s="556"/>
      <c r="L199" s="556"/>
      <c r="M199" s="556"/>
      <c r="N199" s="556"/>
      <c r="O199" s="556"/>
      <c r="P199" s="556"/>
      <c r="Q199" s="560"/>
      <c r="R199" s="573"/>
      <c r="S199" s="127" t="str">
        <f>[1]COMUNIC!B14</f>
        <v>9. Plan Anticorrupción y de Atención al Ciudadano</v>
      </c>
      <c r="T199" s="56" t="str">
        <f>[1]COMUNIC!C14</f>
        <v>Difundir información geográfica a los grupos de interes a través de canales presenciales y/o virtuales.</v>
      </c>
      <c r="U199" s="56" t="str">
        <f>[1]COMUNIC!K14</f>
        <v>Oficina Difusión y Mercadeo</v>
      </c>
      <c r="V199" s="57">
        <f>[1]COMUNIC!Y14</f>
        <v>1</v>
      </c>
      <c r="W199" s="57">
        <f>[1]COMUNIC!Y15</f>
        <v>0</v>
      </c>
      <c r="X199" s="57">
        <f>[1]COMUNIC!Z14</f>
        <v>0.34</v>
      </c>
      <c r="Y199" s="58">
        <f>[1]COMUNIC!AA14</f>
        <v>0</v>
      </c>
      <c r="Z199" s="529"/>
      <c r="AA199" s="529"/>
      <c r="AB199" s="529"/>
      <c r="AC199" s="529"/>
      <c r="AD199" s="529"/>
      <c r="AE199" s="529"/>
      <c r="AF199" s="529"/>
      <c r="AG199" s="529"/>
      <c r="AH199" s="529"/>
      <c r="AI199" s="529"/>
    </row>
    <row r="200" spans="1:35" ht="30.75" thickBot="1">
      <c r="A200" s="566"/>
      <c r="B200" s="566"/>
      <c r="C200" s="597"/>
      <c r="D200" s="591"/>
      <c r="E200" s="591"/>
      <c r="F200" s="591"/>
      <c r="G200" s="591"/>
      <c r="H200" s="591"/>
      <c r="I200" s="591"/>
      <c r="J200" s="591"/>
      <c r="K200" s="591"/>
      <c r="L200" s="591"/>
      <c r="M200" s="591"/>
      <c r="N200" s="591"/>
      <c r="O200" s="591"/>
      <c r="P200" s="591"/>
      <c r="Q200" s="592"/>
      <c r="R200" s="573"/>
      <c r="S200" s="128" t="str">
        <f>[1]COMUNIC!B16</f>
        <v>9. Plan Anticorrupción y de Atención al Ciudadano</v>
      </c>
      <c r="T200" s="59" t="str">
        <f>[1]COMUNIC!C16</f>
        <v>Brindar soporte técnico al ciudadano para garantizar la calidad y entrega de los productos y servicios.</v>
      </c>
      <c r="U200" s="59" t="str">
        <f>[1]COMUNIC!K16</f>
        <v>Oficina Difusión y Mercadeo</v>
      </c>
      <c r="V200" s="60">
        <f>[1]COMUNIC!Y16</f>
        <v>1</v>
      </c>
      <c r="W200" s="60">
        <f>[1]COMUNIC!Y17</f>
        <v>0</v>
      </c>
      <c r="X200" s="60">
        <f>[1]COMUNIC!Z16</f>
        <v>0.33</v>
      </c>
      <c r="Y200" s="61">
        <f>[1]COMUNIC!AA16</f>
        <v>0</v>
      </c>
      <c r="Z200" s="529"/>
      <c r="AA200" s="529"/>
      <c r="AB200" s="529"/>
      <c r="AC200" s="529"/>
      <c r="AD200" s="529"/>
      <c r="AE200" s="529"/>
      <c r="AF200" s="529"/>
      <c r="AG200" s="529"/>
      <c r="AH200" s="529"/>
      <c r="AI200" s="529"/>
    </row>
    <row r="201" spans="1:35" ht="30">
      <c r="A201" s="566"/>
      <c r="B201" s="566"/>
      <c r="C201" s="579" t="str">
        <f>[1]COMUNIC!A25</f>
        <v xml:space="preserve">Documentos de lineamientos técnicos </v>
      </c>
      <c r="D201" s="580" t="str">
        <f>[1]COMUNIC!B25</f>
        <v>9. Plan Anticorrupción y de Atención al Ciudadano</v>
      </c>
      <c r="E201" s="578" t="str">
        <f>[1]COMUNIC!C25</f>
        <v>Democratizar la información y el conocimiento del IGAC</v>
      </c>
      <c r="F201" s="578" t="str">
        <f>[1]COMUNIC!D25</f>
        <v xml:space="preserve">5.6.Fortalecimiento de mecanismos y escenarios de difusión de la información académica, técnica y científica de la gestión misional. </v>
      </c>
      <c r="G201" s="578" t="str">
        <f>[1]COMUNIC!E25</f>
        <v>Información y Comunicación</v>
      </c>
      <c r="H201" s="578" t="str">
        <f>[1]COMUNIC!F25</f>
        <v>5.5. Transparencia, acceso a la información pública y Lucha contra la Corrupción</v>
      </c>
      <c r="I201" s="578" t="str">
        <f>[1]COMUNIC!G25</f>
        <v>Porcentaje</v>
      </c>
      <c r="J201" s="578">
        <f>[1]COMUNIC!H25</f>
        <v>100</v>
      </c>
      <c r="K201" s="578" t="str">
        <f>[1]COMUNIC!I25</f>
        <v>Porcentaje avance de los documentos de lineamientos técnicos realizados</v>
      </c>
      <c r="L201" s="578" t="str">
        <f>[1]COMUNIC!J25</f>
        <v>Eficacia</v>
      </c>
      <c r="M201" s="578" t="str">
        <f>[1]COMUNIC!K25</f>
        <v>Oficina Difusión y Mercadeo</v>
      </c>
      <c r="N201" s="558">
        <f>[1]COMUNIC!Y25</f>
        <v>1</v>
      </c>
      <c r="O201" s="558">
        <f>[1]COMUNIC!Y26</f>
        <v>0</v>
      </c>
      <c r="P201" s="558">
        <f>[1]COMUNIC!Z25</f>
        <v>0.2</v>
      </c>
      <c r="Q201" s="559">
        <f>[1]COMUNIC!AA25</f>
        <v>0</v>
      </c>
      <c r="R201" s="573"/>
      <c r="S201" s="101" t="str">
        <f>[1]COMUNIC!B28</f>
        <v>9. Plan Anticorrupción y de Atención al Ciudadano</v>
      </c>
      <c r="T201" s="53" t="str">
        <f>[1]COMUNIC!C28</f>
        <v>Diseñar e implementar el Plan de Mercadeo del Instituto.</v>
      </c>
      <c r="U201" s="53" t="str">
        <f>[1]COMUNIC!K28</f>
        <v>Oficina Difusión y Mercadeo</v>
      </c>
      <c r="V201" s="54">
        <f>[1]COMUNIC!Y28</f>
        <v>1</v>
      </c>
      <c r="W201" s="54">
        <f>[1]COMUNIC!Y29</f>
        <v>0</v>
      </c>
      <c r="X201" s="54">
        <f>[1]COMUNIC!Z28</f>
        <v>0.5</v>
      </c>
      <c r="Y201" s="55">
        <f>[1]COMUNIC!AA28</f>
        <v>0</v>
      </c>
      <c r="Z201" s="529"/>
      <c r="AA201" s="529"/>
      <c r="AB201" s="529"/>
      <c r="AC201" s="529"/>
      <c r="AD201" s="529"/>
      <c r="AE201" s="529"/>
      <c r="AF201" s="529"/>
      <c r="AG201" s="529"/>
      <c r="AH201" s="529"/>
      <c r="AI201" s="529"/>
    </row>
    <row r="202" spans="1:35" ht="30.75" thickBot="1">
      <c r="A202" s="566"/>
      <c r="B202" s="566"/>
      <c r="C202" s="571"/>
      <c r="D202" s="557"/>
      <c r="E202" s="557"/>
      <c r="F202" s="557"/>
      <c r="G202" s="557"/>
      <c r="H202" s="557"/>
      <c r="I202" s="557"/>
      <c r="J202" s="557"/>
      <c r="K202" s="557"/>
      <c r="L202" s="557"/>
      <c r="M202" s="557"/>
      <c r="N202" s="557"/>
      <c r="O202" s="557"/>
      <c r="P202" s="557"/>
      <c r="Q202" s="561"/>
      <c r="R202" s="573"/>
      <c r="S202" s="129" t="str">
        <f>[1]COMUNIC!B30</f>
        <v>9. Plan Anticorrupción y de Atención al Ciudadano</v>
      </c>
      <c r="T202" s="62" t="str">
        <f>[1]COMUNIC!C30</f>
        <v>Realizar el estudio de oferta y demanda de los bienes y servicios del Instituto.</v>
      </c>
      <c r="U202" s="62" t="str">
        <f>[1]COMUNIC!K30</f>
        <v>Oficina Difusión y Mercadeo</v>
      </c>
      <c r="V202" s="63">
        <f>[1]COMUNIC!Y30</f>
        <v>1</v>
      </c>
      <c r="W202" s="63">
        <f>[1]COMUNIC!Y31</f>
        <v>0</v>
      </c>
      <c r="X202" s="63">
        <f>[1]COMUNIC!Z30</f>
        <v>0.5</v>
      </c>
      <c r="Y202" s="64">
        <f>[1]COMUNIC!AA30</f>
        <v>0</v>
      </c>
      <c r="Z202" s="529"/>
      <c r="AA202" s="529"/>
      <c r="AB202" s="529"/>
      <c r="AC202" s="529"/>
      <c r="AD202" s="529"/>
      <c r="AE202" s="529"/>
      <c r="AF202" s="529"/>
      <c r="AG202" s="529"/>
      <c r="AH202" s="529"/>
      <c r="AI202" s="529"/>
    </row>
    <row r="203" spans="1:35" ht="30">
      <c r="A203" s="566"/>
      <c r="B203" s="566"/>
      <c r="C203" s="632" t="str">
        <f>[1]COMUNIC!A41</f>
        <v>Ingresos por ventas de contado consolidado a nivel nacional</v>
      </c>
      <c r="D203" s="625" t="str">
        <f>[1]COMUNIC!B41</f>
        <v>9. Plan Anticorrupción y de Atención al Ciudadano</v>
      </c>
      <c r="E203" s="626" t="str">
        <f>[1]COMUNIC!C41</f>
        <v>Democratizar la información y el conocimiento del IGAC</v>
      </c>
      <c r="F203" s="626" t="str">
        <f>[1]COMUNIC!D41</f>
        <v xml:space="preserve">5.6.Fortalecimiento de mecanismos y escenarios de difusión de la información académica, técnica y científica de la gestión misional. </v>
      </c>
      <c r="G203" s="626" t="str">
        <f>[1]COMUNIC!E41</f>
        <v>Información y Comunicación</v>
      </c>
      <c r="H203" s="626" t="str">
        <f>[1]COMUNIC!F41</f>
        <v>5.5. Transparencia, acceso a la información pública y Lucha contra la Corrupción</v>
      </c>
      <c r="I203" s="626" t="str">
        <f>[1]COMUNIC!G41</f>
        <v>Porcentaje</v>
      </c>
      <c r="J203" s="626">
        <f>[1]COMUNIC!H41</f>
        <v>100</v>
      </c>
      <c r="K203" s="626" t="str">
        <f>[1]COMUNIC!I41</f>
        <v>Porcentaje de cumplimiento de la meta establecida de ingresos por ventas de contado.</v>
      </c>
      <c r="L203" s="626" t="str">
        <f>[1]COMUNIC!J41</f>
        <v>Eficiencia</v>
      </c>
      <c r="M203" s="626" t="str">
        <f>[1]COMUNIC!K41</f>
        <v>Oficina Difusión y Mercadeo</v>
      </c>
      <c r="N203" s="587">
        <f>[1]COMUNIC!Y41</f>
        <v>1</v>
      </c>
      <c r="O203" s="587">
        <f>[1]COMUNIC!Y42</f>
        <v>0</v>
      </c>
      <c r="P203" s="587">
        <f>[1]COMUNIC!Z41</f>
        <v>0.15</v>
      </c>
      <c r="Q203" s="588">
        <f>[1]COMUNIC!AA41</f>
        <v>0</v>
      </c>
      <c r="R203" s="573"/>
      <c r="S203" s="127" t="str">
        <f>[1]COMUNIC!B44</f>
        <v>9. Plan Anticorrupción y de Atención al Ciudadano</v>
      </c>
      <c r="T203" s="56" t="str">
        <f>[1]COMUNIC!C44</f>
        <v>Realizar seguimiento, monitoreo  y acompañamiento para el cumplimiento de la meta de ventas de contado en la Sede Central  (Meta proyectada por la Oficina pendiente por validar $2.817.525.120.)</v>
      </c>
      <c r="U203" s="56" t="str">
        <f>[1]COMUNIC!K44</f>
        <v>Oficina Difusión y Mercadeo</v>
      </c>
      <c r="V203" s="57">
        <f>[1]COMUNIC!Y44</f>
        <v>1</v>
      </c>
      <c r="W203" s="57">
        <f>[1]COMUNIC!Y45</f>
        <v>0</v>
      </c>
      <c r="X203" s="57">
        <f>[1]COMUNIC!Z44</f>
        <v>0.5</v>
      </c>
      <c r="Y203" s="58">
        <f>[1]COMUNIC!AA44</f>
        <v>0</v>
      </c>
      <c r="Z203" s="529"/>
      <c r="AA203" s="529"/>
      <c r="AB203" s="529"/>
      <c r="AC203" s="529"/>
      <c r="AD203" s="529"/>
      <c r="AE203" s="529"/>
      <c r="AF203" s="529"/>
      <c r="AG203" s="529"/>
      <c r="AH203" s="529"/>
      <c r="AI203" s="529"/>
    </row>
    <row r="204" spans="1:35" ht="30.75" thickBot="1">
      <c r="A204" s="566"/>
      <c r="B204" s="566"/>
      <c r="C204" s="597"/>
      <c r="D204" s="591"/>
      <c r="E204" s="591"/>
      <c r="F204" s="591"/>
      <c r="G204" s="591"/>
      <c r="H204" s="591"/>
      <c r="I204" s="591"/>
      <c r="J204" s="591"/>
      <c r="K204" s="591"/>
      <c r="L204" s="591"/>
      <c r="M204" s="591"/>
      <c r="N204" s="591"/>
      <c r="O204" s="591"/>
      <c r="P204" s="591"/>
      <c r="Q204" s="592"/>
      <c r="R204" s="573"/>
      <c r="S204" s="128" t="str">
        <f>[1]COMUNIC!B46</f>
        <v>9. Plan Anticorrupción y de Atención al Ciudadano</v>
      </c>
      <c r="T204" s="59" t="str">
        <f>[1]COMUNIC!C46</f>
        <v>Realizar seguimiento, monitoreo  y acompañamiento para el cumplimiento de la meta de ventas de contado en las Direcciones Territoriales  (Meta proyectada por la Oficina $5.775.722.880.)</v>
      </c>
      <c r="U204" s="59" t="str">
        <f>[1]COMUNIC!K46</f>
        <v>Oficina Difusión y Mercadeo</v>
      </c>
      <c r="V204" s="60">
        <f>[1]COMUNIC!Y46</f>
        <v>1</v>
      </c>
      <c r="W204" s="60">
        <f>[1]COMUNIC!Y47</f>
        <v>0</v>
      </c>
      <c r="X204" s="60">
        <f>[1]COMUNIC!Z46</f>
        <v>0.5</v>
      </c>
      <c r="Y204" s="61">
        <f>[1]COMUNIC!AA46</f>
        <v>0</v>
      </c>
      <c r="Z204" s="529"/>
      <c r="AA204" s="529"/>
      <c r="AB204" s="529"/>
      <c r="AC204" s="529"/>
      <c r="AD204" s="529"/>
      <c r="AE204" s="529"/>
      <c r="AF204" s="529"/>
      <c r="AG204" s="529"/>
      <c r="AH204" s="529"/>
      <c r="AI204" s="529"/>
    </row>
    <row r="205" spans="1:35" ht="30">
      <c r="A205" s="566"/>
      <c r="B205" s="566"/>
      <c r="C205" s="579" t="str">
        <f>[1]COMUNIC!A57</f>
        <v>Plan estratégico de comunicaciones del IGAC implementado</v>
      </c>
      <c r="D205" s="580" t="str">
        <f>[1]COMUNIC!B57</f>
        <v>9. Plan Anticorrupción y de Atención al Ciudadano</v>
      </c>
      <c r="E205" s="578" t="str">
        <f>[1]COMUNIC!C57</f>
        <v>Democratizar la información y el conocimiento del IGAC</v>
      </c>
      <c r="F205" s="578" t="str">
        <f>[1]COMUNIC!D57</f>
        <v xml:space="preserve">5.6.Fortalecimiento de mecanismos y escenarios de difusión de la información académica, técnica y científica de la gestión misional. </v>
      </c>
      <c r="G205" s="578" t="str">
        <f>[1]COMUNIC!E57</f>
        <v>Información y Comunicación</v>
      </c>
      <c r="H205" s="578" t="str">
        <f>[1]COMUNIC!F57</f>
        <v>5.5. Transparencia, acceso a la información pública y Lucha contra la Corrupción</v>
      </c>
      <c r="I205" s="578" t="str">
        <f>[1]COMUNIC!G57</f>
        <v>Porcentaje</v>
      </c>
      <c r="J205" s="580">
        <f>[1]COMUNIC!H57</f>
        <v>1</v>
      </c>
      <c r="K205" s="578" t="str">
        <f>[1]COMUNIC!I57</f>
        <v>Porcentaje avance Implementación Estrategía de comunicación.</v>
      </c>
      <c r="L205" s="578" t="str">
        <f>[1]COMUNIC!J57</f>
        <v>Eficacia</v>
      </c>
      <c r="M205" s="578" t="str">
        <f>[1]COMUNIC!K57</f>
        <v>Oficina Difusión y Mercadeo</v>
      </c>
      <c r="N205" s="558">
        <f>[1]COMUNIC!Y57</f>
        <v>1</v>
      </c>
      <c r="O205" s="558">
        <f>[1]COMUNIC!Y58</f>
        <v>0</v>
      </c>
      <c r="P205" s="558">
        <f>[1]COMUNIC!Z57</f>
        <v>0.2</v>
      </c>
      <c r="Q205" s="559">
        <f>[1]COMUNIC!AA57</f>
        <v>0</v>
      </c>
      <c r="R205" s="573"/>
      <c r="S205" s="101" t="str">
        <f>[1]COMUNIC!B60</f>
        <v>9. Plan Anticorrupción y de Atención al Ciudadano</v>
      </c>
      <c r="T205" s="53" t="str">
        <f>[1]COMUNIC!C60</f>
        <v>Gestionar campañas internas que permitan generar sentido de pertenenecia entre los servidores del IGAC con el fin de fortalecer el compromiso con la entidad.</v>
      </c>
      <c r="U205" s="53" t="str">
        <f>[1]COMUNIC!K60</f>
        <v>Oficina Difusión y Mercadeo</v>
      </c>
      <c r="V205" s="54">
        <f>[1]COMUNIC!Y60</f>
        <v>1</v>
      </c>
      <c r="W205" s="54">
        <f>[1]COMUNIC!Y61</f>
        <v>0</v>
      </c>
      <c r="X205" s="54">
        <f>[1]COMUNIC!Z60</f>
        <v>0.25</v>
      </c>
      <c r="Y205" s="55">
        <f>[1]COMUNIC!AA60</f>
        <v>0</v>
      </c>
      <c r="Z205" s="529"/>
      <c r="AA205" s="529"/>
      <c r="AB205" s="529"/>
      <c r="AC205" s="529"/>
      <c r="AD205" s="529"/>
      <c r="AE205" s="529"/>
      <c r="AF205" s="529"/>
      <c r="AG205" s="529"/>
      <c r="AH205" s="529"/>
      <c r="AI205" s="529"/>
    </row>
    <row r="206" spans="1:35" ht="30">
      <c r="A206" s="566"/>
      <c r="B206" s="566"/>
      <c r="C206" s="570"/>
      <c r="D206" s="556"/>
      <c r="E206" s="556"/>
      <c r="F206" s="556"/>
      <c r="G206" s="556"/>
      <c r="H206" s="556"/>
      <c r="I206" s="556"/>
      <c r="J206" s="556"/>
      <c r="K206" s="556"/>
      <c r="L206" s="556"/>
      <c r="M206" s="556"/>
      <c r="N206" s="556"/>
      <c r="O206" s="556"/>
      <c r="P206" s="556"/>
      <c r="Q206" s="560"/>
      <c r="R206" s="573"/>
      <c r="S206" s="127" t="str">
        <f>[1]COMUNIC!B62</f>
        <v>9. Plan Anticorrupción y de Atención al Ciudadano</v>
      </c>
      <c r="T206" s="56" t="str">
        <f>[1]COMUNIC!C62</f>
        <v xml:space="preserve"> Gestionar y divulgar contenidos temáticos a través de las herramientas de comunicación interna y externa.</v>
      </c>
      <c r="U206" s="56" t="str">
        <f>[1]COMUNIC!K62</f>
        <v>Oficina Difusión y Mercadeo</v>
      </c>
      <c r="V206" s="57">
        <f>[1]COMUNIC!Y62</f>
        <v>1</v>
      </c>
      <c r="W206" s="57">
        <f>[1]COMUNIC!Y63</f>
        <v>0</v>
      </c>
      <c r="X206" s="57">
        <f>[1]COMUNIC!Z62</f>
        <v>0.25</v>
      </c>
      <c r="Y206" s="58">
        <f>[1]COMUNIC!AA62</f>
        <v>0</v>
      </c>
      <c r="Z206" s="529"/>
      <c r="AA206" s="529"/>
      <c r="AB206" s="529"/>
      <c r="AC206" s="529"/>
      <c r="AD206" s="529"/>
      <c r="AE206" s="529"/>
      <c r="AF206" s="529"/>
      <c r="AG206" s="529"/>
      <c r="AH206" s="529"/>
      <c r="AI206" s="529"/>
    </row>
    <row r="207" spans="1:35" ht="30">
      <c r="A207" s="566"/>
      <c r="B207" s="566"/>
      <c r="C207" s="570"/>
      <c r="D207" s="556"/>
      <c r="E207" s="556"/>
      <c r="F207" s="556"/>
      <c r="G207" s="556"/>
      <c r="H207" s="556"/>
      <c r="I207" s="556"/>
      <c r="J207" s="556"/>
      <c r="K207" s="556"/>
      <c r="L207" s="556"/>
      <c r="M207" s="556"/>
      <c r="N207" s="556"/>
      <c r="O207" s="556"/>
      <c r="P207" s="556"/>
      <c r="Q207" s="560"/>
      <c r="R207" s="573"/>
      <c r="S207" s="127" t="str">
        <f>[1]COMUNIC!B64</f>
        <v>9. Plan Anticorrupción y de Atención al Ciudadano</v>
      </c>
      <c r="T207" s="56" t="str">
        <f>[1]COMUNIC!C64</f>
        <v>Mantener actualizadas y gestionar  las redes sociales con la información de interés, contenidos institucionales y de actualidad que realiza el IGAC para generar interacciones con sus públicos objetivo.</v>
      </c>
      <c r="U207" s="56" t="str">
        <f>[1]COMUNIC!K64</f>
        <v>Oficina Difusión y Mercadeo</v>
      </c>
      <c r="V207" s="57">
        <f>[1]COMUNIC!Y64</f>
        <v>1</v>
      </c>
      <c r="W207" s="57">
        <f>[1]COMUNIC!Y65</f>
        <v>0</v>
      </c>
      <c r="X207" s="57">
        <f>[1]COMUNIC!Z64</f>
        <v>0.25</v>
      </c>
      <c r="Y207" s="58">
        <f>[1]COMUNIC!AA64</f>
        <v>0</v>
      </c>
      <c r="Z207" s="529"/>
      <c r="AA207" s="529"/>
      <c r="AB207" s="529"/>
      <c r="AC207" s="529"/>
      <c r="AD207" s="529"/>
      <c r="AE207" s="529"/>
      <c r="AF207" s="529"/>
      <c r="AG207" s="529"/>
      <c r="AH207" s="529"/>
      <c r="AI207" s="529"/>
    </row>
    <row r="208" spans="1:35" ht="45.75" thickBot="1">
      <c r="A208" s="566"/>
      <c r="B208" s="566"/>
      <c r="C208" s="571"/>
      <c r="D208" s="557"/>
      <c r="E208" s="557"/>
      <c r="F208" s="557"/>
      <c r="G208" s="557"/>
      <c r="H208" s="557"/>
      <c r="I208" s="557"/>
      <c r="J208" s="557"/>
      <c r="K208" s="557"/>
      <c r="L208" s="557"/>
      <c r="M208" s="557"/>
      <c r="N208" s="557"/>
      <c r="O208" s="557"/>
      <c r="P208" s="557"/>
      <c r="Q208" s="561"/>
      <c r="R208" s="573"/>
      <c r="S208" s="129" t="str">
        <f>[1]COMUNIC!B66</f>
        <v>9. Plan Anticorrupción y de Atención al Ciudadano</v>
      </c>
      <c r="T208" s="62" t="str">
        <f>[1]COMUNIC!C66</f>
        <v>Establecer y fortelecer relaciones con los medios de comunicación nacionales y regionales para generar registros informativos acerca de la gestión institucional del IGAC a través de la realización y divulgación de comunicados de prensa con contenidos estratégicos.</v>
      </c>
      <c r="U208" s="62" t="str">
        <f>[1]COMUNIC!K66</f>
        <v>Oficina Difusión y Mercadeo</v>
      </c>
      <c r="V208" s="63">
        <f>[1]COMUNIC!Y66</f>
        <v>1</v>
      </c>
      <c r="W208" s="63">
        <f>[1]COMUNIC!Y67</f>
        <v>0</v>
      </c>
      <c r="X208" s="63">
        <f>[1]COMUNIC!Z66</f>
        <v>0.25</v>
      </c>
      <c r="Y208" s="64">
        <f>[1]COMUNIC!AA66</f>
        <v>0</v>
      </c>
      <c r="Z208" s="529"/>
      <c r="AA208" s="529"/>
      <c r="AB208" s="529"/>
      <c r="AC208" s="529"/>
      <c r="AD208" s="529"/>
      <c r="AE208" s="529"/>
      <c r="AF208" s="529"/>
      <c r="AG208" s="529"/>
      <c r="AH208" s="529"/>
      <c r="AI208" s="529"/>
    </row>
    <row r="209" spans="1:35" ht="45">
      <c r="A209" s="566"/>
      <c r="B209" s="566"/>
      <c r="C209" s="632" t="str">
        <f>[1]COMUNIC!A71</f>
        <v>Estrategia de comunicaciones de habilitación catastral</v>
      </c>
      <c r="D209" s="625" t="str">
        <f>[1]COMUNIC!B71</f>
        <v>9. Plan Anticorrupción y de Atención al Ciudadano</v>
      </c>
      <c r="E209" s="626" t="str">
        <f>[1]COMUNIC!C71</f>
        <v>Democratizar la información y el conocimiento del IGAC</v>
      </c>
      <c r="F209" s="625" t="str">
        <f>[1]COMUNIC!D71</f>
        <v xml:space="preserve">5.6.Fortalecimiento de mecanismos y escenarios de difusión de la información académica, técnica y científica de la gestión misional. </v>
      </c>
      <c r="G209" s="626" t="str">
        <f>[1]COMUNIC!E71</f>
        <v>Información y Comunicación</v>
      </c>
      <c r="H209" s="625" t="str">
        <f>[1]COMUNIC!F71</f>
        <v>5.5. Transparencia, acceso a la información pública y Lucha contra la Corrupción</v>
      </c>
      <c r="I209" s="625" t="str">
        <f>[1]COMUNIC!G71</f>
        <v>Porcentaje</v>
      </c>
      <c r="J209" s="625">
        <f>[1]COMUNIC!H71</f>
        <v>1</v>
      </c>
      <c r="K209" s="625" t="str">
        <f>[1]COMUNIC!I71</f>
        <v>Porcentaje avance Implementación Estrategía de comunicaciones de habilitación Catastral</v>
      </c>
      <c r="L209" s="625" t="str">
        <f>[1]COMUNIC!J71</f>
        <v>Eficacia</v>
      </c>
      <c r="M209" s="626" t="str">
        <f>[1]COMUNIC!K71</f>
        <v>Oficina Difusión y Mercadeo</v>
      </c>
      <c r="N209" s="587">
        <f>[1]COMUNIC!Y71</f>
        <v>1</v>
      </c>
      <c r="O209" s="587">
        <f>[1]COMUNIC!Y72</f>
        <v>0</v>
      </c>
      <c r="P209" s="587">
        <f>[1]COMUNIC!Z71</f>
        <v>0.2</v>
      </c>
      <c r="Q209" s="588">
        <f>[1]COMUNIC!AA71</f>
        <v>0</v>
      </c>
      <c r="R209" s="573"/>
      <c r="S209" s="127" t="str">
        <f>[1]COMUNIC!B74</f>
        <v>9. Plan Anticorrupción y de Atención al Ciudadano</v>
      </c>
      <c r="T209" s="56" t="str">
        <f>[1]COMUNIC!C74</f>
        <v>Divulgar la política catastral definida en el Plan Nacional de Desarrollo 2018-2022 a través de las herramientas de comunicación interna y externas del IGAC.para mantener informados a los funcionarios, contratistas, medios de comunicación y demás públicos objetivo del IGAC.</v>
      </c>
      <c r="U209" s="56" t="str">
        <f>[1]COMUNIC!K74</f>
        <v>Oficina Difusión y Mercadeo</v>
      </c>
      <c r="V209" s="57">
        <f>[1]COMUNIC!Y74</f>
        <v>1</v>
      </c>
      <c r="W209" s="57">
        <f>[1]COMUNIC!Y75</f>
        <v>0</v>
      </c>
      <c r="X209" s="57">
        <f>[1]COMUNIC!Z74</f>
        <v>0.5</v>
      </c>
      <c r="Y209" s="58">
        <f>[1]COMUNIC!AA74</f>
        <v>0</v>
      </c>
      <c r="Z209" s="529"/>
      <c r="AA209" s="529"/>
      <c r="AB209" s="529"/>
      <c r="AC209" s="529"/>
      <c r="AD209" s="529"/>
      <c r="AE209" s="529"/>
      <c r="AF209" s="529"/>
      <c r="AG209" s="529"/>
      <c r="AH209" s="529"/>
      <c r="AI209" s="529"/>
    </row>
    <row r="210" spans="1:35" ht="30.75" thickBot="1">
      <c r="A210" s="567"/>
      <c r="B210" s="567"/>
      <c r="C210" s="571"/>
      <c r="D210" s="557"/>
      <c r="E210" s="557"/>
      <c r="F210" s="557"/>
      <c r="G210" s="557"/>
      <c r="H210" s="557"/>
      <c r="I210" s="557"/>
      <c r="J210" s="557"/>
      <c r="K210" s="557"/>
      <c r="L210" s="557"/>
      <c r="M210" s="557"/>
      <c r="N210" s="557"/>
      <c r="O210" s="557"/>
      <c r="P210" s="557"/>
      <c r="Q210" s="561"/>
      <c r="R210" s="574"/>
      <c r="S210" s="129" t="str">
        <f>[1]COMUNIC!B76</f>
        <v>9. Plan Anticorrupción y de Atención al Ciudadano</v>
      </c>
      <c r="T210" s="62" t="str">
        <f>[1]COMUNIC!C76</f>
        <v>Producir y divulgar mensajes clave sobre la gestión catastral, las bondades de la habilitación, y el nuevo papel del IGAC como ente regulador, emitidos en diferentes canales de comunicación interna y externa.</v>
      </c>
      <c r="U210" s="62" t="str">
        <f>[1]COMUNIC!K76</f>
        <v>Oficina Difusión y Mercadeo</v>
      </c>
      <c r="V210" s="63">
        <f>[1]COMUNIC!Y76</f>
        <v>1</v>
      </c>
      <c r="W210" s="63">
        <f>[1]COMUNIC!Y77</f>
        <v>0</v>
      </c>
      <c r="X210" s="63">
        <f>[1]COMUNIC!Z76</f>
        <v>0.5</v>
      </c>
      <c r="Y210" s="64">
        <f>[1]COMUNIC!AA76</f>
        <v>0</v>
      </c>
      <c r="Z210" s="529"/>
      <c r="AA210" s="529"/>
      <c r="AB210" s="529"/>
      <c r="AC210" s="529"/>
      <c r="AD210" s="529"/>
      <c r="AE210" s="529"/>
      <c r="AF210" s="529"/>
      <c r="AG210" s="529"/>
      <c r="AH210" s="529"/>
      <c r="AI210" s="529"/>
    </row>
    <row r="211" spans="1:35" ht="30">
      <c r="A211" s="565" t="str">
        <f>'[1]S CIUDAD'!C4</f>
        <v>SERVICIO AL CIUDADANO Y PARTICIPACION</v>
      </c>
      <c r="B211" s="635">
        <f>'[1]S CIUDAD'!AA4</f>
        <v>0</v>
      </c>
      <c r="C211" s="579" t="str">
        <f>'[1]S CIUDAD'!A9</f>
        <v>Proceso Servicio al Ciudadano .</v>
      </c>
      <c r="D211" s="634" t="str">
        <f>'[1]S CIUDAD'!B9</f>
        <v>9. Plan Anticorrupción y de Atención al Ciudadano</v>
      </c>
      <c r="E211" s="633" t="str">
        <f>'[1]S CIUDAD'!C9</f>
        <v>Implementar un plan de modernización y fortalecimiento institucional</v>
      </c>
      <c r="F211" s="633" t="str">
        <f>'[1]S CIUDAD'!D9</f>
        <v>1.6. Mejoramiento en la prestación del servicio a la ciudadanía.</v>
      </c>
      <c r="G211" s="633" t="str">
        <f>'[1]S CIUDAD'!E9</f>
        <v>Gestión con Valores para Resultados</v>
      </c>
      <c r="H211" s="633">
        <f>'[1]S CIUDAD'!F9</f>
        <v>0</v>
      </c>
      <c r="I211" s="633" t="str">
        <f>'[1]S CIUDAD'!G9</f>
        <v>Porcentaje</v>
      </c>
      <c r="J211" s="634">
        <f>'[1]S CIUDAD'!H9</f>
        <v>1</v>
      </c>
      <c r="K211" s="633" t="str">
        <f>'[1]S CIUDAD'!I9</f>
        <v xml:space="preserve">Porcentaje de avance en las actividades de fortalecimiento de proceso de servicio al ciudadano </v>
      </c>
      <c r="L211" s="633" t="str">
        <f>'[1]S CIUDAD'!J9</f>
        <v>Eficiencia</v>
      </c>
      <c r="M211" s="633" t="str">
        <f>'[1]S CIUDAD'!K9</f>
        <v xml:space="preserve">GIT Servicio al ciudadano </v>
      </c>
      <c r="N211" s="558">
        <f>'[1]S CIUDAD'!Y9</f>
        <v>1</v>
      </c>
      <c r="O211" s="558">
        <f>'[1]S CIUDAD'!Y10</f>
        <v>0</v>
      </c>
      <c r="P211" s="558">
        <f>'[1]S CIUDAD'!Z9</f>
        <v>0.25</v>
      </c>
      <c r="Q211" s="559">
        <f>'[1]S CIUDAD'!AA9</f>
        <v>0</v>
      </c>
      <c r="R211" s="614">
        <f>SUM(Q211:Q222)</f>
        <v>0</v>
      </c>
      <c r="S211" s="101" t="str">
        <f>'[1]S CIUDAD'!B12</f>
        <v>9. Plan Anticorrupción y de Atención al Ciudadano</v>
      </c>
      <c r="T211" s="53" t="str">
        <f>'[1]S CIUDAD'!C12</f>
        <v>Implementar el servicio de asignadores de turno (digiturno) en 8 Direcciones Territoriales  y en 3 Unidades Operativas de Catastro</v>
      </c>
      <c r="U211" s="53" t="str">
        <f>'[1]S CIUDAD'!K12</f>
        <v xml:space="preserve">GIT Servicio al ciudadano </v>
      </c>
      <c r="V211" s="54">
        <f>'[1]S CIUDAD'!Y12</f>
        <v>1</v>
      </c>
      <c r="W211" s="54">
        <f>'[1]S CIUDAD'!Y13</f>
        <v>0</v>
      </c>
      <c r="X211" s="54">
        <f>'[1]S CIUDAD'!Z12</f>
        <v>0.2</v>
      </c>
      <c r="Y211" s="55">
        <f>'[1]S CIUDAD'!AA12</f>
        <v>0</v>
      </c>
      <c r="Z211" s="529"/>
      <c r="AA211" s="529"/>
      <c r="AB211" s="529"/>
      <c r="AC211" s="529"/>
      <c r="AD211" s="529"/>
      <c r="AE211" s="529"/>
      <c r="AF211" s="529"/>
      <c r="AG211" s="529"/>
      <c r="AH211" s="529"/>
      <c r="AI211" s="529"/>
    </row>
    <row r="212" spans="1:35" ht="30">
      <c r="A212" s="566"/>
      <c r="B212" s="566"/>
      <c r="C212" s="570"/>
      <c r="D212" s="576"/>
      <c r="E212" s="576"/>
      <c r="F212" s="576"/>
      <c r="G212" s="576"/>
      <c r="H212" s="576"/>
      <c r="I212" s="576"/>
      <c r="J212" s="576"/>
      <c r="K212" s="576"/>
      <c r="L212" s="576"/>
      <c r="M212" s="576"/>
      <c r="N212" s="556"/>
      <c r="O212" s="556"/>
      <c r="P212" s="556"/>
      <c r="Q212" s="560"/>
      <c r="R212" s="566"/>
      <c r="S212" s="127" t="str">
        <f>'[1]S CIUDAD'!B14</f>
        <v>9. Plan Anticorrupción y de Atención al Ciudadano</v>
      </c>
      <c r="T212" s="56" t="str">
        <f>'[1]S CIUDAD'!C14</f>
        <v xml:space="preserve">Realizar el seguimiento al funcionamiento y mantenimiento asignadores de turno (digiturno) instalados </v>
      </c>
      <c r="U212" s="56" t="str">
        <f>'[1]S CIUDAD'!K14</f>
        <v xml:space="preserve">GIT Servicio al ciudadano </v>
      </c>
      <c r="V212" s="57">
        <f>'[1]S CIUDAD'!Y14</f>
        <v>1</v>
      </c>
      <c r="W212" s="57">
        <f>'[1]S CIUDAD'!Y15</f>
        <v>0</v>
      </c>
      <c r="X212" s="57">
        <f>'[1]S CIUDAD'!Z14</f>
        <v>0.1</v>
      </c>
      <c r="Y212" s="58">
        <f>'[1]S CIUDAD'!AA14</f>
        <v>0</v>
      </c>
      <c r="Z212" s="529"/>
      <c r="AA212" s="529"/>
      <c r="AB212" s="529"/>
      <c r="AC212" s="529"/>
      <c r="AD212" s="529"/>
      <c r="AE212" s="529"/>
      <c r="AF212" s="529"/>
      <c r="AG212" s="529"/>
      <c r="AH212" s="529"/>
      <c r="AI212" s="529"/>
    </row>
    <row r="213" spans="1:35" ht="30">
      <c r="A213" s="566"/>
      <c r="B213" s="566"/>
      <c r="C213" s="570"/>
      <c r="D213" s="576"/>
      <c r="E213" s="576"/>
      <c r="F213" s="576"/>
      <c r="G213" s="576"/>
      <c r="H213" s="576"/>
      <c r="I213" s="576"/>
      <c r="J213" s="576"/>
      <c r="K213" s="576"/>
      <c r="L213" s="576"/>
      <c r="M213" s="576"/>
      <c r="N213" s="556"/>
      <c r="O213" s="556"/>
      <c r="P213" s="556"/>
      <c r="Q213" s="560"/>
      <c r="R213" s="566"/>
      <c r="S213" s="127" t="str">
        <f>'[1]S CIUDAD'!B16</f>
        <v>9. Plan Anticorrupción y de Atención al Ciudadano</v>
      </c>
      <c r="T213" s="56" t="str">
        <f>'[1]S CIUDAD'!C16</f>
        <v xml:space="preserve">Realizar el Tercer Encuentro Nacional de Servicio al Ciudadano </v>
      </c>
      <c r="U213" s="56" t="str">
        <f>'[1]S CIUDAD'!K16</f>
        <v xml:space="preserve">GIT Servicio al ciudadano </v>
      </c>
      <c r="V213" s="57">
        <f>'[1]S CIUDAD'!Y16</f>
        <v>1</v>
      </c>
      <c r="W213" s="57">
        <f>'[1]S CIUDAD'!Y17</f>
        <v>0</v>
      </c>
      <c r="X213" s="57">
        <f>'[1]S CIUDAD'!Z16</f>
        <v>0.1</v>
      </c>
      <c r="Y213" s="58">
        <f>'[1]S CIUDAD'!AA16</f>
        <v>0</v>
      </c>
      <c r="Z213" s="529"/>
      <c r="AA213" s="529"/>
      <c r="AB213" s="529"/>
      <c r="AC213" s="529"/>
      <c r="AD213" s="529"/>
      <c r="AE213" s="529"/>
      <c r="AF213" s="529"/>
      <c r="AG213" s="529"/>
      <c r="AH213" s="529"/>
      <c r="AI213" s="529"/>
    </row>
    <row r="214" spans="1:35" ht="30">
      <c r="A214" s="566"/>
      <c r="B214" s="566"/>
      <c r="C214" s="570"/>
      <c r="D214" s="576"/>
      <c r="E214" s="576"/>
      <c r="F214" s="576"/>
      <c r="G214" s="576"/>
      <c r="H214" s="576"/>
      <c r="I214" s="576"/>
      <c r="J214" s="576"/>
      <c r="K214" s="576"/>
      <c r="L214" s="576"/>
      <c r="M214" s="576"/>
      <c r="N214" s="556"/>
      <c r="O214" s="556"/>
      <c r="P214" s="556"/>
      <c r="Q214" s="560"/>
      <c r="R214" s="566"/>
      <c r="S214" s="127" t="str">
        <f>'[1]S CIUDAD'!B18</f>
        <v>9. Plan Anticorrupción y de Atención al Ciudadano</v>
      </c>
      <c r="T214" s="56" t="str">
        <f>'[1]S CIUDAD'!C18</f>
        <v>Presentar Trimestral al GIT Servicios Administrativos los requerimientos necesarios de accesibilidad, y unidades moviles para acercar la oferta institucional a la ciudadanía.</v>
      </c>
      <c r="U214" s="56" t="str">
        <f>'[1]S CIUDAD'!K18</f>
        <v xml:space="preserve">GIT Servicio al ciudadano </v>
      </c>
      <c r="V214" s="57">
        <f>'[1]S CIUDAD'!Y18</f>
        <v>1</v>
      </c>
      <c r="W214" s="57">
        <f>'[1]S CIUDAD'!Y19</f>
        <v>0</v>
      </c>
      <c r="X214" s="57">
        <f>'[1]S CIUDAD'!Z18</f>
        <v>0.1</v>
      </c>
      <c r="Y214" s="58">
        <f>'[1]S CIUDAD'!AA18</f>
        <v>0</v>
      </c>
      <c r="Z214" s="529"/>
      <c r="AA214" s="529"/>
      <c r="AB214" s="529"/>
      <c r="AC214" s="529"/>
      <c r="AD214" s="529"/>
      <c r="AE214" s="529"/>
      <c r="AF214" s="529"/>
      <c r="AG214" s="529"/>
      <c r="AH214" s="529"/>
      <c r="AI214" s="529"/>
    </row>
    <row r="215" spans="1:35" ht="30">
      <c r="A215" s="566"/>
      <c r="B215" s="566"/>
      <c r="C215" s="570"/>
      <c r="D215" s="576"/>
      <c r="E215" s="576"/>
      <c r="F215" s="576"/>
      <c r="G215" s="576"/>
      <c r="H215" s="576"/>
      <c r="I215" s="576"/>
      <c r="J215" s="576"/>
      <c r="K215" s="576"/>
      <c r="L215" s="576"/>
      <c r="M215" s="576"/>
      <c r="N215" s="556"/>
      <c r="O215" s="556"/>
      <c r="P215" s="556"/>
      <c r="Q215" s="560"/>
      <c r="R215" s="566"/>
      <c r="S215" s="127" t="str">
        <f>'[1]S CIUDAD'!B20</f>
        <v>9. Plan Anticorrupción y de Atención al Ciudadano</v>
      </c>
      <c r="T215" s="56" t="str">
        <f>'[1]S CIUDAD'!C20</f>
        <v xml:space="preserve">Traducir los items principales de la pagina web a lengua de señas y socializar a nivel nacional el servicio de Interprete de señas </v>
      </c>
      <c r="U215" s="56" t="str">
        <f>'[1]S CIUDAD'!K20</f>
        <v xml:space="preserve">GIT Servicio al ciudadano </v>
      </c>
      <c r="V215" s="57">
        <f>'[1]S CIUDAD'!Y20</f>
        <v>1</v>
      </c>
      <c r="W215" s="57">
        <f>'[1]S CIUDAD'!Y21</f>
        <v>0</v>
      </c>
      <c r="X215" s="57">
        <f>'[1]S CIUDAD'!Z20</f>
        <v>0.1</v>
      </c>
      <c r="Y215" s="58">
        <f>'[1]S CIUDAD'!AA20</f>
        <v>0</v>
      </c>
      <c r="Z215" s="529"/>
      <c r="AA215" s="529"/>
      <c r="AB215" s="529"/>
      <c r="AC215" s="529"/>
      <c r="AD215" s="529"/>
      <c r="AE215" s="529"/>
      <c r="AF215" s="529"/>
      <c r="AG215" s="529"/>
      <c r="AH215" s="529"/>
      <c r="AI215" s="529"/>
    </row>
    <row r="216" spans="1:35" ht="30">
      <c r="A216" s="566"/>
      <c r="B216" s="566"/>
      <c r="C216" s="570"/>
      <c r="D216" s="576"/>
      <c r="E216" s="576"/>
      <c r="F216" s="576"/>
      <c r="G216" s="576"/>
      <c r="H216" s="576"/>
      <c r="I216" s="576"/>
      <c r="J216" s="576"/>
      <c r="K216" s="576"/>
      <c r="L216" s="576"/>
      <c r="M216" s="576"/>
      <c r="N216" s="556"/>
      <c r="O216" s="556"/>
      <c r="P216" s="556"/>
      <c r="Q216" s="560"/>
      <c r="R216" s="566"/>
      <c r="S216" s="127" t="str">
        <f>'[1]S CIUDAD'!B22</f>
        <v>9. Plan Anticorrupción y de Atención al Ciudadano</v>
      </c>
      <c r="T216" s="56" t="str">
        <f>'[1]S CIUDAD'!C22</f>
        <v>Implementar el centro de contacto (call center) en el IGAC</v>
      </c>
      <c r="U216" s="56" t="str">
        <f>'[1]S CIUDAD'!K22</f>
        <v xml:space="preserve">GIT Servicio al ciudadano </v>
      </c>
      <c r="V216" s="57">
        <f>'[1]S CIUDAD'!Y22</f>
        <v>1</v>
      </c>
      <c r="W216" s="57">
        <f>'[1]S CIUDAD'!Y23</f>
        <v>0</v>
      </c>
      <c r="X216" s="57">
        <f>'[1]S CIUDAD'!Z22</f>
        <v>0.2</v>
      </c>
      <c r="Y216" s="58">
        <f>'[1]S CIUDAD'!AA22</f>
        <v>0</v>
      </c>
      <c r="Z216" s="529"/>
      <c r="AA216" s="529"/>
      <c r="AB216" s="529"/>
      <c r="AC216" s="529"/>
      <c r="AD216" s="529"/>
      <c r="AE216" s="529"/>
      <c r="AF216" s="529"/>
      <c r="AG216" s="529"/>
      <c r="AH216" s="529"/>
      <c r="AI216" s="529"/>
    </row>
    <row r="217" spans="1:35" ht="30">
      <c r="A217" s="566"/>
      <c r="B217" s="566"/>
      <c r="C217" s="570"/>
      <c r="D217" s="576"/>
      <c r="E217" s="576"/>
      <c r="F217" s="576"/>
      <c r="G217" s="576"/>
      <c r="H217" s="576"/>
      <c r="I217" s="576"/>
      <c r="J217" s="576"/>
      <c r="K217" s="576"/>
      <c r="L217" s="576"/>
      <c r="M217" s="576"/>
      <c r="N217" s="556"/>
      <c r="O217" s="556"/>
      <c r="P217" s="556"/>
      <c r="Q217" s="560"/>
      <c r="R217" s="566"/>
      <c r="S217" s="127" t="str">
        <f>'[1]S CIUDAD'!B24</f>
        <v>9. Plan Anticorrupción y de Atención al Ciudadano</v>
      </c>
      <c r="T217" s="56" t="str">
        <f>'[1]S CIUDAD'!C24</f>
        <v>Actualizar  y Publicar el Protocolo de Atención al ciudadano (mayo ) y Carta de trato Digno (septiembre)</v>
      </c>
      <c r="U217" s="56" t="str">
        <f>'[1]S CIUDAD'!K24</f>
        <v xml:space="preserve">GIT Servicio al ciudadano </v>
      </c>
      <c r="V217" s="57">
        <f>'[1]S CIUDAD'!Y24</f>
        <v>1</v>
      </c>
      <c r="W217" s="57">
        <f>'[1]S CIUDAD'!Y25</f>
        <v>0</v>
      </c>
      <c r="X217" s="57">
        <f>'[1]S CIUDAD'!Z24</f>
        <v>0.1</v>
      </c>
      <c r="Y217" s="58">
        <f>'[1]S CIUDAD'!AA24</f>
        <v>0</v>
      </c>
      <c r="Z217" s="529"/>
      <c r="AA217" s="529"/>
      <c r="AB217" s="529"/>
      <c r="AC217" s="529"/>
      <c r="AD217" s="529"/>
      <c r="AE217" s="529"/>
      <c r="AF217" s="529"/>
      <c r="AG217" s="529"/>
      <c r="AH217" s="529"/>
      <c r="AI217" s="529"/>
    </row>
    <row r="218" spans="1:35" ht="30.75" thickBot="1">
      <c r="A218" s="566"/>
      <c r="B218" s="566"/>
      <c r="C218" s="570"/>
      <c r="D218" s="576"/>
      <c r="E218" s="576"/>
      <c r="F218" s="576"/>
      <c r="G218" s="608"/>
      <c r="H218" s="608"/>
      <c r="I218" s="608"/>
      <c r="J218" s="608"/>
      <c r="K218" s="608"/>
      <c r="L218" s="608"/>
      <c r="M218" s="608"/>
      <c r="N218" s="591"/>
      <c r="O218" s="591"/>
      <c r="P218" s="591"/>
      <c r="Q218" s="592"/>
      <c r="R218" s="566"/>
      <c r="S218" s="129" t="str">
        <f>'[1]S CIUDAD'!B26</f>
        <v>9. Plan Anticorrupción y de Atención al Ciudadano</v>
      </c>
      <c r="T218" s="62" t="str">
        <f>'[1]S CIUDAD'!C26</f>
        <v xml:space="preserve">Realizar las encuestas de satisfacción </v>
      </c>
      <c r="U218" s="62" t="str">
        <f>'[1]S CIUDAD'!K26</f>
        <v xml:space="preserve">GIT Servicio al ciudadano </v>
      </c>
      <c r="V218" s="63">
        <f>'[1]S CIUDAD'!Y26</f>
        <v>1</v>
      </c>
      <c r="W218" s="63">
        <f>'[1]S CIUDAD'!Y27</f>
        <v>0</v>
      </c>
      <c r="X218" s="63">
        <f>'[1]S CIUDAD'!Z26</f>
        <v>0.1</v>
      </c>
      <c r="Y218" s="64">
        <f>'[1]S CIUDAD'!AA26</f>
        <v>0</v>
      </c>
      <c r="Z218" s="529"/>
      <c r="AA218" s="529"/>
      <c r="AB218" s="529"/>
      <c r="AC218" s="529"/>
      <c r="AD218" s="529"/>
      <c r="AE218" s="529"/>
      <c r="AF218" s="529"/>
      <c r="AG218" s="529"/>
      <c r="AH218" s="529"/>
      <c r="AI218" s="529"/>
    </row>
    <row r="219" spans="1:35">
      <c r="A219" s="566"/>
      <c r="B219" s="566"/>
      <c r="C219" s="579" t="str">
        <f>'[1]S CIUDAD'!A31</f>
        <v>PQRS atendidas con oportunidad</v>
      </c>
      <c r="D219" s="580" t="str">
        <f>'[1]S CIUDAD'!B31</f>
        <v>13. No Aplica</v>
      </c>
      <c r="E219" s="578" t="str">
        <f>'[1]S CIUDAD'!C31</f>
        <v>Implementar un plan de modernización y fortalecimiento institucional</v>
      </c>
      <c r="F219" s="578" t="str">
        <f>'[1]S CIUDAD'!D31</f>
        <v>1.6. Mejoramiento en la prestación del servicio a la ciudadanía.</v>
      </c>
      <c r="G219" s="578" t="str">
        <f>'[1]S CIUDAD'!E31</f>
        <v>Gestión con Valores para Resultados</v>
      </c>
      <c r="H219" s="578">
        <f>'[1]S CIUDAD'!F31</f>
        <v>0</v>
      </c>
      <c r="I219" s="578" t="str">
        <f>'[1]S CIUDAD'!G31</f>
        <v>Porcentaje</v>
      </c>
      <c r="J219" s="580">
        <f>'[1]S CIUDAD'!H31</f>
        <v>1</v>
      </c>
      <c r="K219" s="578" t="str">
        <f>'[1]S CIUDAD'!I31</f>
        <v>Porcentaje de PQRS atendidas con oportunidad</v>
      </c>
      <c r="L219" s="578" t="str">
        <f>'[1]S CIUDAD'!J31</f>
        <v>Eficacia</v>
      </c>
      <c r="M219" s="578" t="str">
        <f>'[1]S CIUDAD'!K31</f>
        <v xml:space="preserve">GIT Servicio al ciudadano </v>
      </c>
      <c r="N219" s="558">
        <f>'[1]S CIUDAD'!Y31</f>
        <v>1</v>
      </c>
      <c r="O219" s="558">
        <f>'[1]S CIUDAD'!Y32</f>
        <v>0</v>
      </c>
      <c r="P219" s="558">
        <f>'[1]S CIUDAD'!Z31</f>
        <v>0.25</v>
      </c>
      <c r="Q219" s="559">
        <f>'[1]S CIUDAD'!AA31</f>
        <v>0</v>
      </c>
      <c r="R219" s="566"/>
      <c r="S219" s="127" t="str">
        <f>'[1]S CIUDAD'!B34</f>
        <v>13. No Aplica</v>
      </c>
      <c r="T219" s="56" t="str">
        <f>'[1]S CIUDAD'!C34</f>
        <v>Realizar seguimiento mensual al cumplimiento de PQRDS en Sede Central y Direcciones Territoriales</v>
      </c>
      <c r="U219" s="56" t="str">
        <f>'[1]S CIUDAD'!K34</f>
        <v xml:space="preserve">GIT Servicio al ciudadano </v>
      </c>
      <c r="V219" s="57">
        <f>'[1]S CIUDAD'!Y34</f>
        <v>1</v>
      </c>
      <c r="W219" s="57">
        <f>'[1]S CIUDAD'!Y35</f>
        <v>0</v>
      </c>
      <c r="X219" s="57">
        <f>'[1]S CIUDAD'!Z34</f>
        <v>0.4</v>
      </c>
      <c r="Y219" s="58">
        <f>'[1]S CIUDAD'!AA34</f>
        <v>0</v>
      </c>
      <c r="Z219" s="529"/>
      <c r="AA219" s="529"/>
      <c r="AB219" s="529"/>
      <c r="AC219" s="529"/>
      <c r="AD219" s="529"/>
      <c r="AE219" s="529"/>
      <c r="AF219" s="529"/>
      <c r="AG219" s="529"/>
      <c r="AH219" s="529"/>
      <c r="AI219" s="529"/>
    </row>
    <row r="220" spans="1:35">
      <c r="A220" s="566"/>
      <c r="B220" s="566"/>
      <c r="C220" s="570"/>
      <c r="D220" s="556"/>
      <c r="E220" s="556"/>
      <c r="F220" s="556"/>
      <c r="G220" s="556"/>
      <c r="H220" s="556"/>
      <c r="I220" s="556"/>
      <c r="J220" s="556"/>
      <c r="K220" s="556"/>
      <c r="L220" s="556"/>
      <c r="M220" s="556"/>
      <c r="N220" s="556"/>
      <c r="O220" s="556"/>
      <c r="P220" s="556"/>
      <c r="Q220" s="560"/>
      <c r="R220" s="566"/>
      <c r="S220" s="127" t="str">
        <f>'[1]S CIUDAD'!B36</f>
        <v>13. No Aplica</v>
      </c>
      <c r="T220" s="56" t="str">
        <f>'[1]S CIUDAD'!C36</f>
        <v xml:space="preserve">Elaborar reporte mensual del cumplimiento de las PQRDS para entregar a Dirección General y Control Interno </v>
      </c>
      <c r="U220" s="56" t="str">
        <f>'[1]S CIUDAD'!K36</f>
        <v xml:space="preserve">GIT Servicio al ciudadano </v>
      </c>
      <c r="V220" s="57">
        <f>'[1]S CIUDAD'!Y36</f>
        <v>1</v>
      </c>
      <c r="W220" s="57">
        <f>'[1]S CIUDAD'!Y37</f>
        <v>0</v>
      </c>
      <c r="X220" s="57">
        <f>'[1]S CIUDAD'!Z36</f>
        <v>0.2</v>
      </c>
      <c r="Y220" s="58">
        <f>'[1]S CIUDAD'!AA36</f>
        <v>0</v>
      </c>
      <c r="Z220" s="529"/>
      <c r="AA220" s="529"/>
      <c r="AB220" s="529"/>
      <c r="AC220" s="529"/>
      <c r="AD220" s="529"/>
      <c r="AE220" s="529"/>
      <c r="AF220" s="529"/>
      <c r="AG220" s="529"/>
      <c r="AH220" s="529"/>
      <c r="AI220" s="529"/>
    </row>
    <row r="221" spans="1:35">
      <c r="A221" s="566"/>
      <c r="B221" s="566"/>
      <c r="C221" s="570"/>
      <c r="D221" s="556"/>
      <c r="E221" s="556"/>
      <c r="F221" s="556"/>
      <c r="G221" s="556"/>
      <c r="H221" s="556"/>
      <c r="I221" s="556"/>
      <c r="J221" s="556"/>
      <c r="K221" s="556"/>
      <c r="L221" s="556"/>
      <c r="M221" s="556"/>
      <c r="N221" s="556"/>
      <c r="O221" s="556"/>
      <c r="P221" s="556"/>
      <c r="Q221" s="560"/>
      <c r="R221" s="566"/>
      <c r="S221" s="127" t="str">
        <f>'[1]S CIUDAD'!B38</f>
        <v>13. No Aplica</v>
      </c>
      <c r="T221" s="56" t="str">
        <f>'[1]S CIUDAD'!C38</f>
        <v xml:space="preserve">Actualizar el procedimiento de PQRDS </v>
      </c>
      <c r="U221" s="56" t="str">
        <f>'[1]S CIUDAD'!K38</f>
        <v xml:space="preserve">GIT Servicio al ciudadano </v>
      </c>
      <c r="V221" s="57">
        <f>'[1]S CIUDAD'!Y38</f>
        <v>1</v>
      </c>
      <c r="W221" s="57">
        <f>'[1]S CIUDAD'!Y39</f>
        <v>0</v>
      </c>
      <c r="X221" s="57">
        <f>'[1]S CIUDAD'!Z38</f>
        <v>0.2</v>
      </c>
      <c r="Y221" s="58">
        <f>'[1]S CIUDAD'!AA38</f>
        <v>0</v>
      </c>
      <c r="Z221" s="529"/>
      <c r="AA221" s="529"/>
      <c r="AB221" s="529"/>
      <c r="AC221" s="529"/>
      <c r="AD221" s="529"/>
      <c r="AE221" s="529"/>
      <c r="AF221" s="529"/>
      <c r="AG221" s="529"/>
      <c r="AH221" s="529"/>
      <c r="AI221" s="529"/>
    </row>
    <row r="222" spans="1:35" ht="15.75" thickBot="1">
      <c r="A222" s="566"/>
      <c r="B222" s="566"/>
      <c r="C222" s="571"/>
      <c r="D222" s="557"/>
      <c r="E222" s="557"/>
      <c r="F222" s="557"/>
      <c r="G222" s="557"/>
      <c r="H222" s="557"/>
      <c r="I222" s="557"/>
      <c r="J222" s="557"/>
      <c r="K222" s="557"/>
      <c r="L222" s="557"/>
      <c r="M222" s="557"/>
      <c r="N222" s="557"/>
      <c r="O222" s="557"/>
      <c r="P222" s="557"/>
      <c r="Q222" s="561"/>
      <c r="R222" s="566"/>
      <c r="S222" s="128" t="str">
        <f>'[1]S CIUDAD'!B40</f>
        <v>13. No Aplica</v>
      </c>
      <c r="T222" s="59" t="str">
        <f>'[1]S CIUDAD'!C40</f>
        <v xml:space="preserve">Realizar metodología para la medición del indicador y el informe de PQRDS </v>
      </c>
      <c r="U222" s="59" t="str">
        <f>'[1]S CIUDAD'!K40</f>
        <v xml:space="preserve">GIT Servicio al ciudadano </v>
      </c>
      <c r="V222" s="60">
        <f>'[1]S CIUDAD'!Y40</f>
        <v>1</v>
      </c>
      <c r="W222" s="60">
        <f>'[1]S CIUDAD'!Y41</f>
        <v>0</v>
      </c>
      <c r="X222" s="60">
        <f>'[1]S CIUDAD'!Z40</f>
        <v>0.2</v>
      </c>
      <c r="Y222" s="61">
        <f>'[1]S CIUDAD'!AA40</f>
        <v>0</v>
      </c>
      <c r="Z222" s="529"/>
      <c r="AA222" s="529"/>
      <c r="AB222" s="529"/>
      <c r="AC222" s="529"/>
      <c r="AD222" s="529"/>
      <c r="AE222" s="529"/>
      <c r="AF222" s="529"/>
      <c r="AG222" s="529"/>
      <c r="AH222" s="529"/>
      <c r="AI222" s="529"/>
    </row>
    <row r="223" spans="1:35" ht="30">
      <c r="A223" s="566"/>
      <c r="B223" s="566"/>
      <c r="C223" s="632" t="str">
        <f>'[1]S CIUDAD'!A47</f>
        <v xml:space="preserve">Documento Caracterización de los grupos de valor y/o grupos de interés del IGAC </v>
      </c>
      <c r="D223" s="625" t="str">
        <f>'[1]S CIUDAD'!B47</f>
        <v>9. Plan Anticorrupción y de Atención al Ciudadano</v>
      </c>
      <c r="E223" s="626" t="str">
        <f>'[1]S CIUDAD'!C47</f>
        <v>Implementar un plan de modernización y fortalecimiento institucional</v>
      </c>
      <c r="F223" s="626" t="str">
        <f>'[1]S CIUDAD'!D47</f>
        <v>1.6. Mejoramiento en la prestación del servicio a la ciudadanía.</v>
      </c>
      <c r="G223" s="626" t="str">
        <f>'[1]S CIUDAD'!E47</f>
        <v>Gestión con Valores para Resultados</v>
      </c>
      <c r="H223" s="626">
        <f>'[1]S CIUDAD'!F47</f>
        <v>0</v>
      </c>
      <c r="I223" s="626" t="str">
        <f>'[1]S CIUDAD'!G47</f>
        <v>Documentos</v>
      </c>
      <c r="J223" s="625">
        <f>'[1]S CIUDAD'!H47</f>
        <v>1</v>
      </c>
      <c r="K223" s="626" t="str">
        <f>'[1]S CIUDAD'!I47</f>
        <v xml:space="preserve">Porcentaje de avance en la elaboración del Documento de Caracterización de los grupos de valor y/o grupos de interés del IGAC </v>
      </c>
      <c r="L223" s="626" t="str">
        <f>'[1]S CIUDAD'!J47</f>
        <v>Eficiencia</v>
      </c>
      <c r="M223" s="626" t="str">
        <f>'[1]S CIUDAD'!K47</f>
        <v xml:space="preserve">GIT Servicio al ciudadano </v>
      </c>
      <c r="N223" s="587">
        <f>'[1]S CIUDAD'!Y47</f>
        <v>1</v>
      </c>
      <c r="O223" s="587">
        <f>'[1]S CIUDAD'!Y48</f>
        <v>0</v>
      </c>
      <c r="P223" s="587">
        <f>'[1]S CIUDAD'!Z47</f>
        <v>0.25</v>
      </c>
      <c r="Q223" s="588">
        <f>'[1]S CIUDAD'!AA47</f>
        <v>0</v>
      </c>
      <c r="R223" s="566"/>
      <c r="S223" s="101" t="str">
        <f>'[1]S CIUDAD'!B50</f>
        <v>9. Plan Anticorrupción y de Atención al Ciudadano</v>
      </c>
      <c r="T223" s="53" t="str">
        <f>'[1]S CIUDAD'!C50</f>
        <v>Solicitar a las diferentes áreas del IGAC las características de los grupos de valor y/o grupos de intéres de sus procesos</v>
      </c>
      <c r="U223" s="53" t="str">
        <f>'[1]S CIUDAD'!K50</f>
        <v xml:space="preserve">GIT Servicio al ciudadano </v>
      </c>
      <c r="V223" s="54">
        <f>'[1]S CIUDAD'!Y50</f>
        <v>1</v>
      </c>
      <c r="W223" s="54">
        <f>'[1]S CIUDAD'!Y51</f>
        <v>0</v>
      </c>
      <c r="X223" s="54">
        <f>'[1]S CIUDAD'!Z50</f>
        <v>0.3</v>
      </c>
      <c r="Y223" s="55">
        <f>'[1]S CIUDAD'!AA50</f>
        <v>0</v>
      </c>
      <c r="Z223" s="529"/>
      <c r="AA223" s="529"/>
      <c r="AB223" s="529"/>
      <c r="AC223" s="529"/>
      <c r="AD223" s="529"/>
      <c r="AE223" s="529"/>
      <c r="AF223" s="529"/>
      <c r="AG223" s="529"/>
      <c r="AH223" s="529"/>
      <c r="AI223" s="529"/>
    </row>
    <row r="224" spans="1:35" ht="30">
      <c r="A224" s="566"/>
      <c r="B224" s="566"/>
      <c r="C224" s="570"/>
      <c r="D224" s="556"/>
      <c r="E224" s="556"/>
      <c r="F224" s="556"/>
      <c r="G224" s="556"/>
      <c r="H224" s="556"/>
      <c r="I224" s="556"/>
      <c r="J224" s="556"/>
      <c r="K224" s="556"/>
      <c r="L224" s="556"/>
      <c r="M224" s="556"/>
      <c r="N224" s="556"/>
      <c r="O224" s="556"/>
      <c r="P224" s="556"/>
      <c r="Q224" s="560"/>
      <c r="R224" s="566"/>
      <c r="S224" s="127" t="str">
        <f>'[1]S CIUDAD'!B52</f>
        <v>9. Plan Anticorrupción y de Atención al Ciudadano</v>
      </c>
      <c r="T224" s="56" t="str">
        <f>'[1]S CIUDAD'!C52</f>
        <v>Elaborar  la Caracterización de grupos de valor y/o grupos de interés de acuerdo a la información suministrada por las diferentes áreas</v>
      </c>
      <c r="U224" s="56" t="str">
        <f>'[1]S CIUDAD'!K52</f>
        <v xml:space="preserve">GIT Servicio al ciudadano </v>
      </c>
      <c r="V224" s="57">
        <f>'[1]S CIUDAD'!Y52</f>
        <v>1</v>
      </c>
      <c r="W224" s="57">
        <f>'[1]S CIUDAD'!Y53</f>
        <v>0</v>
      </c>
      <c r="X224" s="57">
        <f>'[1]S CIUDAD'!Z52</f>
        <v>0.4</v>
      </c>
      <c r="Y224" s="58">
        <f>'[1]S CIUDAD'!AA52</f>
        <v>0</v>
      </c>
      <c r="Z224" s="529"/>
      <c r="AA224" s="529"/>
      <c r="AB224" s="529"/>
      <c r="AC224" s="529"/>
      <c r="AD224" s="529"/>
      <c r="AE224" s="529"/>
      <c r="AF224" s="529"/>
      <c r="AG224" s="529"/>
      <c r="AH224" s="529"/>
      <c r="AI224" s="529"/>
    </row>
    <row r="225" spans="1:35" ht="30.75" thickBot="1">
      <c r="A225" s="566"/>
      <c r="B225" s="566"/>
      <c r="C225" s="597"/>
      <c r="D225" s="591"/>
      <c r="E225" s="591"/>
      <c r="F225" s="591"/>
      <c r="G225" s="591"/>
      <c r="H225" s="591"/>
      <c r="I225" s="591"/>
      <c r="J225" s="591"/>
      <c r="K225" s="591"/>
      <c r="L225" s="591"/>
      <c r="M225" s="591"/>
      <c r="N225" s="591"/>
      <c r="O225" s="591"/>
      <c r="P225" s="591"/>
      <c r="Q225" s="592"/>
      <c r="R225" s="566"/>
      <c r="S225" s="129" t="str">
        <f>'[1]S CIUDAD'!B54</f>
        <v>9. Plan Anticorrupción y de Atención al Ciudadano</v>
      </c>
      <c r="T225" s="62" t="str">
        <f>'[1]S CIUDAD'!C54</f>
        <v>Socializar la Caracterización de grupos de valor y/o grupos de interés</v>
      </c>
      <c r="U225" s="62" t="str">
        <f>'[1]S CIUDAD'!K54</f>
        <v xml:space="preserve">GIT Servicio al ciudadano </v>
      </c>
      <c r="V225" s="63">
        <f>'[1]S CIUDAD'!Y54</f>
        <v>1</v>
      </c>
      <c r="W225" s="63">
        <f>'[1]S CIUDAD'!Y55</f>
        <v>0</v>
      </c>
      <c r="X225" s="63">
        <f>'[1]S CIUDAD'!Z54</f>
        <v>0.3</v>
      </c>
      <c r="Y225" s="64">
        <f>'[1]S CIUDAD'!AA54</f>
        <v>0</v>
      </c>
      <c r="Z225" s="529"/>
      <c r="AA225" s="529"/>
      <c r="AB225" s="529"/>
      <c r="AC225" s="529"/>
      <c r="AD225" s="529"/>
      <c r="AE225" s="529"/>
      <c r="AF225" s="529"/>
      <c r="AG225" s="529"/>
      <c r="AH225" s="529"/>
      <c r="AI225" s="529"/>
    </row>
    <row r="226" spans="1:35" ht="30">
      <c r="A226" s="566"/>
      <c r="B226" s="566"/>
      <c r="C226" s="579" t="str">
        <f>'[1]S CIUDAD'!A63</f>
        <v xml:space="preserve">Implementación del Plan de participación ciudadana  </v>
      </c>
      <c r="D226" s="580" t="str">
        <f>'[1]S CIUDAD'!B63</f>
        <v>9. Plan Anticorrupción y de Atención al Ciudadano</v>
      </c>
      <c r="E226" s="578" t="str">
        <f>'[1]S CIUDAD'!C63</f>
        <v>Implementar un plan de modernización y fortalecimiento institucional</v>
      </c>
      <c r="F226" s="578" t="str">
        <f>'[1]S CIUDAD'!D63</f>
        <v>1.6. Mejoramiento en la prestación del servicio a la ciudadanía.</v>
      </c>
      <c r="G226" s="578" t="str">
        <f>'[1]S CIUDAD'!E63</f>
        <v>Gestión con Valores para Resultados</v>
      </c>
      <c r="H226" s="578">
        <f>'[1]S CIUDAD'!F63</f>
        <v>0</v>
      </c>
      <c r="I226" s="578" t="str">
        <f>'[1]S CIUDAD'!G63</f>
        <v>Porcentaje</v>
      </c>
      <c r="J226" s="580">
        <f>'[1]S CIUDAD'!H63</f>
        <v>1</v>
      </c>
      <c r="K226" s="578" t="str">
        <f>'[1]S CIUDAD'!I63</f>
        <v>Porcentaje de avance del Plan de participación ciudadana implementado</v>
      </c>
      <c r="L226" s="578" t="str">
        <f>'[1]S CIUDAD'!J63</f>
        <v>Eficiencia</v>
      </c>
      <c r="M226" s="578" t="str">
        <f>'[1]S CIUDAD'!K63</f>
        <v xml:space="preserve">GIT Servicio al ciudadano </v>
      </c>
      <c r="N226" s="558">
        <f>'[1]S CIUDAD'!Y63</f>
        <v>1</v>
      </c>
      <c r="O226" s="558">
        <f>'[1]S CIUDAD'!Y64</f>
        <v>0</v>
      </c>
      <c r="P226" s="558">
        <f>'[1]S CIUDAD'!Z63</f>
        <v>0.25</v>
      </c>
      <c r="Q226" s="559">
        <f>'[1]S CIUDAD'!AA63</f>
        <v>0</v>
      </c>
      <c r="R226" s="566"/>
      <c r="S226" s="127" t="str">
        <f>'[1]S CIUDAD'!B66</f>
        <v>9. Plan Anticorrupción y de Atención al Ciudadano</v>
      </c>
      <c r="T226" s="56" t="str">
        <f>'[1]S CIUDAD'!C66</f>
        <v xml:space="preserve">Consolidar y publicar Plan de Participación de la vigencia de Sede Central y Direcciones Territoriales </v>
      </c>
      <c r="U226" s="56" t="str">
        <f>'[1]S CIUDAD'!K66</f>
        <v xml:space="preserve">GIT Servicio al ciudadano </v>
      </c>
      <c r="V226" s="57">
        <f>'[1]S CIUDAD'!Y66</f>
        <v>1</v>
      </c>
      <c r="W226" s="57">
        <f>'[1]S CIUDAD'!Y67</f>
        <v>0</v>
      </c>
      <c r="X226" s="57">
        <f>'[1]S CIUDAD'!Z66</f>
        <v>0.2</v>
      </c>
      <c r="Y226" s="58">
        <f>'[1]S CIUDAD'!AA66</f>
        <v>0</v>
      </c>
      <c r="Z226" s="529"/>
      <c r="AA226" s="529"/>
      <c r="AB226" s="529"/>
      <c r="AC226" s="529"/>
      <c r="AD226" s="529"/>
      <c r="AE226" s="529"/>
      <c r="AF226" s="529"/>
      <c r="AG226" s="529"/>
      <c r="AH226" s="529"/>
      <c r="AI226" s="529"/>
    </row>
    <row r="227" spans="1:35" ht="30">
      <c r="A227" s="566"/>
      <c r="B227" s="566"/>
      <c r="C227" s="570"/>
      <c r="D227" s="556"/>
      <c r="E227" s="556"/>
      <c r="F227" s="556"/>
      <c r="G227" s="556"/>
      <c r="H227" s="556"/>
      <c r="I227" s="556"/>
      <c r="J227" s="556"/>
      <c r="K227" s="556"/>
      <c r="L227" s="556"/>
      <c r="M227" s="556"/>
      <c r="N227" s="556"/>
      <c r="O227" s="556"/>
      <c r="P227" s="556"/>
      <c r="Q227" s="560"/>
      <c r="R227" s="566"/>
      <c r="S227" s="127" t="str">
        <f>'[1]S CIUDAD'!B68</f>
        <v>9. Plan Anticorrupción y de Atención al Ciudadano</v>
      </c>
      <c r="T227" s="56" t="str">
        <f>'[1]S CIUDAD'!C68</f>
        <v xml:space="preserve">Socializar la estrategia de participación ciudadana a nivel nacional </v>
      </c>
      <c r="U227" s="56" t="str">
        <f>'[1]S CIUDAD'!K68</f>
        <v xml:space="preserve">GIT Servicio al ciudadano </v>
      </c>
      <c r="V227" s="57">
        <f>'[1]S CIUDAD'!Y68</f>
        <v>1</v>
      </c>
      <c r="W227" s="57">
        <f>'[1]S CIUDAD'!Y69</f>
        <v>0</v>
      </c>
      <c r="X227" s="57">
        <f>'[1]S CIUDAD'!Z68</f>
        <v>0.2</v>
      </c>
      <c r="Y227" s="58">
        <f>'[1]S CIUDAD'!AA68</f>
        <v>0</v>
      </c>
      <c r="Z227" s="529"/>
      <c r="AA227" s="529"/>
      <c r="AB227" s="529"/>
      <c r="AC227" s="529"/>
      <c r="AD227" s="529"/>
      <c r="AE227" s="529"/>
      <c r="AF227" s="529"/>
      <c r="AG227" s="529"/>
      <c r="AH227" s="529"/>
      <c r="AI227" s="529"/>
    </row>
    <row r="228" spans="1:35" ht="30">
      <c r="A228" s="566"/>
      <c r="B228" s="566"/>
      <c r="C228" s="570"/>
      <c r="D228" s="556"/>
      <c r="E228" s="556"/>
      <c r="F228" s="556"/>
      <c r="G228" s="556"/>
      <c r="H228" s="556"/>
      <c r="I228" s="556"/>
      <c r="J228" s="556"/>
      <c r="K228" s="556"/>
      <c r="L228" s="556"/>
      <c r="M228" s="556"/>
      <c r="N228" s="556"/>
      <c r="O228" s="556"/>
      <c r="P228" s="556"/>
      <c r="Q228" s="560"/>
      <c r="R228" s="566"/>
      <c r="S228" s="127" t="str">
        <f>'[1]S CIUDAD'!B70</f>
        <v>9. Plan Anticorrupción y de Atención al Ciudadano</v>
      </c>
      <c r="T228" s="56" t="str">
        <f>'[1]S CIUDAD'!C70</f>
        <v>Realizar seguimiento al cumplimiento de las actividades del plan de Participación</v>
      </c>
      <c r="U228" s="56" t="str">
        <f>'[1]S CIUDAD'!K70</f>
        <v xml:space="preserve">GIT Servicio al ciudadano </v>
      </c>
      <c r="V228" s="57">
        <f>'[1]S CIUDAD'!Y70</f>
        <v>1</v>
      </c>
      <c r="W228" s="57">
        <f>'[1]S CIUDAD'!Y71</f>
        <v>0</v>
      </c>
      <c r="X228" s="57">
        <f>'[1]S CIUDAD'!Z70</f>
        <v>0.2</v>
      </c>
      <c r="Y228" s="58">
        <f>'[1]S CIUDAD'!AA70</f>
        <v>0</v>
      </c>
      <c r="Z228" s="529"/>
      <c r="AA228" s="529"/>
      <c r="AB228" s="529"/>
      <c r="AC228" s="529"/>
      <c r="AD228" s="529"/>
      <c r="AE228" s="529"/>
      <c r="AF228" s="529"/>
      <c r="AG228" s="529"/>
      <c r="AH228" s="529"/>
      <c r="AI228" s="529"/>
    </row>
    <row r="229" spans="1:35" ht="30">
      <c r="A229" s="566"/>
      <c r="B229" s="566"/>
      <c r="C229" s="570"/>
      <c r="D229" s="556"/>
      <c r="E229" s="556"/>
      <c r="F229" s="556"/>
      <c r="G229" s="556"/>
      <c r="H229" s="556"/>
      <c r="I229" s="556"/>
      <c r="J229" s="556"/>
      <c r="K229" s="556"/>
      <c r="L229" s="556"/>
      <c r="M229" s="556"/>
      <c r="N229" s="556"/>
      <c r="O229" s="556"/>
      <c r="P229" s="556"/>
      <c r="Q229" s="560"/>
      <c r="R229" s="566"/>
      <c r="S229" s="127" t="str">
        <f>'[1]S CIUDAD'!B72</f>
        <v>9. Plan Anticorrupción y de Atención al Ciudadano</v>
      </c>
      <c r="T229" s="56" t="str">
        <f>'[1]S CIUDAD'!C72</f>
        <v xml:space="preserve">Realizar un evento de Rendición de cuentas de la vigencia </v>
      </c>
      <c r="U229" s="56" t="str">
        <f>'[1]S CIUDAD'!K72</f>
        <v xml:space="preserve">GIT Servicio al ciudadano </v>
      </c>
      <c r="V229" s="57">
        <f>'[1]S CIUDAD'!Y72</f>
        <v>1</v>
      </c>
      <c r="W229" s="57">
        <f>'[1]S CIUDAD'!Y73</f>
        <v>0</v>
      </c>
      <c r="X229" s="57">
        <f>'[1]S CIUDAD'!Z72</f>
        <v>0.2</v>
      </c>
      <c r="Y229" s="58">
        <f>'[1]S CIUDAD'!AA72</f>
        <v>0</v>
      </c>
      <c r="Z229" s="529"/>
      <c r="AA229" s="529"/>
      <c r="AB229" s="529"/>
      <c r="AC229" s="529"/>
      <c r="AD229" s="529"/>
      <c r="AE229" s="529"/>
      <c r="AF229" s="529"/>
      <c r="AG229" s="529"/>
      <c r="AH229" s="529"/>
      <c r="AI229" s="529"/>
    </row>
    <row r="230" spans="1:35" ht="30.75" thickBot="1">
      <c r="A230" s="567"/>
      <c r="B230" s="567"/>
      <c r="C230" s="571"/>
      <c r="D230" s="557"/>
      <c r="E230" s="557"/>
      <c r="F230" s="557"/>
      <c r="G230" s="557"/>
      <c r="H230" s="557"/>
      <c r="I230" s="557"/>
      <c r="J230" s="557"/>
      <c r="K230" s="557"/>
      <c r="L230" s="557"/>
      <c r="M230" s="557"/>
      <c r="N230" s="557"/>
      <c r="O230" s="557"/>
      <c r="P230" s="557"/>
      <c r="Q230" s="561"/>
      <c r="R230" s="567"/>
      <c r="S230" s="129" t="str">
        <f>'[1]S CIUDAD'!B74</f>
        <v>9. Plan Anticorrupción y de Atención al Ciudadano</v>
      </c>
      <c r="T230" s="62" t="str">
        <f>'[1]S CIUDAD'!C74</f>
        <v xml:space="preserve">Viabilizar la difusión de la oferta institucional del IGAC en una lengua nativa </v>
      </c>
      <c r="U230" s="62" t="str">
        <f>'[1]S CIUDAD'!K74</f>
        <v xml:space="preserve">GIT Servicio al ciudadano </v>
      </c>
      <c r="V230" s="63">
        <f>'[1]S CIUDAD'!Y74</f>
        <v>1</v>
      </c>
      <c r="W230" s="63">
        <f>'[1]S CIUDAD'!Y75</f>
        <v>0</v>
      </c>
      <c r="X230" s="63">
        <f>'[1]S CIUDAD'!Z74</f>
        <v>0.2</v>
      </c>
      <c r="Y230" s="64">
        <f>'[1]S CIUDAD'!AA74</f>
        <v>0</v>
      </c>
      <c r="Z230" s="529"/>
      <c r="AA230" s="529"/>
      <c r="AB230" s="529"/>
      <c r="AC230" s="529"/>
      <c r="AD230" s="529"/>
      <c r="AE230" s="529"/>
      <c r="AF230" s="529"/>
      <c r="AG230" s="529"/>
      <c r="AH230" s="529"/>
      <c r="AI230" s="529"/>
    </row>
    <row r="231" spans="1:35" ht="30">
      <c r="A231" s="565" t="str">
        <f>'[1]G CONOC'!C4</f>
        <v>GESTIÓN DEL CONOCIMIENTO, INVESTIGACIÓN E INNOVACIÓN</v>
      </c>
      <c r="B231" s="568">
        <f>'[1]G CONOC'!AA4</f>
        <v>0</v>
      </c>
      <c r="C231" s="630" t="str">
        <f>'[1]G CONOC'!A9</f>
        <v>Servicio de Gestión del conocimiento e Innovación Geográfica.</v>
      </c>
      <c r="D231" s="629" t="str">
        <f>'[1]G CONOC'!B9</f>
        <v>13. No Aplica</v>
      </c>
      <c r="E231" s="578" t="str">
        <f>'[1]G CONOC'!C9</f>
        <v>Fortalecer la producción de la información agrológica geográfica geodésica y cartográfica nacional</v>
      </c>
      <c r="F231" s="578" t="str">
        <f>'[1]G CONOC'!D9</f>
        <v>4.7. Fortalecimiento de líneas de investigación en procesos misionales.</v>
      </c>
      <c r="G231" s="578" t="str">
        <f>'[1]G CONOC'!E9</f>
        <v>Gestión del Conocimiento y la Innovación</v>
      </c>
      <c r="H231" s="578" t="str">
        <f>'[1]G CONOC'!F9</f>
        <v>6.14. Gestión del conocimiento y la innovación</v>
      </c>
      <c r="I231" s="578" t="str">
        <f>'[1]G CONOC'!G9</f>
        <v>Numero</v>
      </c>
      <c r="J231" s="578">
        <f>'[1]G CONOC'!H9</f>
        <v>4</v>
      </c>
      <c r="K231" s="578" t="str">
        <f>'[1]G CONOC'!I9</f>
        <v xml:space="preserve">Investigaciones y procedimientos innovadores para el uso y aplicación de las tecnologías de la información geográfica en Agrología, Geografía,Cartografía y Catastro </v>
      </c>
      <c r="L231" s="578" t="str">
        <f>'[1]G CONOC'!J9</f>
        <v>Eficacia</v>
      </c>
      <c r="M231" s="578" t="str">
        <f>'[1]G CONOC'!K9</f>
        <v>GIT Investigación, Desarrollo e Innovación – I+D+i</v>
      </c>
      <c r="N231" s="558">
        <f>'[1]G CONOC'!Y9</f>
        <v>1</v>
      </c>
      <c r="O231" s="558">
        <f>'[1]G CONOC'!Y10</f>
        <v>0</v>
      </c>
      <c r="P231" s="558">
        <f>'[1]G CONOC'!Z9</f>
        <v>7.0000000000000007E-2</v>
      </c>
      <c r="Q231" s="559">
        <f>'[1]G CONOC'!AA9</f>
        <v>0</v>
      </c>
      <c r="R231" s="562">
        <f>SUM(Q231:Q242)</f>
        <v>0</v>
      </c>
      <c r="S231" s="101" t="str">
        <f>'[1]G CONOC'!B12</f>
        <v>13. No Aplica</v>
      </c>
      <c r="T231" s="53" t="str">
        <f>'[1]G CONOC'!C12</f>
        <v>Desarrollar un proyecto de investigación orientado al uso  y aprovechamiento de imágenes satélite (ópticas y radar) como apoyo a los procesos de actualización catastral.</v>
      </c>
      <c r="U231" s="53" t="str">
        <f>'[1]G CONOC'!K12</f>
        <v>GIT Investigación, Desarrollo e Innovación – I+D+i</v>
      </c>
      <c r="V231" s="54">
        <f>'[1]G CONOC'!Y12</f>
        <v>1</v>
      </c>
      <c r="W231" s="54">
        <f>'[1]G CONOC'!Y13</f>
        <v>0</v>
      </c>
      <c r="X231" s="54">
        <f>'[1]G CONOC'!Z12</f>
        <v>0.25</v>
      </c>
      <c r="Y231" s="55">
        <f>'[1]G CONOC'!AA12</f>
        <v>0</v>
      </c>
      <c r="Z231" s="529"/>
      <c r="AA231" s="529"/>
      <c r="AB231" s="529"/>
      <c r="AC231" s="529"/>
      <c r="AD231" s="529"/>
      <c r="AE231" s="529"/>
      <c r="AF231" s="529"/>
      <c r="AG231" s="529"/>
      <c r="AH231" s="529"/>
      <c r="AI231" s="529"/>
    </row>
    <row r="232" spans="1:35" ht="30">
      <c r="A232" s="566"/>
      <c r="B232" s="566"/>
      <c r="C232" s="563"/>
      <c r="D232" s="570"/>
      <c r="E232" s="556"/>
      <c r="F232" s="556"/>
      <c r="G232" s="556"/>
      <c r="H232" s="556"/>
      <c r="I232" s="556"/>
      <c r="J232" s="556"/>
      <c r="K232" s="556"/>
      <c r="L232" s="556"/>
      <c r="M232" s="556"/>
      <c r="N232" s="556"/>
      <c r="O232" s="556"/>
      <c r="P232" s="556"/>
      <c r="Q232" s="560"/>
      <c r="R232" s="563"/>
      <c r="S232" s="127" t="str">
        <f>'[1]G CONOC'!B14</f>
        <v>13. No Aplica</v>
      </c>
      <c r="T232" s="56" t="str">
        <f>'[1]G CONOC'!C14</f>
        <v>Desarrollar un proyecto de investigación orientado al uso  y aprovechamiento de imágenes de plataformas remotamente tripuladas (ART)  como apoyo a los procesos de actualización catastral.</v>
      </c>
      <c r="U232" s="56" t="str">
        <f>'[1]G CONOC'!K14</f>
        <v>GIT Investigación, Desarrollo e Innovación – I+D+i</v>
      </c>
      <c r="V232" s="57">
        <f>'[1]G CONOC'!Y14</f>
        <v>1</v>
      </c>
      <c r="W232" s="57">
        <f>'[1]G CONOC'!Y15</f>
        <v>0</v>
      </c>
      <c r="X232" s="57">
        <f>'[1]G CONOC'!Z14</f>
        <v>0.25</v>
      </c>
      <c r="Y232" s="58">
        <f>'[1]G CONOC'!AA14</f>
        <v>0</v>
      </c>
      <c r="Z232" s="529"/>
      <c r="AA232" s="529"/>
      <c r="AB232" s="529"/>
      <c r="AC232" s="529"/>
      <c r="AD232" s="529"/>
      <c r="AE232" s="529"/>
      <c r="AF232" s="529"/>
      <c r="AG232" s="529"/>
      <c r="AH232" s="529"/>
      <c r="AI232" s="529"/>
    </row>
    <row r="233" spans="1:35" ht="30">
      <c r="A233" s="566"/>
      <c r="B233" s="566"/>
      <c r="C233" s="563"/>
      <c r="D233" s="570"/>
      <c r="E233" s="556"/>
      <c r="F233" s="556"/>
      <c r="G233" s="556"/>
      <c r="H233" s="556"/>
      <c r="I233" s="556"/>
      <c r="J233" s="556"/>
      <c r="K233" s="556"/>
      <c r="L233" s="556"/>
      <c r="M233" s="556"/>
      <c r="N233" s="556"/>
      <c r="O233" s="556"/>
      <c r="P233" s="556"/>
      <c r="Q233" s="560"/>
      <c r="R233" s="563"/>
      <c r="S233" s="127" t="str">
        <f>'[1]G CONOC'!B16</f>
        <v>13. No Aplica</v>
      </c>
      <c r="T233" s="56" t="str">
        <f>'[1]G CONOC'!C16</f>
        <v>Desarrollar un proyecto de investigación orientados al uso  de tecnologías de sistemas de información geográfica para la optimización de los procesos de actualización catastral.</v>
      </c>
      <c r="U233" s="56" t="str">
        <f>'[1]G CONOC'!K16</f>
        <v>GIT Investigación, Desarrollo e Innovación – I+D+i</v>
      </c>
      <c r="V233" s="57">
        <f>'[1]G CONOC'!Y16</f>
        <v>1</v>
      </c>
      <c r="W233" s="57">
        <f>'[1]G CONOC'!Y17</f>
        <v>0</v>
      </c>
      <c r="X233" s="57">
        <f>'[1]G CONOC'!Z16</f>
        <v>0.25</v>
      </c>
      <c r="Y233" s="58">
        <f>'[1]G CONOC'!AA16</f>
        <v>0</v>
      </c>
      <c r="Z233" s="529"/>
      <c r="AA233" s="529"/>
      <c r="AB233" s="529"/>
      <c r="AC233" s="529"/>
      <c r="AD233" s="529"/>
      <c r="AE233" s="529"/>
      <c r="AF233" s="529"/>
      <c r="AG233" s="529"/>
      <c r="AH233" s="529"/>
      <c r="AI233" s="529"/>
    </row>
    <row r="234" spans="1:35" ht="30.75" thickBot="1">
      <c r="A234" s="566"/>
      <c r="B234" s="566"/>
      <c r="C234" s="563"/>
      <c r="D234" s="571"/>
      <c r="E234" s="557"/>
      <c r="F234" s="557"/>
      <c r="G234" s="557"/>
      <c r="H234" s="557"/>
      <c r="I234" s="557"/>
      <c r="J234" s="557"/>
      <c r="K234" s="557"/>
      <c r="L234" s="557"/>
      <c r="M234" s="557"/>
      <c r="N234" s="557"/>
      <c r="O234" s="557"/>
      <c r="P234" s="557"/>
      <c r="Q234" s="561"/>
      <c r="R234" s="563"/>
      <c r="S234" s="129" t="str">
        <f>'[1]G CONOC'!B18</f>
        <v>13. No Aplica</v>
      </c>
      <c r="T234" s="62" t="str">
        <f>'[1]G CONOC'!C18</f>
        <v>Formular y análizar requerimientos de proyectos de desarrollo e innovación en la línea de catastro con enfoque multiproposito</v>
      </c>
      <c r="U234" s="62" t="str">
        <f>'[1]G CONOC'!K18</f>
        <v>GIT Investigación, Desarrollo e Innovación – I+D+i</v>
      </c>
      <c r="V234" s="63">
        <f>'[1]G CONOC'!Y18</f>
        <v>1</v>
      </c>
      <c r="W234" s="63">
        <f>'[1]G CONOC'!Y19</f>
        <v>0</v>
      </c>
      <c r="X234" s="63">
        <f>'[1]G CONOC'!Z18</f>
        <v>0.25</v>
      </c>
      <c r="Y234" s="64">
        <f>'[1]G CONOC'!AA18</f>
        <v>0</v>
      </c>
      <c r="Z234" s="529"/>
      <c r="AA234" s="529"/>
      <c r="AB234" s="529"/>
      <c r="AC234" s="529"/>
      <c r="AD234" s="529"/>
      <c r="AE234" s="529"/>
      <c r="AF234" s="529"/>
      <c r="AG234" s="529"/>
      <c r="AH234" s="529"/>
      <c r="AI234" s="529"/>
    </row>
    <row r="235" spans="1:35" ht="30">
      <c r="A235" s="566"/>
      <c r="B235" s="566"/>
      <c r="C235" s="563"/>
      <c r="D235" s="627" t="str">
        <f>'[1]G CONOC'!B23</f>
        <v>13. No Aplica</v>
      </c>
      <c r="E235" s="626" t="str">
        <f>'[1]G CONOC'!C23</f>
        <v>Democratizar la información y el conocimiento del IGAC</v>
      </c>
      <c r="F235" s="626" t="str">
        <f>'[1]G CONOC'!D23</f>
        <v>5.4. Identificación e incorporación de avances tecnológicos e innovación en procesos misionales</v>
      </c>
      <c r="G235" s="626" t="str">
        <f>'[1]G CONOC'!E23</f>
        <v>Gestión del Conocimiento y la Innovación</v>
      </c>
      <c r="H235" s="626" t="str">
        <f>'[1]G CONOC'!F23</f>
        <v>6.14. Gestión del conocimiento y la innovación</v>
      </c>
      <c r="I235" s="626" t="str">
        <f>'[1]G CONOC'!G23</f>
        <v>Numero</v>
      </c>
      <c r="J235" s="626">
        <f>'[1]G CONOC'!H23</f>
        <v>10</v>
      </c>
      <c r="K235" s="626" t="str">
        <f>'[1]G CONOC'!I23</f>
        <v xml:space="preserve">Funcionalidades creadas para proyectos de tecnologías geoespaciales generados en el marco de la misión institucional </v>
      </c>
      <c r="L235" s="626" t="str">
        <f>'[1]G CONOC'!J23</f>
        <v>Eficacia</v>
      </c>
      <c r="M235" s="626" t="str">
        <f>'[1]G CONOC'!K23</f>
        <v xml:space="preserve"> GIT Aplicaciones en Tecnologías de la Información Geográfica -TIG</v>
      </c>
      <c r="N235" s="587">
        <f>'[1]G CONOC'!Y23</f>
        <v>1</v>
      </c>
      <c r="O235" s="587">
        <f>'[1]G CONOC'!Y24</f>
        <v>0</v>
      </c>
      <c r="P235" s="587">
        <f>'[1]G CONOC'!Z23</f>
        <v>7.0000000000000007E-2</v>
      </c>
      <c r="Q235" s="588">
        <f>'[1]G CONOC'!AA23</f>
        <v>0</v>
      </c>
      <c r="R235" s="563"/>
      <c r="S235" s="101" t="str">
        <f>'[1]G CONOC'!B26</f>
        <v>13. No Aplica</v>
      </c>
      <c r="T235" s="53" t="str">
        <f>'[1]G CONOC'!C26</f>
        <v>Realizar el análisis y levatamiento de requerimientos de las aplicaciones en tecnologías de la información geográfica</v>
      </c>
      <c r="U235" s="53" t="str">
        <f>'[1]G CONOC'!K26</f>
        <v xml:space="preserve"> GIT Aplicaciones en Tecnologías de la Información Geográfica -TIG</v>
      </c>
      <c r="V235" s="54">
        <f>'[1]G CONOC'!Y26</f>
        <v>1</v>
      </c>
      <c r="W235" s="54">
        <f>'[1]G CONOC'!Y27</f>
        <v>0</v>
      </c>
      <c r="X235" s="54">
        <f>'[1]G CONOC'!Z26</f>
        <v>0.2</v>
      </c>
      <c r="Y235" s="55">
        <f>'[1]G CONOC'!AA26</f>
        <v>0</v>
      </c>
      <c r="Z235" s="529"/>
      <c r="AA235" s="529"/>
      <c r="AB235" s="529"/>
      <c r="AC235" s="529"/>
      <c r="AD235" s="529"/>
      <c r="AE235" s="529"/>
      <c r="AF235" s="529"/>
      <c r="AG235" s="529"/>
      <c r="AH235" s="529"/>
      <c r="AI235" s="529"/>
    </row>
    <row r="236" spans="1:35" ht="30">
      <c r="A236" s="566"/>
      <c r="B236" s="566"/>
      <c r="C236" s="563"/>
      <c r="D236" s="570"/>
      <c r="E236" s="556"/>
      <c r="F236" s="556"/>
      <c r="G236" s="556"/>
      <c r="H236" s="556"/>
      <c r="I236" s="556"/>
      <c r="J236" s="556"/>
      <c r="K236" s="556"/>
      <c r="L236" s="556"/>
      <c r="M236" s="556"/>
      <c r="N236" s="556"/>
      <c r="O236" s="556"/>
      <c r="P236" s="556"/>
      <c r="Q236" s="560"/>
      <c r="R236" s="563"/>
      <c r="S236" s="127" t="str">
        <f>'[1]G CONOC'!B28</f>
        <v>13. No Aplica</v>
      </c>
      <c r="T236" s="56" t="str">
        <f>'[1]G CONOC'!C28</f>
        <v>Diseñar y planear el desarrollo de funcionalidades de las aplicaciones en tecnologías de la información geográfica</v>
      </c>
      <c r="U236" s="56" t="str">
        <f>'[1]G CONOC'!K28</f>
        <v xml:space="preserve"> GIT Aplicaciones en Tecnologías de la Información Geográfica -TIG</v>
      </c>
      <c r="V236" s="57">
        <f>'[1]G CONOC'!Y28</f>
        <v>1</v>
      </c>
      <c r="W236" s="57">
        <f>'[1]G CONOC'!Y29</f>
        <v>0</v>
      </c>
      <c r="X236" s="57">
        <f>'[1]G CONOC'!Z28</f>
        <v>0.2</v>
      </c>
      <c r="Y236" s="58">
        <f>'[1]G CONOC'!AA28</f>
        <v>0</v>
      </c>
      <c r="Z236" s="529"/>
      <c r="AA236" s="529"/>
      <c r="AB236" s="529"/>
      <c r="AC236" s="529"/>
      <c r="AD236" s="529"/>
      <c r="AE236" s="529"/>
      <c r="AF236" s="529"/>
      <c r="AG236" s="529"/>
      <c r="AH236" s="529"/>
      <c r="AI236" s="529"/>
    </row>
    <row r="237" spans="1:35" ht="30">
      <c r="A237" s="566"/>
      <c r="B237" s="566"/>
      <c r="C237" s="563"/>
      <c r="D237" s="570"/>
      <c r="E237" s="556"/>
      <c r="F237" s="556"/>
      <c r="G237" s="556"/>
      <c r="H237" s="556"/>
      <c r="I237" s="556"/>
      <c r="J237" s="556"/>
      <c r="K237" s="556"/>
      <c r="L237" s="556"/>
      <c r="M237" s="556"/>
      <c r="N237" s="556"/>
      <c r="O237" s="556"/>
      <c r="P237" s="556"/>
      <c r="Q237" s="560"/>
      <c r="R237" s="563"/>
      <c r="S237" s="127" t="str">
        <f>'[1]G CONOC'!B30</f>
        <v>13. No Aplica</v>
      </c>
      <c r="T237" s="56" t="str">
        <f>'[1]G CONOC'!C30</f>
        <v>Generar el desarrollo, integración y pruebas de las  funcionalidades de las aplicaciones en tecnologías de la información geográfica</v>
      </c>
      <c r="U237" s="56" t="str">
        <f>'[1]G CONOC'!K30</f>
        <v xml:space="preserve"> GIT Aplicaciones en Tecnologías de la Información Geográfica -TIG</v>
      </c>
      <c r="V237" s="57">
        <f>'[1]G CONOC'!Y30</f>
        <v>1</v>
      </c>
      <c r="W237" s="57">
        <f>'[1]G CONOC'!Y31</f>
        <v>0</v>
      </c>
      <c r="X237" s="57">
        <f>'[1]G CONOC'!Z30</f>
        <v>0.2</v>
      </c>
      <c r="Y237" s="58">
        <f>'[1]G CONOC'!AA30</f>
        <v>0</v>
      </c>
      <c r="Z237" s="529"/>
      <c r="AA237" s="529"/>
      <c r="AB237" s="529"/>
      <c r="AC237" s="529"/>
      <c r="AD237" s="529"/>
      <c r="AE237" s="529"/>
      <c r="AF237" s="529"/>
      <c r="AG237" s="529"/>
      <c r="AH237" s="529"/>
      <c r="AI237" s="529"/>
    </row>
    <row r="238" spans="1:35" ht="30">
      <c r="A238" s="566"/>
      <c r="B238" s="566"/>
      <c r="C238" s="563"/>
      <c r="D238" s="570"/>
      <c r="E238" s="556"/>
      <c r="F238" s="556"/>
      <c r="G238" s="556"/>
      <c r="H238" s="556"/>
      <c r="I238" s="556"/>
      <c r="J238" s="556"/>
      <c r="K238" s="556"/>
      <c r="L238" s="556"/>
      <c r="M238" s="556"/>
      <c r="N238" s="556"/>
      <c r="O238" s="556"/>
      <c r="P238" s="556"/>
      <c r="Q238" s="560"/>
      <c r="R238" s="563"/>
      <c r="S238" s="127" t="str">
        <f>'[1]G CONOC'!B32</f>
        <v>13. No Aplica</v>
      </c>
      <c r="T238" s="56" t="str">
        <f>'[1]G CONOC'!C32</f>
        <v>Elaborar y actualizar los manuales de los proyectos desarrollados</v>
      </c>
      <c r="U238" s="56" t="str">
        <f>'[1]G CONOC'!K32</f>
        <v xml:space="preserve"> GIT Aplicaciones en Tecnologías de la Información Geográfica -TIG</v>
      </c>
      <c r="V238" s="57">
        <f>'[1]G CONOC'!Y32</f>
        <v>1</v>
      </c>
      <c r="W238" s="57">
        <f>'[1]G CONOC'!Y33</f>
        <v>0</v>
      </c>
      <c r="X238" s="57">
        <f>'[1]G CONOC'!Z32</f>
        <v>0.2</v>
      </c>
      <c r="Y238" s="58">
        <f>'[1]G CONOC'!AA32</f>
        <v>0</v>
      </c>
      <c r="Z238" s="529"/>
      <c r="AA238" s="529"/>
      <c r="AB238" s="529"/>
      <c r="AC238" s="529"/>
      <c r="AD238" s="529"/>
      <c r="AE238" s="529"/>
      <c r="AF238" s="529"/>
      <c r="AG238" s="529"/>
      <c r="AH238" s="529"/>
      <c r="AI238" s="529"/>
    </row>
    <row r="239" spans="1:35" ht="30.75" thickBot="1">
      <c r="A239" s="566"/>
      <c r="B239" s="566"/>
      <c r="C239" s="563"/>
      <c r="D239" s="597"/>
      <c r="E239" s="591"/>
      <c r="F239" s="591"/>
      <c r="G239" s="591"/>
      <c r="H239" s="591"/>
      <c r="I239" s="591"/>
      <c r="J239" s="591"/>
      <c r="K239" s="591"/>
      <c r="L239" s="591"/>
      <c r="M239" s="591"/>
      <c r="N239" s="591"/>
      <c r="O239" s="591"/>
      <c r="P239" s="591"/>
      <c r="Q239" s="592"/>
      <c r="R239" s="563"/>
      <c r="S239" s="129" t="str">
        <f>'[1]G CONOC'!B34</f>
        <v>13. No Aplica</v>
      </c>
      <c r="T239" s="62" t="str">
        <f>'[1]G CONOC'!C34</f>
        <v>Realizar el despliegue en entorno de producción de las aplicaciones en tecnologías de la información geográfica</v>
      </c>
      <c r="U239" s="62" t="str">
        <f>'[1]G CONOC'!K34</f>
        <v xml:space="preserve"> GIT Aplicaciones en Tecnologías de la Información Geográfica -TIG</v>
      </c>
      <c r="V239" s="63">
        <f>'[1]G CONOC'!Y34</f>
        <v>1</v>
      </c>
      <c r="W239" s="63">
        <f>'[1]G CONOC'!Y35</f>
        <v>0</v>
      </c>
      <c r="X239" s="63">
        <f>'[1]G CONOC'!Z34</f>
        <v>0.2</v>
      </c>
      <c r="Y239" s="64">
        <f>'[1]G CONOC'!AA34</f>
        <v>0</v>
      </c>
      <c r="Z239" s="529"/>
      <c r="AA239" s="529"/>
      <c r="AB239" s="529"/>
      <c r="AC239" s="529"/>
      <c r="AD239" s="529"/>
      <c r="AE239" s="529"/>
      <c r="AF239" s="529"/>
      <c r="AG239" s="529"/>
      <c r="AH239" s="529"/>
      <c r="AI239" s="529"/>
    </row>
    <row r="240" spans="1:35" ht="30">
      <c r="A240" s="566"/>
      <c r="B240" s="566"/>
      <c r="C240" s="563"/>
      <c r="D240" s="629" t="str">
        <f>'[1]G CONOC'!B39</f>
        <v>9. Plan Anticorrupción y de Atención al Ciudadano</v>
      </c>
      <c r="E240" s="578" t="str">
        <f>'[1]G CONOC'!C39</f>
        <v>Democratizar la información y el conocimiento del IGAC</v>
      </c>
      <c r="F240" s="578" t="str">
        <f>'[1]G CONOC'!D39</f>
        <v xml:space="preserve">5.6.Fortalecimiento de mecanismos y escenarios de difusión de la información académica, técnica y científica de la gestión misional. </v>
      </c>
      <c r="G240" s="578" t="str">
        <f>'[1]G CONOC'!E39</f>
        <v>Gestión del Conocimiento y la Innovación</v>
      </c>
      <c r="H240" s="578" t="str">
        <f>'[1]G CONOC'!F39</f>
        <v>6.14. Gestión del conocimiento y la innovación</v>
      </c>
      <c r="I240" s="578" t="str">
        <f>'[1]G CONOC'!G39</f>
        <v>Numero</v>
      </c>
      <c r="J240" s="578">
        <f>'[1]G CONOC'!H39</f>
        <v>4</v>
      </c>
      <c r="K240" s="578" t="str">
        <f>'[1]G CONOC'!I39</f>
        <v xml:space="preserve">Sumatoria de eventos de difusión de información técnico cientifica </v>
      </c>
      <c r="L240" s="578" t="str">
        <f>'[1]G CONOC'!J39</f>
        <v>Eficacia</v>
      </c>
      <c r="M240" s="578" t="str">
        <f>'[1]G CONOC'!K39</f>
        <v>GIT Investigación, Desarrollo e Innovación – I+D+i</v>
      </c>
      <c r="N240" s="558">
        <f>'[1]G CONOC'!Y39</f>
        <v>1</v>
      </c>
      <c r="O240" s="558">
        <f>'[1]G CONOC'!Y40</f>
        <v>0</v>
      </c>
      <c r="P240" s="558">
        <f>'[1]G CONOC'!Z39</f>
        <v>7.0000000000000007E-2</v>
      </c>
      <c r="Q240" s="559">
        <f>'[1]G CONOC'!AA39</f>
        <v>0</v>
      </c>
      <c r="R240" s="563"/>
      <c r="S240" s="101" t="str">
        <f>'[1]G CONOC'!B42</f>
        <v>9. Plan Anticorrupción y de Atención al Ciudadano</v>
      </c>
      <c r="T240" s="53" t="str">
        <f>'[1]G CONOC'!C42</f>
        <v>Planear los eventos de difusión de información técnico cientifica a realizar (Comité de Investigación áreas)</v>
      </c>
      <c r="U240" s="53" t="str">
        <f>'[1]G CONOC'!K42</f>
        <v>GIT Investigación, Desarrollo e Innovación – I+D+i</v>
      </c>
      <c r="V240" s="54">
        <f>'[1]G CONOC'!Y42</f>
        <v>1</v>
      </c>
      <c r="W240" s="54">
        <f>'[1]G CONOC'!Y43</f>
        <v>0</v>
      </c>
      <c r="X240" s="54">
        <f>'[1]G CONOC'!Z42</f>
        <v>0.25</v>
      </c>
      <c r="Y240" s="55">
        <f>'[1]G CONOC'!AA42</f>
        <v>0</v>
      </c>
      <c r="Z240" s="529"/>
      <c r="AA240" s="529"/>
      <c r="AB240" s="529"/>
      <c r="AC240" s="529"/>
      <c r="AD240" s="529"/>
      <c r="AE240" s="529"/>
      <c r="AF240" s="529"/>
      <c r="AG240" s="529"/>
      <c r="AH240" s="529"/>
      <c r="AI240" s="529"/>
    </row>
    <row r="241" spans="1:35" ht="30">
      <c r="A241" s="566"/>
      <c r="B241" s="566"/>
      <c r="C241" s="563"/>
      <c r="D241" s="570"/>
      <c r="E241" s="556"/>
      <c r="F241" s="556"/>
      <c r="G241" s="556"/>
      <c r="H241" s="556"/>
      <c r="I241" s="556"/>
      <c r="J241" s="556"/>
      <c r="K241" s="556"/>
      <c r="L241" s="556"/>
      <c r="M241" s="556"/>
      <c r="N241" s="556"/>
      <c r="O241" s="556"/>
      <c r="P241" s="556"/>
      <c r="Q241" s="560"/>
      <c r="R241" s="563"/>
      <c r="S241" s="127" t="str">
        <f>'[1]G CONOC'!B44</f>
        <v>9. Plan Anticorrupción y de Atención al Ciudadano</v>
      </c>
      <c r="T241" s="56" t="str">
        <f>'[1]G CONOC'!C44</f>
        <v>Preparar el material de apoyo y contenidos multiformatos para la difusión de información técnico cientifica</v>
      </c>
      <c r="U241" s="56" t="str">
        <f>'[1]G CONOC'!K44</f>
        <v>GIT Investigación, Desarrollo e Innovación – I+D+i</v>
      </c>
      <c r="V241" s="57">
        <f>'[1]G CONOC'!Y44</f>
        <v>1</v>
      </c>
      <c r="W241" s="57">
        <f>'[1]G CONOC'!Y45</f>
        <v>0</v>
      </c>
      <c r="X241" s="57">
        <f>'[1]G CONOC'!Z44</f>
        <v>0.25</v>
      </c>
      <c r="Y241" s="58">
        <f>'[1]G CONOC'!AA44</f>
        <v>0</v>
      </c>
      <c r="Z241" s="529"/>
      <c r="AA241" s="529"/>
      <c r="AB241" s="529"/>
      <c r="AC241" s="529"/>
      <c r="AD241" s="529"/>
      <c r="AE241" s="529"/>
      <c r="AF241" s="529"/>
      <c r="AG241" s="529"/>
      <c r="AH241" s="529"/>
      <c r="AI241" s="529"/>
    </row>
    <row r="242" spans="1:35" ht="30">
      <c r="A242" s="566"/>
      <c r="B242" s="566"/>
      <c r="C242" s="563"/>
      <c r="D242" s="570"/>
      <c r="E242" s="556"/>
      <c r="F242" s="556"/>
      <c r="G242" s="556"/>
      <c r="H242" s="556"/>
      <c r="I242" s="556"/>
      <c r="J242" s="556"/>
      <c r="K242" s="556"/>
      <c r="L242" s="556"/>
      <c r="M242" s="556"/>
      <c r="N242" s="556"/>
      <c r="O242" s="556"/>
      <c r="P242" s="556"/>
      <c r="Q242" s="560"/>
      <c r="R242" s="563"/>
      <c r="S242" s="127" t="str">
        <f>'[1]G CONOC'!B46</f>
        <v>9. Plan Anticorrupción y de Atención al Ciudadano</v>
      </c>
      <c r="T242" s="56" t="str">
        <f>'[1]G CONOC'!C46</f>
        <v>Realizar los eventos de difusión de información técnico cientifica</v>
      </c>
      <c r="U242" s="56" t="str">
        <f>'[1]G CONOC'!K46</f>
        <v>GIT Investigación, Desarrollo e Innovación – I+D+i</v>
      </c>
      <c r="V242" s="57">
        <f>'[1]G CONOC'!Y46</f>
        <v>1</v>
      </c>
      <c r="W242" s="57">
        <f>'[1]G CONOC'!Y47</f>
        <v>0</v>
      </c>
      <c r="X242" s="57">
        <f>'[1]G CONOC'!Z46</f>
        <v>0.25</v>
      </c>
      <c r="Y242" s="58">
        <f>'[1]G CONOC'!AA46</f>
        <v>0</v>
      </c>
      <c r="Z242" s="529"/>
      <c r="AA242" s="529"/>
      <c r="AB242" s="529"/>
      <c r="AC242" s="529"/>
      <c r="AD242" s="529"/>
      <c r="AE242" s="529"/>
      <c r="AF242" s="529"/>
      <c r="AG242" s="529"/>
      <c r="AH242" s="529"/>
      <c r="AI242" s="529"/>
    </row>
    <row r="243" spans="1:35" ht="30.75" thickBot="1">
      <c r="A243" s="566"/>
      <c r="B243" s="566"/>
      <c r="C243" s="563"/>
      <c r="D243" s="571"/>
      <c r="E243" s="557"/>
      <c r="F243" s="557"/>
      <c r="G243" s="557"/>
      <c r="H243" s="557"/>
      <c r="I243" s="557"/>
      <c r="J243" s="557"/>
      <c r="K243" s="557"/>
      <c r="L243" s="557"/>
      <c r="M243" s="557"/>
      <c r="N243" s="557"/>
      <c r="O243" s="557"/>
      <c r="P243" s="557"/>
      <c r="Q243" s="561"/>
      <c r="R243" s="563"/>
      <c r="S243" s="129" t="str">
        <f>'[1]G CONOC'!B48</f>
        <v>9. Plan Anticorrupción y de Atención al Ciudadano</v>
      </c>
      <c r="T243" s="62" t="str">
        <f>'[1]G CONOC'!C48</f>
        <v>Compilar la memoria técnica de los eventos de difusión de información técnico cientifica</v>
      </c>
      <c r="U243" s="62" t="str">
        <f>'[1]G CONOC'!K48</f>
        <v>GIT Investigación, Desarrollo e Innovación – I+D+i</v>
      </c>
      <c r="V243" s="63">
        <f>'[1]G CONOC'!Y48</f>
        <v>1</v>
      </c>
      <c r="W243" s="63">
        <f>'[1]G CONOC'!Y49</f>
        <v>0</v>
      </c>
      <c r="X243" s="63">
        <f>'[1]G CONOC'!Z48</f>
        <v>0.25</v>
      </c>
      <c r="Y243" s="64">
        <f>'[1]G CONOC'!AA48</f>
        <v>0</v>
      </c>
      <c r="Z243" s="529"/>
      <c r="AA243" s="529"/>
      <c r="AB243" s="529"/>
      <c r="AC243" s="529"/>
      <c r="AD243" s="529"/>
      <c r="AE243" s="529"/>
      <c r="AF243" s="529"/>
      <c r="AG243" s="529"/>
      <c r="AH243" s="529"/>
      <c r="AI243" s="529"/>
    </row>
    <row r="244" spans="1:35" ht="45">
      <c r="A244" s="566"/>
      <c r="B244" s="566"/>
      <c r="C244" s="563"/>
      <c r="D244" s="627" t="str">
        <f>'[1]G CONOC'!B53</f>
        <v>13. No Aplica</v>
      </c>
      <c r="E244" s="626" t="str">
        <f>'[1]G CONOC'!C53</f>
        <v>Democratizar la información y el conocimiento del IGAC</v>
      </c>
      <c r="F244" s="625" t="str">
        <f>'[1]G CONOC'!D53</f>
        <v>5.5.Ampliación de oferta de formación académica en temas agrológicos, cartográficos, geodésicos, geográficos y tecnologías geoespaciales</v>
      </c>
      <c r="G244" s="626" t="str">
        <f>'[1]G CONOC'!E53</f>
        <v>Gestión del Conocimiento y la Innovación</v>
      </c>
      <c r="H244" s="625" t="str">
        <f>'[1]G CONOC'!F53</f>
        <v>6.14. Gestión del conocimiento y la innovación</v>
      </c>
      <c r="I244" s="625" t="str">
        <f>'[1]G CONOC'!G53</f>
        <v>Numero</v>
      </c>
      <c r="J244" s="626">
        <f>'[1]G CONOC'!H53</f>
        <v>12</v>
      </c>
      <c r="K244" s="626" t="str">
        <f>'[1]G CONOC'!I53</f>
        <v xml:space="preserve">Cursos realizados en temas agrológicos, cartográficos, geodésicos, geográficos y en tecnologías geoespaciales </v>
      </c>
      <c r="L244" s="625" t="str">
        <f>'[1]G CONOC'!J53</f>
        <v>Eficacia</v>
      </c>
      <c r="M244" s="626" t="str">
        <f>'[1]G CONOC'!K53</f>
        <v>GIT Transferencia y Apropiación del Conocimiento en Ciencia, Tecnología e Innovación Geoespacial - CTEIG</v>
      </c>
      <c r="N244" s="587">
        <f>'[1]G CONOC'!Y53</f>
        <v>1</v>
      </c>
      <c r="O244" s="587">
        <f>'[1]G CONOC'!Y54</f>
        <v>0</v>
      </c>
      <c r="P244" s="587">
        <f>'[1]G CONOC'!Z53</f>
        <v>7.0000000000000007E-2</v>
      </c>
      <c r="Q244" s="588">
        <f>'[1]G CONOC'!AA53</f>
        <v>0</v>
      </c>
      <c r="R244" s="563"/>
      <c r="S244" s="101" t="str">
        <f>'[1]G CONOC'!B56</f>
        <v>13. No Aplica</v>
      </c>
      <c r="T244" s="53" t="str">
        <f>'[1]G CONOC'!C56</f>
        <v>Definir el Plan de Capacitación del CIAF 2020</v>
      </c>
      <c r="U244" s="53" t="str">
        <f>'[1]G CONOC'!K56</f>
        <v>GIT Transferencia y Apropiación del Conocimiento en Ciencia, Tecnología e Innovación Geoespacial - CTEIG</v>
      </c>
      <c r="V244" s="54">
        <f>'[1]G CONOC'!Y56</f>
        <v>1</v>
      </c>
      <c r="W244" s="54">
        <f>'[1]G CONOC'!Y57</f>
        <v>0</v>
      </c>
      <c r="X244" s="54">
        <f>'[1]G CONOC'!Z56</f>
        <v>0.2</v>
      </c>
      <c r="Y244" s="55">
        <f>'[1]G CONOC'!AA56</f>
        <v>0</v>
      </c>
      <c r="Z244" s="529"/>
      <c r="AA244" s="529"/>
      <c r="AB244" s="529"/>
      <c r="AC244" s="529"/>
      <c r="AD244" s="529"/>
      <c r="AE244" s="529"/>
      <c r="AF244" s="529"/>
      <c r="AG244" s="529"/>
      <c r="AH244" s="529"/>
      <c r="AI244" s="529"/>
    </row>
    <row r="245" spans="1:35" ht="45">
      <c r="A245" s="566"/>
      <c r="B245" s="566"/>
      <c r="C245" s="563"/>
      <c r="D245" s="570"/>
      <c r="E245" s="556"/>
      <c r="F245" s="556"/>
      <c r="G245" s="556"/>
      <c r="H245" s="556"/>
      <c r="I245" s="556"/>
      <c r="J245" s="556"/>
      <c r="K245" s="556"/>
      <c r="L245" s="556"/>
      <c r="M245" s="556"/>
      <c r="N245" s="556"/>
      <c r="O245" s="556"/>
      <c r="P245" s="556"/>
      <c r="Q245" s="560"/>
      <c r="R245" s="563"/>
      <c r="S245" s="127" t="str">
        <f>'[1]G CONOC'!B58</f>
        <v>13. No Aplica</v>
      </c>
      <c r="T245" s="56" t="str">
        <f>'[1]G CONOC'!C58</f>
        <v>Ejecutar los cursos del Programa Regular de Capacitación del CIAF</v>
      </c>
      <c r="U245" s="56" t="str">
        <f>'[1]G CONOC'!K58</f>
        <v>GIT Transferencia y Apropiación del Conocimiento en Ciencia, Tecnología e Innovación Geoespacial - CTEIG</v>
      </c>
      <c r="V245" s="57">
        <f>'[1]G CONOC'!Y58</f>
        <v>1</v>
      </c>
      <c r="W245" s="57">
        <f>'[1]G CONOC'!Y59</f>
        <v>0</v>
      </c>
      <c r="X245" s="57">
        <f>'[1]G CONOC'!Z58</f>
        <v>0.3</v>
      </c>
      <c r="Y245" s="58">
        <f>'[1]G CONOC'!AA58</f>
        <v>0</v>
      </c>
      <c r="Z245" s="529"/>
      <c r="AA245" s="529"/>
      <c r="AB245" s="529"/>
      <c r="AC245" s="529"/>
      <c r="AD245" s="529"/>
      <c r="AE245" s="529"/>
      <c r="AF245" s="529"/>
      <c r="AG245" s="529"/>
      <c r="AH245" s="529"/>
      <c r="AI245" s="529"/>
    </row>
    <row r="246" spans="1:35" ht="45">
      <c r="A246" s="566"/>
      <c r="B246" s="566"/>
      <c r="C246" s="563"/>
      <c r="D246" s="570"/>
      <c r="E246" s="556"/>
      <c r="F246" s="556"/>
      <c r="G246" s="556"/>
      <c r="H246" s="556"/>
      <c r="I246" s="556"/>
      <c r="J246" s="556"/>
      <c r="K246" s="556"/>
      <c r="L246" s="556"/>
      <c r="M246" s="556"/>
      <c r="N246" s="556"/>
      <c r="O246" s="556"/>
      <c r="P246" s="556"/>
      <c r="Q246" s="560"/>
      <c r="R246" s="563"/>
      <c r="S246" s="127" t="str">
        <f>'[1]G CONOC'!B60</f>
        <v>13. No Aplica</v>
      </c>
      <c r="T246" s="56" t="str">
        <f>'[1]G CONOC'!C60</f>
        <v>Modernizar la plataforma telecentro</v>
      </c>
      <c r="U246" s="56" t="str">
        <f>'[1]G CONOC'!K60</f>
        <v>GIT Transferencia y Apropiación del Conocimiento en Ciencia, Tecnología e Innovación Geoespacial - CTEIG</v>
      </c>
      <c r="V246" s="57">
        <f>'[1]G CONOC'!Y60</f>
        <v>1</v>
      </c>
      <c r="W246" s="57">
        <f>'[1]G CONOC'!Y61</f>
        <v>0</v>
      </c>
      <c r="X246" s="57">
        <f>'[1]G CONOC'!Z60</f>
        <v>0.3</v>
      </c>
      <c r="Y246" s="58">
        <f>'[1]G CONOC'!AA60</f>
        <v>0</v>
      </c>
      <c r="Z246" s="529"/>
      <c r="AA246" s="529"/>
      <c r="AB246" s="529"/>
      <c r="AC246" s="529"/>
      <c r="AD246" s="529"/>
      <c r="AE246" s="529"/>
      <c r="AF246" s="529"/>
      <c r="AG246" s="529"/>
      <c r="AH246" s="529"/>
      <c r="AI246" s="529"/>
    </row>
    <row r="247" spans="1:35" ht="45.75" thickBot="1">
      <c r="A247" s="566"/>
      <c r="B247" s="566"/>
      <c r="C247" s="563"/>
      <c r="D247" s="597"/>
      <c r="E247" s="591"/>
      <c r="F247" s="591"/>
      <c r="G247" s="591"/>
      <c r="H247" s="591"/>
      <c r="I247" s="591"/>
      <c r="J247" s="591"/>
      <c r="K247" s="591"/>
      <c r="L247" s="591"/>
      <c r="M247" s="591"/>
      <c r="N247" s="591"/>
      <c r="O247" s="591"/>
      <c r="P247" s="591"/>
      <c r="Q247" s="592"/>
      <c r="R247" s="563"/>
      <c r="S247" s="129" t="str">
        <f>'[1]G CONOC'!B62</f>
        <v>13. No Aplica</v>
      </c>
      <c r="T247" s="62" t="str">
        <f>'[1]G CONOC'!C62</f>
        <v>Modernizar las salas de capacitación a través de los convenios con universidades</v>
      </c>
      <c r="U247" s="62" t="str">
        <f>'[1]G CONOC'!K62</f>
        <v>GIT Transferencia y Apropiación del Conocimiento en Ciencia, Tecnología e Innovación Geoespacial - CTEIG</v>
      </c>
      <c r="V247" s="63">
        <f>'[1]G CONOC'!Y62</f>
        <v>1</v>
      </c>
      <c r="W247" s="63">
        <f>'[1]G CONOC'!Y63</f>
        <v>0</v>
      </c>
      <c r="X247" s="63">
        <f>'[1]G CONOC'!Z62</f>
        <v>0.2</v>
      </c>
      <c r="Y247" s="64">
        <f>'[1]G CONOC'!AA62</f>
        <v>0</v>
      </c>
      <c r="Z247" s="529"/>
      <c r="AA247" s="529"/>
      <c r="AB247" s="529"/>
      <c r="AC247" s="529"/>
      <c r="AD247" s="529"/>
      <c r="AE247" s="529"/>
      <c r="AF247" s="529"/>
      <c r="AG247" s="529"/>
      <c r="AH247" s="529"/>
      <c r="AI247" s="529"/>
    </row>
    <row r="248" spans="1:35" ht="45">
      <c r="A248" s="566"/>
      <c r="B248" s="566"/>
      <c r="C248" s="563"/>
      <c r="D248" s="629" t="str">
        <f>'[1]G CONOC'!B67</f>
        <v>13. No Aplica</v>
      </c>
      <c r="E248" s="578" t="str">
        <f>'[1]G CONOC'!C67</f>
        <v>Democratizar la información y el conocimiento del IGAC</v>
      </c>
      <c r="F248" s="580" t="str">
        <f>'[1]G CONOC'!D67</f>
        <v>5.5.Ampliación de oferta de formación académica en temas agrológicos, cartográficos, geodésicos, geográficos y tecnologías geoespaciales</v>
      </c>
      <c r="G248" s="578" t="str">
        <f>'[1]G CONOC'!E67</f>
        <v>Gestión del Conocimiento y la Innovación</v>
      </c>
      <c r="H248" s="580" t="str">
        <f>'[1]G CONOC'!F67</f>
        <v>6.14. Gestión del conocimiento y la innovación</v>
      </c>
      <c r="I248" s="580" t="str">
        <f>'[1]G CONOC'!G67</f>
        <v>Numero</v>
      </c>
      <c r="J248" s="578">
        <f>'[1]G CONOC'!H67</f>
        <v>3</v>
      </c>
      <c r="K248" s="578" t="str">
        <f>'[1]G CONOC'!I67</f>
        <v xml:space="preserve">Cursos realizados en temas catastrales </v>
      </c>
      <c r="L248" s="580" t="str">
        <f>'[1]G CONOC'!J67</f>
        <v>Eficacia</v>
      </c>
      <c r="M248" s="578" t="str">
        <f>'[1]G CONOC'!K67</f>
        <v>GIT Transferencia y Apropiación del Conocimiento en Ciencia, Tecnología e Innovación Geoespacial - CTEIG</v>
      </c>
      <c r="N248" s="558">
        <f>'[1]G CONOC'!Y67</f>
        <v>1</v>
      </c>
      <c r="O248" s="558">
        <f>'[1]G CONOC'!Y68</f>
        <v>0</v>
      </c>
      <c r="P248" s="558">
        <f>'[1]G CONOC'!Z67</f>
        <v>7.0000000000000007E-2</v>
      </c>
      <c r="Q248" s="559">
        <f>'[1]G CONOC'!AA67</f>
        <v>0</v>
      </c>
      <c r="R248" s="563"/>
      <c r="S248" s="101" t="str">
        <f>'[1]G CONOC'!B70</f>
        <v>13. No Aplica</v>
      </c>
      <c r="T248" s="53" t="str">
        <f>'[1]G CONOC'!C70</f>
        <v>Diseñar syllabus para la implementación de cursos cortos catastrales</v>
      </c>
      <c r="U248" s="53" t="str">
        <f>'[1]G CONOC'!K70</f>
        <v>GIT Transferencia y Apropiación del Conocimiento en Ciencia, Tecnología e Innovación Geoespacial - CTEIG</v>
      </c>
      <c r="V248" s="54">
        <f>'[1]G CONOC'!Y70</f>
        <v>1</v>
      </c>
      <c r="W248" s="54">
        <f>'[1]G CONOC'!Y71</f>
        <v>0</v>
      </c>
      <c r="X248" s="54">
        <f>'[1]G CONOC'!Z70</f>
        <v>0.25</v>
      </c>
      <c r="Y248" s="55">
        <f>'[1]G CONOC'!AA70</f>
        <v>0</v>
      </c>
      <c r="Z248" s="529"/>
      <c r="AA248" s="529"/>
      <c r="AB248" s="529"/>
      <c r="AC248" s="529"/>
      <c r="AD248" s="529"/>
      <c r="AE248" s="529"/>
      <c r="AF248" s="529"/>
      <c r="AG248" s="529"/>
      <c r="AH248" s="529"/>
      <c r="AI248" s="529"/>
    </row>
    <row r="249" spans="1:35" ht="45">
      <c r="A249" s="566"/>
      <c r="B249" s="566"/>
      <c r="C249" s="563"/>
      <c r="D249" s="570"/>
      <c r="E249" s="556"/>
      <c r="F249" s="556"/>
      <c r="G249" s="556"/>
      <c r="H249" s="556"/>
      <c r="I249" s="556"/>
      <c r="J249" s="556"/>
      <c r="K249" s="556"/>
      <c r="L249" s="556"/>
      <c r="M249" s="556"/>
      <c r="N249" s="556"/>
      <c r="O249" s="556"/>
      <c r="P249" s="556"/>
      <c r="Q249" s="560"/>
      <c r="R249" s="563"/>
      <c r="S249" s="127" t="str">
        <f>'[1]G CONOC'!B72</f>
        <v>13. No Aplica</v>
      </c>
      <c r="T249" s="56" t="str">
        <f>'[1]G CONOC'!C72</f>
        <v xml:space="preserve">Diseñar seminarios de profundización y diplomados de acuerdo a las nuevas políticas catastrales </v>
      </c>
      <c r="U249" s="56" t="str">
        <f>'[1]G CONOC'!K72</f>
        <v>GIT Transferencia y Apropiación del Conocimiento en Ciencia, Tecnología e Innovación Geoespacial - CTEIG</v>
      </c>
      <c r="V249" s="57">
        <f>'[1]G CONOC'!Y72</f>
        <v>1</v>
      </c>
      <c r="W249" s="57">
        <f>'[1]G CONOC'!Y73</f>
        <v>0</v>
      </c>
      <c r="X249" s="57">
        <f>'[1]G CONOC'!Z72</f>
        <v>0.25</v>
      </c>
      <c r="Y249" s="58">
        <f>'[1]G CONOC'!AA72</f>
        <v>0</v>
      </c>
      <c r="Z249" s="529"/>
      <c r="AA249" s="529"/>
      <c r="AB249" s="529"/>
      <c r="AC249" s="529"/>
      <c r="AD249" s="529"/>
      <c r="AE249" s="529"/>
      <c r="AF249" s="529"/>
      <c r="AG249" s="529"/>
      <c r="AH249" s="529"/>
      <c r="AI249" s="529"/>
    </row>
    <row r="250" spans="1:35" ht="45">
      <c r="A250" s="566"/>
      <c r="B250" s="566"/>
      <c r="C250" s="563"/>
      <c r="D250" s="570"/>
      <c r="E250" s="556"/>
      <c r="F250" s="556"/>
      <c r="G250" s="556"/>
      <c r="H250" s="556"/>
      <c r="I250" s="556"/>
      <c r="J250" s="556"/>
      <c r="K250" s="556"/>
      <c r="L250" s="556"/>
      <c r="M250" s="556"/>
      <c r="N250" s="556"/>
      <c r="O250" s="556"/>
      <c r="P250" s="556"/>
      <c r="Q250" s="560"/>
      <c r="R250" s="563"/>
      <c r="S250" s="127" t="str">
        <f>'[1]G CONOC'!B74</f>
        <v>13. No Aplica</v>
      </c>
      <c r="T250" s="56" t="str">
        <f>'[1]G CONOC'!C74</f>
        <v>Diseñar un programa de formación de gestores catastrales en el territorio nacional</v>
      </c>
      <c r="U250" s="56" t="str">
        <f>'[1]G CONOC'!K74</f>
        <v>GIT Transferencia y Apropiación del Conocimiento en Ciencia, Tecnología e Innovación Geoespacial - CTEIG</v>
      </c>
      <c r="V250" s="57">
        <f>'[1]G CONOC'!Y74</f>
        <v>1</v>
      </c>
      <c r="W250" s="57">
        <f>'[1]G CONOC'!Y75</f>
        <v>0</v>
      </c>
      <c r="X250" s="57">
        <f>'[1]G CONOC'!Z74</f>
        <v>0.25</v>
      </c>
      <c r="Y250" s="58">
        <f>'[1]G CONOC'!AA74</f>
        <v>0</v>
      </c>
      <c r="Z250" s="529"/>
      <c r="AA250" s="529"/>
      <c r="AB250" s="529"/>
      <c r="AC250" s="529"/>
      <c r="AD250" s="529"/>
      <c r="AE250" s="529"/>
      <c r="AF250" s="529"/>
      <c r="AG250" s="529"/>
      <c r="AH250" s="529"/>
      <c r="AI250" s="529"/>
    </row>
    <row r="251" spans="1:35" ht="45.75" thickBot="1">
      <c r="A251" s="566"/>
      <c r="B251" s="566"/>
      <c r="C251" s="563"/>
      <c r="D251" s="571"/>
      <c r="E251" s="557"/>
      <c r="F251" s="557"/>
      <c r="G251" s="557"/>
      <c r="H251" s="557"/>
      <c r="I251" s="557"/>
      <c r="J251" s="557"/>
      <c r="K251" s="557"/>
      <c r="L251" s="557"/>
      <c r="M251" s="557"/>
      <c r="N251" s="557"/>
      <c r="O251" s="557"/>
      <c r="P251" s="557"/>
      <c r="Q251" s="561"/>
      <c r="R251" s="563"/>
      <c r="S251" s="129" t="str">
        <f>'[1]G CONOC'!B76</f>
        <v>13. No Aplica</v>
      </c>
      <c r="T251" s="62" t="str">
        <f>'[1]G CONOC'!C76</f>
        <v>Implementar los programas de catastro diseñados a través de cursos presenciales y virtuales</v>
      </c>
      <c r="U251" s="62" t="str">
        <f>'[1]G CONOC'!K76</f>
        <v>GIT Transferencia y Apropiación del Conocimiento en Ciencia, Tecnología e Innovación Geoespacial - CTEIG</v>
      </c>
      <c r="V251" s="63">
        <f>'[1]G CONOC'!Y76</f>
        <v>1</v>
      </c>
      <c r="W251" s="63">
        <f>'[1]G CONOC'!Y77</f>
        <v>0</v>
      </c>
      <c r="X251" s="63">
        <f>'[1]G CONOC'!Z76</f>
        <v>0.25</v>
      </c>
      <c r="Y251" s="64">
        <f>'[1]G CONOC'!AA76</f>
        <v>0</v>
      </c>
      <c r="Z251" s="529"/>
      <c r="AA251" s="529"/>
      <c r="AB251" s="529"/>
      <c r="AC251" s="529"/>
      <c r="AD251" s="529"/>
      <c r="AE251" s="529"/>
      <c r="AF251" s="529"/>
      <c r="AG251" s="529"/>
      <c r="AH251" s="529"/>
      <c r="AI251" s="529"/>
    </row>
    <row r="252" spans="1:35">
      <c r="A252" s="566"/>
      <c r="B252" s="566"/>
      <c r="C252" s="563"/>
      <c r="D252" s="627" t="str">
        <f>'[1]G CONOC'!B81</f>
        <v>13. No Aplica</v>
      </c>
      <c r="E252" s="626" t="str">
        <f>'[1]G CONOC'!C81</f>
        <v>Democratizar la información y el conocimiento del IGAC</v>
      </c>
      <c r="F252" s="625" t="str">
        <f>'[1]G CONOC'!D81</f>
        <v>5.3.Fortalecimiento del Portal Geográfico Nacional</v>
      </c>
      <c r="G252" s="626" t="str">
        <f>'[1]G CONOC'!E81</f>
        <v>Gestión del Conocimiento y la Innovación</v>
      </c>
      <c r="H252" s="625" t="str">
        <f>'[1]G CONOC'!F81</f>
        <v>6.14. Gestión del conocimiento y la innovación</v>
      </c>
      <c r="I252" s="625" t="str">
        <f>'[1]G CONOC'!G81</f>
        <v>Numero</v>
      </c>
      <c r="J252" s="626">
        <f>'[1]G CONOC'!H81</f>
        <v>200</v>
      </c>
      <c r="K252" s="626" t="str">
        <f>'[1]G CONOC'!I81</f>
        <v xml:space="preserve">Geoservicios publicados y disponibles </v>
      </c>
      <c r="L252" s="625" t="str">
        <f>'[1]G CONOC'!J81</f>
        <v>Eficacia</v>
      </c>
      <c r="M252" s="626" t="str">
        <f>'[1]G CONOC'!K81</f>
        <v>GIT Gobierno Geoespacial - ICDE</v>
      </c>
      <c r="N252" s="587">
        <f>'[1]G CONOC'!Y81</f>
        <v>1</v>
      </c>
      <c r="O252" s="587">
        <f>'[1]G CONOC'!Y82</f>
        <v>0</v>
      </c>
      <c r="P252" s="587">
        <f>'[1]G CONOC'!Z81</f>
        <v>7.0000000000000007E-2</v>
      </c>
      <c r="Q252" s="588">
        <f>'[1]G CONOC'!AA81</f>
        <v>0</v>
      </c>
      <c r="R252" s="563"/>
      <c r="S252" s="101" t="str">
        <f>'[1]G CONOC'!B84</f>
        <v>13. No Aplica</v>
      </c>
      <c r="T252" s="53" t="str">
        <f>'[1]G CONOC'!C84</f>
        <v>Monitorear el estado de los geoservicios disponibles</v>
      </c>
      <c r="U252" s="53" t="str">
        <f>'[1]G CONOC'!K84</f>
        <v>GIT Gobierno Geoespacial - ICDE</v>
      </c>
      <c r="V252" s="54">
        <f>'[1]G CONOC'!Y84</f>
        <v>1</v>
      </c>
      <c r="W252" s="54">
        <f>'[1]G CONOC'!Y85</f>
        <v>0</v>
      </c>
      <c r="X252" s="54">
        <f>'[1]G CONOC'!Z84</f>
        <v>0.33</v>
      </c>
      <c r="Y252" s="55">
        <f>'[1]G CONOC'!AA84</f>
        <v>0</v>
      </c>
      <c r="Z252" s="529"/>
      <c r="AA252" s="529"/>
      <c r="AB252" s="529"/>
      <c r="AC252" s="529"/>
      <c r="AD252" s="529"/>
      <c r="AE252" s="529"/>
      <c r="AF252" s="529"/>
      <c r="AG252" s="529"/>
      <c r="AH252" s="529"/>
      <c r="AI252" s="529"/>
    </row>
    <row r="253" spans="1:35">
      <c r="A253" s="566"/>
      <c r="B253" s="566"/>
      <c r="C253" s="563"/>
      <c r="D253" s="570"/>
      <c r="E253" s="556"/>
      <c r="F253" s="556"/>
      <c r="G253" s="556"/>
      <c r="H253" s="556"/>
      <c r="I253" s="556"/>
      <c r="J253" s="556"/>
      <c r="K253" s="556"/>
      <c r="L253" s="556"/>
      <c r="M253" s="556"/>
      <c r="N253" s="556"/>
      <c r="O253" s="556"/>
      <c r="P253" s="556"/>
      <c r="Q253" s="560"/>
      <c r="R253" s="563"/>
      <c r="S253" s="127" t="str">
        <f>'[1]G CONOC'!B86</f>
        <v>13. No Aplica</v>
      </c>
      <c r="T253" s="56" t="str">
        <f>'[1]G CONOC'!C86</f>
        <v>Desarrollar mejoras y nuevas funcioalidades a la plataforma</v>
      </c>
      <c r="U253" s="56" t="str">
        <f>'[1]G CONOC'!K86</f>
        <v>GIT Gobierno Geoespacial - ICDE</v>
      </c>
      <c r="V253" s="57">
        <f>'[1]G CONOC'!Y86</f>
        <v>1</v>
      </c>
      <c r="W253" s="57">
        <f>'[1]G CONOC'!Y87</f>
        <v>0</v>
      </c>
      <c r="X253" s="57">
        <f>'[1]G CONOC'!Z86</f>
        <v>0.33</v>
      </c>
      <c r="Y253" s="58">
        <f>'[1]G CONOC'!AA86</f>
        <v>0</v>
      </c>
      <c r="Z253" s="529"/>
      <c r="AA253" s="529"/>
      <c r="AB253" s="529"/>
      <c r="AC253" s="529"/>
      <c r="AD253" s="529"/>
      <c r="AE253" s="529"/>
      <c r="AF253" s="529"/>
      <c r="AG253" s="529"/>
      <c r="AH253" s="529"/>
      <c r="AI253" s="529"/>
    </row>
    <row r="254" spans="1:35" ht="15.75" thickBot="1">
      <c r="A254" s="566"/>
      <c r="B254" s="566"/>
      <c r="C254" s="563"/>
      <c r="D254" s="597"/>
      <c r="E254" s="591"/>
      <c r="F254" s="591"/>
      <c r="G254" s="591"/>
      <c r="H254" s="591"/>
      <c r="I254" s="591"/>
      <c r="J254" s="591"/>
      <c r="K254" s="591"/>
      <c r="L254" s="591"/>
      <c r="M254" s="591"/>
      <c r="N254" s="591"/>
      <c r="O254" s="591"/>
      <c r="P254" s="591"/>
      <c r="Q254" s="592"/>
      <c r="R254" s="563"/>
      <c r="S254" s="129" t="str">
        <f>'[1]G CONOC'!B88</f>
        <v>13. No Aplica</v>
      </c>
      <c r="T254" s="62" t="str">
        <f>'[1]G CONOC'!C88</f>
        <v>Gestionar nuevos geoservicios con las diferentes entidades</v>
      </c>
      <c r="U254" s="62" t="str">
        <f>'[1]G CONOC'!K88</f>
        <v>GIT Gobierno Geoespacial - ICDE</v>
      </c>
      <c r="V254" s="63">
        <f>'[1]G CONOC'!Y88</f>
        <v>1</v>
      </c>
      <c r="W254" s="63">
        <f>'[1]G CONOC'!Y89</f>
        <v>0</v>
      </c>
      <c r="X254" s="63">
        <f>'[1]G CONOC'!Z88</f>
        <v>0.34</v>
      </c>
      <c r="Y254" s="64">
        <f>'[1]G CONOC'!AA88</f>
        <v>0</v>
      </c>
      <c r="Z254" s="529"/>
      <c r="AA254" s="529"/>
      <c r="AB254" s="529"/>
      <c r="AC254" s="529"/>
      <c r="AD254" s="529"/>
      <c r="AE254" s="529"/>
      <c r="AF254" s="529"/>
      <c r="AG254" s="529"/>
      <c r="AH254" s="529"/>
      <c r="AI254" s="529"/>
    </row>
    <row r="255" spans="1:35">
      <c r="A255" s="566"/>
      <c r="B255" s="566"/>
      <c r="C255" s="563"/>
      <c r="D255" s="629" t="str">
        <f>'[1]G CONOC'!B93</f>
        <v>13. No Aplica</v>
      </c>
      <c r="E255" s="578" t="str">
        <f>'[1]G CONOC'!C93</f>
        <v>Democratizar la información y el conocimiento del IGAC</v>
      </c>
      <c r="F255" s="580" t="str">
        <f>'[1]G CONOC'!D93</f>
        <v>5.2.Consolidación de la Infraestructura Colombiana de Datos Espaciales (ICDE)</v>
      </c>
      <c r="G255" s="578" t="str">
        <f>'[1]G CONOC'!E93</f>
        <v>Gestión del Conocimiento y la Innovación</v>
      </c>
      <c r="H255" s="580" t="str">
        <f>'[1]G CONOC'!F93</f>
        <v>6.14. Gestión del conocimiento y la innovación</v>
      </c>
      <c r="I255" s="580" t="str">
        <f>'[1]G CONOC'!G93</f>
        <v>Numero</v>
      </c>
      <c r="J255" s="578">
        <f>'[1]G CONOC'!H93</f>
        <v>10</v>
      </c>
      <c r="K255" s="578" t="str">
        <f>'[1]G CONOC'!I93</f>
        <v xml:space="preserve">Herramientas de difusión realizadas para el posicionamiento de la ICDE </v>
      </c>
      <c r="L255" s="580" t="str">
        <f>'[1]G CONOC'!J93</f>
        <v>Eficacia</v>
      </c>
      <c r="M255" s="578" t="str">
        <f>'[1]G CONOC'!K93</f>
        <v>GIT Gobierno Geoespacial - ICDE</v>
      </c>
      <c r="N255" s="558">
        <f>'[1]G CONOC'!Y93</f>
        <v>1</v>
      </c>
      <c r="O255" s="558">
        <f>'[1]G CONOC'!Y94</f>
        <v>0</v>
      </c>
      <c r="P255" s="558">
        <f>'[1]G CONOC'!Z93</f>
        <v>0.06</v>
      </c>
      <c r="Q255" s="559">
        <f>'[1]G CONOC'!AA93</f>
        <v>0</v>
      </c>
      <c r="R255" s="563"/>
      <c r="S255" s="101" t="str">
        <f>'[1]G CONOC'!B96</f>
        <v>13. No Aplica</v>
      </c>
      <c r="T255" s="53" t="str">
        <f>'[1]G CONOC'!C96</f>
        <v>Publicar  boletín "Cultura GEO" (2 boletines)</v>
      </c>
      <c r="U255" s="53" t="str">
        <f>'[1]G CONOC'!K96</f>
        <v>GIT Gobierno Geoespacial - ICDE</v>
      </c>
      <c r="V255" s="54">
        <f>'[1]G CONOC'!Y96</f>
        <v>1</v>
      </c>
      <c r="W255" s="54">
        <f>'[1]G CONOC'!Y97</f>
        <v>0</v>
      </c>
      <c r="X255" s="54">
        <f>'[1]G CONOC'!Z96</f>
        <v>0.25</v>
      </c>
      <c r="Y255" s="55">
        <f>'[1]G CONOC'!AA96</f>
        <v>0</v>
      </c>
      <c r="Z255" s="529"/>
      <c r="AA255" s="529"/>
      <c r="AB255" s="529"/>
      <c r="AC255" s="529"/>
      <c r="AD255" s="529"/>
      <c r="AE255" s="529"/>
      <c r="AF255" s="529"/>
      <c r="AG255" s="529"/>
      <c r="AH255" s="529"/>
      <c r="AI255" s="529"/>
    </row>
    <row r="256" spans="1:35">
      <c r="A256" s="566"/>
      <c r="B256" s="566"/>
      <c r="C256" s="563"/>
      <c r="D256" s="570"/>
      <c r="E256" s="556"/>
      <c r="F256" s="556"/>
      <c r="G256" s="556"/>
      <c r="H256" s="556"/>
      <c r="I256" s="556"/>
      <c r="J256" s="556"/>
      <c r="K256" s="556"/>
      <c r="L256" s="556"/>
      <c r="M256" s="556"/>
      <c r="N256" s="556"/>
      <c r="O256" s="556"/>
      <c r="P256" s="556"/>
      <c r="Q256" s="560"/>
      <c r="R256" s="563"/>
      <c r="S256" s="127" t="str">
        <f>'[1]G CONOC'!B98</f>
        <v>13. No Aplica</v>
      </c>
      <c r="T256" s="56" t="str">
        <f>'[1]G CONOC'!C98</f>
        <v>Realizar  plenarias de Infraestructuras de Datos Espaciales (IDE) temáticas (2 Plenarias)</v>
      </c>
      <c r="U256" s="56" t="str">
        <f>'[1]G CONOC'!K98</f>
        <v>GIT Gobierno Geoespacial - ICDE</v>
      </c>
      <c r="V256" s="57">
        <f>'[1]G CONOC'!Y98</f>
        <v>1</v>
      </c>
      <c r="W256" s="57">
        <f>'[1]G CONOC'!Y99</f>
        <v>0</v>
      </c>
      <c r="X256" s="57">
        <f>'[1]G CONOC'!Z98</f>
        <v>0.25</v>
      </c>
      <c r="Y256" s="58">
        <f>'[1]G CONOC'!AA98</f>
        <v>0</v>
      </c>
      <c r="Z256" s="529"/>
      <c r="AA256" s="529"/>
      <c r="AB256" s="529"/>
      <c r="AC256" s="529"/>
      <c r="AD256" s="529"/>
      <c r="AE256" s="529"/>
      <c r="AF256" s="529"/>
      <c r="AG256" s="529"/>
      <c r="AH256" s="529"/>
      <c r="AI256" s="529"/>
    </row>
    <row r="257" spans="1:35" ht="30">
      <c r="A257" s="566"/>
      <c r="B257" s="566"/>
      <c r="C257" s="563"/>
      <c r="D257" s="570"/>
      <c r="E257" s="556"/>
      <c r="F257" s="556"/>
      <c r="G257" s="556"/>
      <c r="H257" s="556"/>
      <c r="I257" s="556"/>
      <c r="J257" s="556"/>
      <c r="K257" s="556"/>
      <c r="L257" s="556"/>
      <c r="M257" s="556"/>
      <c r="N257" s="556"/>
      <c r="O257" s="556"/>
      <c r="P257" s="556"/>
      <c r="Q257" s="560"/>
      <c r="R257" s="563"/>
      <c r="S257" s="127" t="str">
        <f>'[1]G CONOC'!B100</f>
        <v>13. No Aplica</v>
      </c>
      <c r="T257" s="56" t="str">
        <f>'[1]G CONOC'!C100</f>
        <v>Realizar  talleres a la sociedad geoespacial en temás de IDE para promover su creación o fortalecimiento ( 5 talleres)</v>
      </c>
      <c r="U257" s="56" t="str">
        <f>'[1]G CONOC'!K100</f>
        <v>GIT Gobierno Geoespacial - ICDE</v>
      </c>
      <c r="V257" s="57">
        <f>'[1]G CONOC'!Y100</f>
        <v>1</v>
      </c>
      <c r="W257" s="57">
        <f>'[1]G CONOC'!Y101</f>
        <v>0</v>
      </c>
      <c r="X257" s="57">
        <f>'[1]G CONOC'!Z100</f>
        <v>0.25</v>
      </c>
      <c r="Y257" s="58">
        <f>'[1]G CONOC'!AA100</f>
        <v>0</v>
      </c>
      <c r="Z257" s="529"/>
      <c r="AA257" s="529"/>
      <c r="AB257" s="529"/>
      <c r="AC257" s="529"/>
      <c r="AD257" s="529"/>
      <c r="AE257" s="529"/>
      <c r="AF257" s="529"/>
      <c r="AG257" s="529"/>
      <c r="AH257" s="529"/>
      <c r="AI257" s="529"/>
    </row>
    <row r="258" spans="1:35" ht="30.75" thickBot="1">
      <c r="A258" s="566"/>
      <c r="B258" s="566"/>
      <c r="C258" s="563"/>
      <c r="D258" s="571"/>
      <c r="E258" s="557"/>
      <c r="F258" s="557"/>
      <c r="G258" s="557"/>
      <c r="H258" s="557"/>
      <c r="I258" s="557"/>
      <c r="J258" s="557"/>
      <c r="K258" s="557"/>
      <c r="L258" s="557"/>
      <c r="M258" s="557"/>
      <c r="N258" s="557"/>
      <c r="O258" s="557"/>
      <c r="P258" s="557"/>
      <c r="Q258" s="561"/>
      <c r="R258" s="563"/>
      <c r="S258" s="129" t="str">
        <f>'[1]G CONOC'!B102</f>
        <v>13. No Aplica</v>
      </c>
      <c r="T258" s="62" t="str">
        <f>'[1]G CONOC'!C102</f>
        <v>Incrementar en un 20% el numero de interacciones en los diferentes canales digitales de la ICDE (1 indicador de medición)</v>
      </c>
      <c r="U258" s="62" t="str">
        <f>'[1]G CONOC'!K102</f>
        <v>GIT Gobierno Geoespacial - ICDE</v>
      </c>
      <c r="V258" s="63">
        <f>'[1]G CONOC'!Y102</f>
        <v>1</v>
      </c>
      <c r="W258" s="63">
        <f>'[1]G CONOC'!Y103</f>
        <v>0</v>
      </c>
      <c r="X258" s="63">
        <f>'[1]G CONOC'!Z102</f>
        <v>0.25</v>
      </c>
      <c r="Y258" s="64">
        <f>'[1]G CONOC'!AA102</f>
        <v>0</v>
      </c>
      <c r="Z258" s="529"/>
      <c r="AA258" s="529"/>
      <c r="AB258" s="529"/>
      <c r="AC258" s="529"/>
      <c r="AD258" s="529"/>
      <c r="AE258" s="529"/>
      <c r="AF258" s="529"/>
      <c r="AG258" s="529"/>
      <c r="AH258" s="529"/>
      <c r="AI258" s="529"/>
    </row>
    <row r="259" spans="1:35" ht="45">
      <c r="A259" s="566"/>
      <c r="B259" s="566"/>
      <c r="C259" s="563"/>
      <c r="D259" s="627" t="str">
        <f>'[1]G CONOC'!B107</f>
        <v>13. No Aplica</v>
      </c>
      <c r="E259" s="626" t="str">
        <f>'[1]G CONOC'!C107</f>
        <v>Democratizar la información y el conocimiento del IGAC</v>
      </c>
      <c r="F259" s="625" t="str">
        <f>'[1]G CONOC'!D107</f>
        <v>5.2.Consolidación de la Infraestructura Colombiana de Datos Espaciales (ICDE)</v>
      </c>
      <c r="G259" s="626" t="str">
        <f>'[1]G CONOC'!E107</f>
        <v>Gestión del Conocimiento y la Innovación</v>
      </c>
      <c r="H259" s="625" t="str">
        <f>'[1]G CONOC'!F107</f>
        <v>6.14. Gestión del conocimiento y la innovación</v>
      </c>
      <c r="I259" s="625" t="str">
        <f>'[1]G CONOC'!G107</f>
        <v>Numero</v>
      </c>
      <c r="J259" s="626">
        <f>'[1]G CONOC'!H107</f>
        <v>12</v>
      </c>
      <c r="K259" s="625" t="str">
        <f>'[1]G CONOC'!I107</f>
        <v>Solicitudes de las áreas misionales atendidas</v>
      </c>
      <c r="L259" s="625" t="str">
        <f>'[1]G CONOC'!J107</f>
        <v>Eficacia</v>
      </c>
      <c r="M259" s="626" t="str">
        <f>'[1]G CONOC'!K107</f>
        <v>GIT Gobierno Geoespacial - ICDE</v>
      </c>
      <c r="N259" s="587">
        <f>'[1]G CONOC'!Y107</f>
        <v>1</v>
      </c>
      <c r="O259" s="587">
        <f>'[1]G CONOC'!Y108</f>
        <v>0</v>
      </c>
      <c r="P259" s="587">
        <f>'[1]G CONOC'!Z107</f>
        <v>0.06</v>
      </c>
      <c r="Q259" s="588">
        <f>'[1]G CONOC'!AA107</f>
        <v>0</v>
      </c>
      <c r="R259" s="563"/>
      <c r="S259" s="101" t="str">
        <f>'[1]G CONOC'!B110</f>
        <v>13. No Aplica</v>
      </c>
      <c r="T259" s="53" t="str">
        <f>'[1]G CONOC'!C110</f>
        <v>Realizar la caracterización (ciclo de vida del producto) de cuatro capas de datos fundamentales junto con la Subdirección de Geografía  y Cartografía (Marco de referencia geodésico, Límites, Curvas de nivel, Hidrografía) para las escalas 100.000, 25.000, 10.000</v>
      </c>
      <c r="U259" s="53" t="str">
        <f>'[1]G CONOC'!K110</f>
        <v>GIT Gobierno Geoespacial - ICDE</v>
      </c>
      <c r="V259" s="54">
        <f>'[1]G CONOC'!Y110</f>
        <v>1</v>
      </c>
      <c r="W259" s="54">
        <f>'[1]G CONOC'!Y111</f>
        <v>0</v>
      </c>
      <c r="X259" s="54">
        <f>'[1]G CONOC'!Z110</f>
        <v>0.5</v>
      </c>
      <c r="Y259" s="55">
        <f>'[1]G CONOC'!AA110</f>
        <v>0</v>
      </c>
      <c r="Z259" s="529"/>
      <c r="AA259" s="529"/>
      <c r="AB259" s="529"/>
      <c r="AC259" s="529"/>
      <c r="AD259" s="529"/>
      <c r="AE259" s="529"/>
      <c r="AF259" s="529"/>
      <c r="AG259" s="529"/>
      <c r="AH259" s="529"/>
      <c r="AI259" s="529"/>
    </row>
    <row r="260" spans="1:35" ht="15.75" thickBot="1">
      <c r="A260" s="566"/>
      <c r="B260" s="566"/>
      <c r="C260" s="563"/>
      <c r="D260" s="597"/>
      <c r="E260" s="591"/>
      <c r="F260" s="591"/>
      <c r="G260" s="591"/>
      <c r="H260" s="591"/>
      <c r="I260" s="591"/>
      <c r="J260" s="591"/>
      <c r="K260" s="591"/>
      <c r="L260" s="591"/>
      <c r="M260" s="591"/>
      <c r="N260" s="591"/>
      <c r="O260" s="591"/>
      <c r="P260" s="591"/>
      <c r="Q260" s="592"/>
      <c r="R260" s="563"/>
      <c r="S260" s="129" t="str">
        <f>'[1]G CONOC'!B112</f>
        <v>13. No Aplica</v>
      </c>
      <c r="T260" s="62" t="str">
        <f>'[1]G CONOC'!C112</f>
        <v>Realizar la publicación  de cuatro capas de datos fundamentales caracterizadas.</v>
      </c>
      <c r="U260" s="62" t="str">
        <f>'[1]G CONOC'!K112</f>
        <v>GIT Gobierno Geoespacial - ICDE</v>
      </c>
      <c r="V260" s="63">
        <f>'[1]G CONOC'!Y112</f>
        <v>1</v>
      </c>
      <c r="W260" s="63">
        <f>'[1]G CONOC'!Y113</f>
        <v>0</v>
      </c>
      <c r="X260" s="63">
        <f>'[1]G CONOC'!Z112</f>
        <v>0.5</v>
      </c>
      <c r="Y260" s="64">
        <f>'[1]G CONOC'!AA112</f>
        <v>0</v>
      </c>
      <c r="Z260" s="529"/>
      <c r="AA260" s="529"/>
      <c r="AB260" s="529"/>
      <c r="AC260" s="529"/>
      <c r="AD260" s="529"/>
      <c r="AE260" s="529"/>
      <c r="AF260" s="529"/>
      <c r="AG260" s="529"/>
      <c r="AH260" s="529"/>
      <c r="AI260" s="529"/>
    </row>
    <row r="261" spans="1:35" ht="30">
      <c r="A261" s="566"/>
      <c r="B261" s="566"/>
      <c r="C261" s="563"/>
      <c r="D261" s="629" t="str">
        <f>'[1]G CONOC'!B117</f>
        <v>13. No Aplica</v>
      </c>
      <c r="E261" s="578" t="str">
        <f>'[1]G CONOC'!C117</f>
        <v>Democratizar la información y el conocimiento del IGAC</v>
      </c>
      <c r="F261" s="580" t="str">
        <f>'[1]G CONOC'!D117</f>
        <v>5.2.Consolidación de la Infraestructura Colombiana de Datos Espaciales (ICDE)</v>
      </c>
      <c r="G261" s="578" t="str">
        <f>'[1]G CONOC'!E117</f>
        <v>Gestión del Conocimiento y la Innovación</v>
      </c>
      <c r="H261" s="580" t="str">
        <f>'[1]G CONOC'!F117</f>
        <v>6.14. Gestión del conocimiento y la innovación</v>
      </c>
      <c r="I261" s="580" t="str">
        <f>'[1]G CONOC'!G117</f>
        <v>Numero</v>
      </c>
      <c r="J261" s="578">
        <f>'[1]G CONOC'!H117</f>
        <v>1</v>
      </c>
      <c r="K261" s="578" t="str">
        <f>'[1]G CONOC'!I117</f>
        <v xml:space="preserve">Plan para la actualización y mejora, del portal ICDE, PGN y Micrositios </v>
      </c>
      <c r="L261" s="580" t="str">
        <f>'[1]G CONOC'!J117</f>
        <v>Eficacia</v>
      </c>
      <c r="M261" s="578" t="str">
        <f>'[1]G CONOC'!K117</f>
        <v>GIT Gobierno Geoespacial - ICDE</v>
      </c>
      <c r="N261" s="558">
        <f>'[1]G CONOC'!Y117</f>
        <v>1</v>
      </c>
      <c r="O261" s="558">
        <f>'[1]G CONOC'!Y118</f>
        <v>0</v>
      </c>
      <c r="P261" s="558">
        <f>'[1]G CONOC'!Z117</f>
        <v>0.06</v>
      </c>
      <c r="Q261" s="559">
        <f>'[1]G CONOC'!AA117</f>
        <v>0</v>
      </c>
      <c r="R261" s="563"/>
      <c r="S261" s="101" t="str">
        <f>'[1]G CONOC'!B120</f>
        <v>13. No Aplica</v>
      </c>
      <c r="T261" s="53" t="str">
        <f>'[1]G CONOC'!C120</f>
        <v>Formulación del plan anual para la actualización y mejora del portal ICDE, PGN y Micrositios artIculado con la Oficina de Informática -OIF</v>
      </c>
      <c r="U261" s="53" t="str">
        <f>'[1]G CONOC'!K120</f>
        <v>GIT Gobierno Geoespacial - ICDE</v>
      </c>
      <c r="V261" s="54">
        <f>'[1]G CONOC'!Y120</f>
        <v>1</v>
      </c>
      <c r="W261" s="54">
        <f>'[1]G CONOC'!Y121</f>
        <v>0</v>
      </c>
      <c r="X261" s="54">
        <f>'[1]G CONOC'!Z120</f>
        <v>0.5</v>
      </c>
      <c r="Y261" s="55">
        <f>'[1]G CONOC'!AA120</f>
        <v>0</v>
      </c>
      <c r="Z261" s="529"/>
      <c r="AA261" s="529"/>
      <c r="AB261" s="529"/>
      <c r="AC261" s="529"/>
      <c r="AD261" s="529"/>
      <c r="AE261" s="529"/>
      <c r="AF261" s="529"/>
      <c r="AG261" s="529"/>
      <c r="AH261" s="529"/>
      <c r="AI261" s="529"/>
    </row>
    <row r="262" spans="1:35" ht="30.75" thickBot="1">
      <c r="A262" s="566"/>
      <c r="B262" s="566"/>
      <c r="C262" s="631"/>
      <c r="D262" s="571"/>
      <c r="E262" s="557"/>
      <c r="F262" s="557"/>
      <c r="G262" s="557"/>
      <c r="H262" s="557"/>
      <c r="I262" s="557"/>
      <c r="J262" s="557"/>
      <c r="K262" s="557"/>
      <c r="L262" s="557"/>
      <c r="M262" s="557"/>
      <c r="N262" s="557"/>
      <c r="O262" s="557"/>
      <c r="P262" s="557"/>
      <c r="Q262" s="561"/>
      <c r="R262" s="563"/>
      <c r="S262" s="127" t="str">
        <f>'[1]G CONOC'!B122</f>
        <v>13. No Aplica</v>
      </c>
      <c r="T262" s="56" t="str">
        <f>'[1]G CONOC'!C122</f>
        <v>Implementación  del plan anual para la actualización y mejora del portal ICDE, PGN y Micrositios artIculado con la Oficina de Informática -OIF</v>
      </c>
      <c r="U262" s="56" t="str">
        <f>'[1]G CONOC'!K122</f>
        <v>GIT Gobierno Geoespacial - ICDE</v>
      </c>
      <c r="V262" s="57">
        <f>'[1]G CONOC'!Y122</f>
        <v>1</v>
      </c>
      <c r="W262" s="57">
        <f>'[1]G CONOC'!Y123</f>
        <v>0</v>
      </c>
      <c r="X262" s="57">
        <f>'[1]G CONOC'!Z122</f>
        <v>0.5</v>
      </c>
      <c r="Y262" s="58">
        <f>'[1]G CONOC'!AA122</f>
        <v>0</v>
      </c>
      <c r="Z262" s="529"/>
      <c r="AA262" s="529"/>
      <c r="AB262" s="529"/>
      <c r="AC262" s="529"/>
      <c r="AD262" s="529"/>
      <c r="AE262" s="529"/>
      <c r="AF262" s="529"/>
      <c r="AG262" s="529"/>
      <c r="AH262" s="529"/>
      <c r="AI262" s="529"/>
    </row>
    <row r="263" spans="1:35" ht="30">
      <c r="A263" s="566"/>
      <c r="B263" s="566"/>
      <c r="C263" s="628" t="str">
        <f>'[1]G CONOC'!A129</f>
        <v>Documentos Normativos para el gobierno geoespacial de la ICDE</v>
      </c>
      <c r="D263" s="590" t="str">
        <f>'[1]G CONOC'!B129</f>
        <v>13. No Aplica</v>
      </c>
      <c r="E263" s="589" t="str">
        <f>'[1]G CONOC'!C129</f>
        <v>Democratizar la información y el conocimiento del IGAC</v>
      </c>
      <c r="F263" s="589" t="str">
        <f>'[1]G CONOC'!D129</f>
        <v>5.2.Consolidación de la Infraestructura Colombiana de Datos Espaciales (ICDE)</v>
      </c>
      <c r="G263" s="589" t="str">
        <f>'[1]G CONOC'!E129</f>
        <v>Gestión del Conocimiento y la Innovación</v>
      </c>
      <c r="H263" s="589" t="str">
        <f>'[1]G CONOC'!F129</f>
        <v>6.14. Gestión del conocimiento y la innovación</v>
      </c>
      <c r="I263" s="589" t="str">
        <f>'[1]G CONOC'!G129</f>
        <v>Numero</v>
      </c>
      <c r="J263" s="589">
        <f>'[1]G CONOC'!H129</f>
        <v>2</v>
      </c>
      <c r="K263" s="589" t="str">
        <f>'[1]G CONOC'!I129</f>
        <v>Documentos normativos   elaborados</v>
      </c>
      <c r="L263" s="589" t="str">
        <f>'[1]G CONOC'!J129</f>
        <v>Eficacia</v>
      </c>
      <c r="M263" s="589" t="str">
        <f>'[1]G CONOC'!K129</f>
        <v>GIT Gobierno Geoespacial - ICDE</v>
      </c>
      <c r="N263" s="587">
        <f>'[1]G CONOC'!Y129</f>
        <v>1</v>
      </c>
      <c r="O263" s="587">
        <f>'[1]G CONOC'!Y130</f>
        <v>0</v>
      </c>
      <c r="P263" s="587">
        <f>'[1]G CONOC'!Z129</f>
        <v>0.2</v>
      </c>
      <c r="Q263" s="588">
        <f>'[1]G CONOC'!AA129</f>
        <v>0</v>
      </c>
      <c r="R263" s="563"/>
      <c r="S263" s="101" t="str">
        <f>'[1]G CONOC'!B132</f>
        <v>13. No Aplica</v>
      </c>
      <c r="T263" s="53" t="str">
        <f>'[1]G CONOC'!C132</f>
        <v xml:space="preserve">Actualizar del Marco de Referencia Geoespacial (MRG) con base en los lineamientos del Marco Integrado de Referencia Geoespacial (IGIF) </v>
      </c>
      <c r="U263" s="53" t="str">
        <f>'[1]G CONOC'!K132</f>
        <v>GIT Gobierno Geoespacial - ICDE</v>
      </c>
      <c r="V263" s="54">
        <f>'[1]G CONOC'!Y132</f>
        <v>1</v>
      </c>
      <c r="W263" s="54">
        <f>'[1]G CONOC'!Y133</f>
        <v>0</v>
      </c>
      <c r="X263" s="54">
        <f>'[1]G CONOC'!Z132</f>
        <v>0.5</v>
      </c>
      <c r="Y263" s="55">
        <f>'[1]G CONOC'!AA132</f>
        <v>0</v>
      </c>
      <c r="Z263" s="529"/>
      <c r="AA263" s="529"/>
      <c r="AB263" s="529"/>
      <c r="AC263" s="529"/>
      <c r="AD263" s="529"/>
      <c r="AE263" s="529"/>
      <c r="AF263" s="529"/>
      <c r="AG263" s="529"/>
      <c r="AH263" s="529"/>
      <c r="AI263" s="529"/>
    </row>
    <row r="264" spans="1:35" ht="30.75" thickBot="1">
      <c r="A264" s="566"/>
      <c r="B264" s="566"/>
      <c r="C264" s="567"/>
      <c r="D264" s="597"/>
      <c r="E264" s="591"/>
      <c r="F264" s="591"/>
      <c r="G264" s="591"/>
      <c r="H264" s="591"/>
      <c r="I264" s="591"/>
      <c r="J264" s="591"/>
      <c r="K264" s="591"/>
      <c r="L264" s="591"/>
      <c r="M264" s="591"/>
      <c r="N264" s="591"/>
      <c r="O264" s="591"/>
      <c r="P264" s="591"/>
      <c r="Q264" s="592"/>
      <c r="R264" s="563"/>
      <c r="S264" s="129" t="str">
        <f>'[1]G CONOC'!B134</f>
        <v>13. No Aplica</v>
      </c>
      <c r="T264" s="62" t="str">
        <f>'[1]G CONOC'!C134</f>
        <v>Realizar la construcción y actualización de instrumentos de estandarización (Guías de implementación, manuales)</v>
      </c>
      <c r="U264" s="62" t="str">
        <f>'[1]G CONOC'!K134</f>
        <v>GIT Gobierno Geoespacial - ICDE</v>
      </c>
      <c r="V264" s="63">
        <f>'[1]G CONOC'!Y134</f>
        <v>1</v>
      </c>
      <c r="W264" s="63">
        <f>'[1]G CONOC'!Y135</f>
        <v>0</v>
      </c>
      <c r="X264" s="63">
        <f>'[1]G CONOC'!Z134</f>
        <v>0.5</v>
      </c>
      <c r="Y264" s="64">
        <f>'[1]G CONOC'!AA134</f>
        <v>0</v>
      </c>
      <c r="Z264" s="529"/>
      <c r="AA264" s="529"/>
      <c r="AB264" s="529"/>
      <c r="AC264" s="529"/>
      <c r="AD264" s="529"/>
      <c r="AE264" s="529"/>
      <c r="AF264" s="529"/>
      <c r="AG264" s="529"/>
      <c r="AH264" s="529"/>
      <c r="AI264" s="529"/>
    </row>
    <row r="265" spans="1:35">
      <c r="A265" s="566"/>
      <c r="B265" s="566"/>
      <c r="C265" s="628" t="str">
        <f>'[1]G CONOC'!A141</f>
        <v>Servicios de asistencia técnica para la gestión de los recursos geográficos</v>
      </c>
      <c r="D265" s="569" t="str">
        <f>'[1]G CONOC'!B141</f>
        <v>13. No Aplica</v>
      </c>
      <c r="E265" s="555" t="str">
        <f>'[1]G CONOC'!C141</f>
        <v>Democratizar la información y el conocimiento del IGAC</v>
      </c>
      <c r="F265" s="555" t="str">
        <f>'[1]G CONOC'!D141</f>
        <v>5.2.Consolidación de la Infraestructura Colombiana de Datos Espaciales (ICDE)</v>
      </c>
      <c r="G265" s="555" t="str">
        <f>'[1]G CONOC'!E141</f>
        <v>Gestión del Conocimiento y la Innovación</v>
      </c>
      <c r="H265" s="555" t="str">
        <f>'[1]G CONOC'!F141</f>
        <v>6.14. Gestión del conocimiento y la innovación</v>
      </c>
      <c r="I265" s="555" t="str">
        <f>'[1]G CONOC'!G141</f>
        <v>Numero</v>
      </c>
      <c r="J265" s="555">
        <f>'[1]G CONOC'!H141</f>
        <v>1</v>
      </c>
      <c r="K265" s="555" t="str">
        <f>'[1]G CONOC'!I141</f>
        <v>Asistencia técnica de fortalecimiento para las entidades de la Infraestructura Colombiana de  Datos Espaciales - ICDE</v>
      </c>
      <c r="L265" s="555" t="str">
        <f>'[1]G CONOC'!J141</f>
        <v>Eficacia</v>
      </c>
      <c r="M265" s="555" t="str">
        <f>'[1]G CONOC'!K141</f>
        <v>GIT Gobierno Geoespacial - ICDE</v>
      </c>
      <c r="N265" s="558">
        <f>'[1]G CONOC'!Y141</f>
        <v>1</v>
      </c>
      <c r="O265" s="558">
        <f>'[1]G CONOC'!Y142</f>
        <v>0</v>
      </c>
      <c r="P265" s="558">
        <f>'[1]G CONOC'!Z141</f>
        <v>0.05</v>
      </c>
      <c r="Q265" s="559">
        <f>'[1]G CONOC'!AA141</f>
        <v>0</v>
      </c>
      <c r="R265" s="563"/>
      <c r="S265" s="101" t="str">
        <f>'[1]G CONOC'!B144</f>
        <v>13. No Aplica</v>
      </c>
      <c r="T265" s="53" t="str">
        <f>'[1]G CONOC'!C144</f>
        <v>Realizar la planificación de la asistencia técnica a desarrollar en temas IDE</v>
      </c>
      <c r="U265" s="53" t="str">
        <f>'[1]G CONOC'!K144</f>
        <v>GIT Gobierno Geoespacial - ICDE</v>
      </c>
      <c r="V265" s="54">
        <f>'[1]G CONOC'!Y144</f>
        <v>1</v>
      </c>
      <c r="W265" s="54">
        <f>'[1]G CONOC'!Y145</f>
        <v>0</v>
      </c>
      <c r="X265" s="54">
        <f>'[1]G CONOC'!Z144</f>
        <v>0.3</v>
      </c>
      <c r="Y265" s="55">
        <f>'[1]G CONOC'!AA144</f>
        <v>0</v>
      </c>
      <c r="Z265" s="529"/>
      <c r="AA265" s="529"/>
      <c r="AB265" s="529"/>
      <c r="AC265" s="529"/>
      <c r="AD265" s="529"/>
      <c r="AE265" s="529"/>
      <c r="AF265" s="529"/>
      <c r="AG265" s="529"/>
      <c r="AH265" s="529"/>
      <c r="AI265" s="529"/>
    </row>
    <row r="266" spans="1:35">
      <c r="A266" s="566"/>
      <c r="B266" s="566"/>
      <c r="C266" s="566"/>
      <c r="D266" s="570"/>
      <c r="E266" s="556"/>
      <c r="F266" s="556"/>
      <c r="G266" s="556"/>
      <c r="H266" s="556"/>
      <c r="I266" s="556"/>
      <c r="J266" s="556"/>
      <c r="K266" s="556"/>
      <c r="L266" s="556"/>
      <c r="M266" s="556"/>
      <c r="N266" s="556"/>
      <c r="O266" s="556"/>
      <c r="P266" s="556"/>
      <c r="Q266" s="560"/>
      <c r="R266" s="563"/>
      <c r="S266" s="127" t="str">
        <f>'[1]G CONOC'!B146</f>
        <v>13. No Aplica</v>
      </c>
      <c r="T266" s="56" t="str">
        <f>'[1]G CONOC'!C146</f>
        <v xml:space="preserve">Ejecutar el plan de gestión de la asistencia técnica </v>
      </c>
      <c r="U266" s="56" t="str">
        <f>'[1]G CONOC'!K146</f>
        <v>GIT Gobierno Geoespacial - ICDE</v>
      </c>
      <c r="V266" s="57">
        <f>'[1]G CONOC'!Y146</f>
        <v>1</v>
      </c>
      <c r="W266" s="57">
        <f>'[1]G CONOC'!Y147</f>
        <v>0</v>
      </c>
      <c r="X266" s="57">
        <f>'[1]G CONOC'!Z146</f>
        <v>0.5</v>
      </c>
      <c r="Y266" s="58">
        <f>'[1]G CONOC'!AA146</f>
        <v>0</v>
      </c>
      <c r="Z266" s="529"/>
      <c r="AA266" s="529"/>
      <c r="AB266" s="529"/>
      <c r="AC266" s="529"/>
      <c r="AD266" s="529"/>
      <c r="AE266" s="529"/>
      <c r="AF266" s="529"/>
      <c r="AG266" s="529"/>
      <c r="AH266" s="529"/>
      <c r="AI266" s="529"/>
    </row>
    <row r="267" spans="1:35" ht="15.75" thickBot="1">
      <c r="A267" s="566"/>
      <c r="B267" s="566"/>
      <c r="C267" s="566"/>
      <c r="D267" s="571"/>
      <c r="E267" s="557"/>
      <c r="F267" s="557"/>
      <c r="G267" s="557"/>
      <c r="H267" s="557"/>
      <c r="I267" s="557"/>
      <c r="J267" s="557"/>
      <c r="K267" s="557"/>
      <c r="L267" s="557"/>
      <c r="M267" s="557"/>
      <c r="N267" s="557"/>
      <c r="O267" s="557"/>
      <c r="P267" s="557"/>
      <c r="Q267" s="561"/>
      <c r="R267" s="563"/>
      <c r="S267" s="129" t="str">
        <f>'[1]G CONOC'!B148</f>
        <v>13. No Aplica</v>
      </c>
      <c r="T267" s="62" t="str">
        <f>'[1]G CONOC'!C148</f>
        <v xml:space="preserve">Realizar informes finales  y socilaización de los resultados generados en la asistencia técnica </v>
      </c>
      <c r="U267" s="62" t="str">
        <f>'[1]G CONOC'!K148</f>
        <v>GIT Gobierno Geoespacial - ICDE</v>
      </c>
      <c r="V267" s="63">
        <f>'[1]G CONOC'!Y148</f>
        <v>1</v>
      </c>
      <c r="W267" s="63">
        <f>'[1]G CONOC'!Y149</f>
        <v>0</v>
      </c>
      <c r="X267" s="63">
        <f>'[1]G CONOC'!Z148</f>
        <v>0.2</v>
      </c>
      <c r="Y267" s="64">
        <f>'[1]G CONOC'!AA148</f>
        <v>0</v>
      </c>
      <c r="Z267" s="529"/>
      <c r="AA267" s="529"/>
      <c r="AB267" s="529"/>
      <c r="AC267" s="529"/>
      <c r="AD267" s="529"/>
      <c r="AE267" s="529"/>
      <c r="AF267" s="529"/>
      <c r="AG267" s="529"/>
      <c r="AH267" s="529"/>
      <c r="AI267" s="529"/>
    </row>
    <row r="268" spans="1:35" ht="45">
      <c r="A268" s="566"/>
      <c r="B268" s="566"/>
      <c r="C268" s="566"/>
      <c r="D268" s="627" t="str">
        <f>'[1]G CONOC'!B153</f>
        <v>13. No Aplica</v>
      </c>
      <c r="E268" s="626" t="str">
        <f>'[1]G CONOC'!C153</f>
        <v>Democratizar la información y el conocimiento del IGAC</v>
      </c>
      <c r="F268" s="625" t="str">
        <f>'[1]G CONOC'!D153</f>
        <v xml:space="preserve">5.6.Fortalecimiento de mecanismos y escenarios de difusión de la información académica, técnica y científica de la gestión misional. </v>
      </c>
      <c r="G268" s="626" t="str">
        <f>'[1]G CONOC'!E153</f>
        <v>Gestión del Conocimiento y la Innovación</v>
      </c>
      <c r="H268" s="625" t="str">
        <f>'[1]G CONOC'!F153</f>
        <v>6.14. Gestión del conocimiento y la innovación</v>
      </c>
      <c r="I268" s="625" t="str">
        <f>'[1]G CONOC'!G153</f>
        <v>Numero</v>
      </c>
      <c r="J268" s="626">
        <f>'[1]G CONOC'!H153</f>
        <v>10</v>
      </c>
      <c r="K268" s="625" t="str">
        <f>'[1]G CONOC'!I153</f>
        <v>Asistencia técnica a entidades en la gestión de los recursos geográficos</v>
      </c>
      <c r="L268" s="625" t="str">
        <f>'[1]G CONOC'!J153</f>
        <v>Eficacia</v>
      </c>
      <c r="M268" s="626" t="str">
        <f>'[1]G CONOC'!K153</f>
        <v>GIT I+D+i
GIT TIG
GIT CTEIG</v>
      </c>
      <c r="N268" s="587">
        <f>'[1]G CONOC'!Y153</f>
        <v>1</v>
      </c>
      <c r="O268" s="587">
        <f>'[1]G CONOC'!Y154</f>
        <v>0</v>
      </c>
      <c r="P268" s="587">
        <f>'[1]G CONOC'!Z153</f>
        <v>0.15</v>
      </c>
      <c r="Q268" s="588">
        <f>'[1]G CONOC'!AA153</f>
        <v>0</v>
      </c>
      <c r="R268" s="563"/>
      <c r="S268" s="101" t="str">
        <f>'[1]G CONOC'!B156</f>
        <v>13. No Aplica</v>
      </c>
      <c r="T268" s="53" t="str">
        <f>'[1]G CONOC'!C156</f>
        <v>Realizar la planificación de la asesoría o consultoría a desarrollar</v>
      </c>
      <c r="U268" s="53" t="str">
        <f>'[1]G CONOC'!K156</f>
        <v>GIT I+D+i
GIT TIG
GIT CTEIG</v>
      </c>
      <c r="V268" s="54">
        <f>'[1]G CONOC'!Y156</f>
        <v>1</v>
      </c>
      <c r="W268" s="54">
        <f>'[1]G CONOC'!Y157</f>
        <v>0</v>
      </c>
      <c r="X268" s="54">
        <f>'[1]G CONOC'!Z156</f>
        <v>0.2</v>
      </c>
      <c r="Y268" s="55">
        <f>'[1]G CONOC'!AA156</f>
        <v>0</v>
      </c>
      <c r="Z268" s="529"/>
      <c r="AA268" s="529"/>
      <c r="AB268" s="529"/>
      <c r="AC268" s="529"/>
      <c r="AD268" s="529"/>
      <c r="AE268" s="529"/>
      <c r="AF268" s="529"/>
      <c r="AG268" s="529"/>
      <c r="AH268" s="529"/>
      <c r="AI268" s="529"/>
    </row>
    <row r="269" spans="1:35" ht="45">
      <c r="A269" s="566"/>
      <c r="B269" s="566"/>
      <c r="C269" s="566"/>
      <c r="D269" s="570"/>
      <c r="E269" s="556"/>
      <c r="F269" s="556"/>
      <c r="G269" s="556"/>
      <c r="H269" s="556"/>
      <c r="I269" s="556"/>
      <c r="J269" s="556"/>
      <c r="K269" s="556"/>
      <c r="L269" s="556"/>
      <c r="M269" s="556"/>
      <c r="N269" s="556"/>
      <c r="O269" s="556"/>
      <c r="P269" s="556"/>
      <c r="Q269" s="560"/>
      <c r="R269" s="563"/>
      <c r="S269" s="127" t="str">
        <f>'[1]G CONOC'!B158</f>
        <v>13. No Aplica</v>
      </c>
      <c r="T269" s="56" t="str">
        <f>'[1]G CONOC'!C158</f>
        <v>Ejecutar el plan de gestión de la asesoría o consultoría</v>
      </c>
      <c r="U269" s="56" t="str">
        <f>'[1]G CONOC'!K158</f>
        <v>GIT I+D+i
GIT TIG
GIT CTEIG</v>
      </c>
      <c r="V269" s="57">
        <f>'[1]G CONOC'!Y158</f>
        <v>1</v>
      </c>
      <c r="W269" s="57">
        <f>'[1]G CONOC'!Y159</f>
        <v>0</v>
      </c>
      <c r="X269" s="57">
        <f>'[1]G CONOC'!Z158</f>
        <v>0.3</v>
      </c>
      <c r="Y269" s="58">
        <f>'[1]G CONOC'!AA158</f>
        <v>0</v>
      </c>
      <c r="Z269" s="529"/>
      <c r="AA269" s="529"/>
      <c r="AB269" s="529"/>
      <c r="AC269" s="529"/>
      <c r="AD269" s="529"/>
      <c r="AE269" s="529"/>
      <c r="AF269" s="529"/>
      <c r="AG269" s="529"/>
      <c r="AH269" s="529"/>
      <c r="AI269" s="529"/>
    </row>
    <row r="270" spans="1:35" ht="45">
      <c r="A270" s="566"/>
      <c r="B270" s="566"/>
      <c r="C270" s="566"/>
      <c r="D270" s="570"/>
      <c r="E270" s="556"/>
      <c r="F270" s="556"/>
      <c r="G270" s="556"/>
      <c r="H270" s="556"/>
      <c r="I270" s="556"/>
      <c r="J270" s="556"/>
      <c r="K270" s="556"/>
      <c r="L270" s="556"/>
      <c r="M270" s="556"/>
      <c r="N270" s="556"/>
      <c r="O270" s="556"/>
      <c r="P270" s="556"/>
      <c r="Q270" s="560"/>
      <c r="R270" s="563"/>
      <c r="S270" s="127" t="str">
        <f>'[1]G CONOC'!B160</f>
        <v>13. No Aplica</v>
      </c>
      <c r="T270" s="56" t="str">
        <f>'[1]G CONOC'!C160</f>
        <v>Generar informe de resultados, mediciones de impacto y lecciones aprendidas</v>
      </c>
      <c r="U270" s="56" t="str">
        <f>'[1]G CONOC'!K160</f>
        <v>GIT I+D+i
GIT TIG
GIT CTEIG</v>
      </c>
      <c r="V270" s="57">
        <f>'[1]G CONOC'!Y160</f>
        <v>1</v>
      </c>
      <c r="W270" s="57">
        <f>'[1]G CONOC'!Y161</f>
        <v>0</v>
      </c>
      <c r="X270" s="57">
        <f>'[1]G CONOC'!Z160</f>
        <v>0.25</v>
      </c>
      <c r="Y270" s="58">
        <f>'[1]G CONOC'!AA160</f>
        <v>0</v>
      </c>
      <c r="Z270" s="529"/>
      <c r="AA270" s="529"/>
      <c r="AB270" s="529"/>
      <c r="AC270" s="529"/>
      <c r="AD270" s="529"/>
      <c r="AE270" s="529"/>
      <c r="AF270" s="529"/>
      <c r="AG270" s="529"/>
      <c r="AH270" s="529"/>
      <c r="AI270" s="529"/>
    </row>
    <row r="271" spans="1:35" ht="45.75" thickBot="1">
      <c r="A271" s="567"/>
      <c r="B271" s="567"/>
      <c r="C271" s="567"/>
      <c r="D271" s="571"/>
      <c r="E271" s="557"/>
      <c r="F271" s="557"/>
      <c r="G271" s="557"/>
      <c r="H271" s="557"/>
      <c r="I271" s="557"/>
      <c r="J271" s="557"/>
      <c r="K271" s="557"/>
      <c r="L271" s="557"/>
      <c r="M271" s="557"/>
      <c r="N271" s="557"/>
      <c r="O271" s="557"/>
      <c r="P271" s="557"/>
      <c r="Q271" s="561"/>
      <c r="R271" s="564"/>
      <c r="S271" s="128" t="str">
        <f>'[1]G CONOC'!B162</f>
        <v>13. No Aplica</v>
      </c>
      <c r="T271" s="59" t="str">
        <f>'[1]G CONOC'!C162</f>
        <v>Realizar procesos de socialización y difusión de los resultados generados por la asesoría o consultoria</v>
      </c>
      <c r="U271" s="59" t="str">
        <f>'[1]G CONOC'!K162</f>
        <v>GIT I+D+i
GIT TIG
GIT CTEIG</v>
      </c>
      <c r="V271" s="60">
        <f>'[1]G CONOC'!Y162</f>
        <v>1</v>
      </c>
      <c r="W271" s="60">
        <f>'[1]G CONOC'!Y163</f>
        <v>0</v>
      </c>
      <c r="X271" s="60">
        <f>'[1]G CONOC'!Z162</f>
        <v>0.25</v>
      </c>
      <c r="Y271" s="61">
        <f>'[1]G CONOC'!AA162</f>
        <v>0</v>
      </c>
      <c r="Z271" s="529"/>
      <c r="AA271" s="529"/>
      <c r="AB271" s="529"/>
      <c r="AC271" s="529"/>
      <c r="AD271" s="529"/>
      <c r="AE271" s="529"/>
      <c r="AF271" s="529"/>
      <c r="AG271" s="529"/>
      <c r="AH271" s="529"/>
      <c r="AI271" s="529"/>
    </row>
    <row r="272" spans="1:35" ht="30">
      <c r="A272" s="622" t="str">
        <f>'[1]T HUMANO'!C4</f>
        <v>GESTIÓN DEL TALENTO HUMANO</v>
      </c>
      <c r="B272" s="568">
        <f>'[1]T HUMANO'!AA4</f>
        <v>0</v>
      </c>
      <c r="C272" s="623" t="str">
        <f>'[1]T HUMANO'!A9</f>
        <v>PLAN ESTRATEGICO DE TALENTO HUMANO IMPLEMENTADO</v>
      </c>
      <c r="D272" s="621" t="str">
        <f>'[1]T HUMANO'!B9</f>
        <v>5. Plan Estratégico de Talento Humano</v>
      </c>
      <c r="E272" s="602" t="str">
        <f>'[1]T HUMANO'!C9</f>
        <v>Implementar un plan de modernización y fortalecimiento institucional</v>
      </c>
      <c r="F272" s="602" t="str">
        <f>'[1]T HUMANO'!D9</f>
        <v>1.1. Reestructuración del IGAC</v>
      </c>
      <c r="G272" s="602" t="str">
        <f>'[1]T HUMANO'!E9</f>
        <v>Talento Humano</v>
      </c>
      <c r="H272" s="602" t="str">
        <f>'[1]T HUMANO'!F9</f>
        <v>1.3. Talento Humano.</v>
      </c>
      <c r="I272" s="602" t="str">
        <f>'[1]T HUMANO'!G9</f>
        <v>Informes</v>
      </c>
      <c r="J272" s="602">
        <f>'[1]T HUMANO'!H9</f>
        <v>12</v>
      </c>
      <c r="K272" s="602" t="str">
        <f>'[1]T HUMANO'!I9</f>
        <v>Porcentaje de avance del plan estrategico del talento humano</v>
      </c>
      <c r="L272" s="602" t="str">
        <f>'[1]T HUMANO'!J9</f>
        <v>Eficiencia</v>
      </c>
      <c r="M272" s="602" t="str">
        <f>'[1]T HUMANO'!K9</f>
        <v>Git de Gestion del Talento Humano</v>
      </c>
      <c r="N272" s="598">
        <f>'[1]T HUMANO'!Y9</f>
        <v>1</v>
      </c>
      <c r="O272" s="598">
        <f>'[1]T HUMANO'!Y10</f>
        <v>0</v>
      </c>
      <c r="P272" s="598">
        <f>'[1]T HUMANO'!Z9</f>
        <v>0.3</v>
      </c>
      <c r="Q272" s="599">
        <f>'[1]T HUMANO'!AA9</f>
        <v>0</v>
      </c>
      <c r="R272" s="562">
        <f>SUM(Q272:Q296)</f>
        <v>0</v>
      </c>
      <c r="S272" s="130" t="str">
        <f>'[1]T HUMANO'!B12</f>
        <v>5. Plan Estratégico de Talento Humano</v>
      </c>
      <c r="T272" s="131" t="str">
        <f>'[1]T HUMANO'!C12</f>
        <v>Implementar  la política de integridad a través de la difusión a nivel central y territorial del CÓDIGO DE INTEGRIDAD y CONFLICTO DE INTERES.</v>
      </c>
      <c r="U272" s="132" t="str">
        <f>'[1]T HUMANO'!K12</f>
        <v>Git de Gestion del Talento Humano</v>
      </c>
      <c r="V272" s="133">
        <f>'[1]T HUMANO'!Y12</f>
        <v>1</v>
      </c>
      <c r="W272" s="133">
        <f>'[1]T HUMANO'!Y13</f>
        <v>0</v>
      </c>
      <c r="X272" s="133">
        <f>'[1]T HUMANO'!Z12</f>
        <v>0.2</v>
      </c>
      <c r="Y272" s="134">
        <f>'[1]T HUMANO'!AA12</f>
        <v>0</v>
      </c>
      <c r="Z272" s="529"/>
      <c r="AA272" s="529"/>
      <c r="AB272" s="529"/>
      <c r="AC272" s="529"/>
      <c r="AD272" s="529"/>
      <c r="AE272" s="529"/>
      <c r="AF272" s="529"/>
      <c r="AG272" s="529"/>
      <c r="AH272" s="529"/>
      <c r="AI272" s="529"/>
    </row>
    <row r="273" spans="1:35" ht="30">
      <c r="A273" s="606"/>
      <c r="B273" s="566"/>
      <c r="C273" s="563"/>
      <c r="D273" s="619"/>
      <c r="E273" s="556"/>
      <c r="F273" s="556"/>
      <c r="G273" s="556"/>
      <c r="H273" s="556"/>
      <c r="I273" s="556"/>
      <c r="J273" s="556"/>
      <c r="K273" s="556"/>
      <c r="L273" s="556"/>
      <c r="M273" s="556"/>
      <c r="N273" s="556"/>
      <c r="O273" s="556"/>
      <c r="P273" s="556"/>
      <c r="Q273" s="595"/>
      <c r="R273" s="563"/>
      <c r="S273" s="135" t="str">
        <f>'[1]T HUMANO'!B14</f>
        <v>5. Plan Estratégico de Talento Humano</v>
      </c>
      <c r="T273" s="136" t="str">
        <f>'[1]T HUMANO'!C14</f>
        <v>Estructurar y desarrollar el programa de BILINGUISMO para todos los funcionarios, mediante la utilización de la TICS, dentro del marco del MIPG.</v>
      </c>
      <c r="U273" s="137" t="str">
        <f>'[1]T HUMANO'!K14</f>
        <v>Git de Gestion del Talento Humano</v>
      </c>
      <c r="V273" s="154">
        <f>'[1]T HUMANO'!Y14</f>
        <v>1</v>
      </c>
      <c r="W273" s="154">
        <f>'[1]T HUMANO'!Y15</f>
        <v>0</v>
      </c>
      <c r="X273" s="154">
        <f>'[1]T HUMANO'!Z14</f>
        <v>0.2</v>
      </c>
      <c r="Y273" s="138">
        <f>'[1]T HUMANO'!AA14</f>
        <v>0</v>
      </c>
      <c r="Z273" s="529"/>
      <c r="AA273" s="529"/>
      <c r="AB273" s="529"/>
      <c r="AC273" s="529"/>
      <c r="AD273" s="529"/>
      <c r="AE273" s="529"/>
      <c r="AF273" s="529"/>
      <c r="AG273" s="529"/>
      <c r="AH273" s="529"/>
      <c r="AI273" s="529"/>
    </row>
    <row r="274" spans="1:35">
      <c r="A274" s="606"/>
      <c r="B274" s="566"/>
      <c r="C274" s="563"/>
      <c r="D274" s="619"/>
      <c r="E274" s="556"/>
      <c r="F274" s="556"/>
      <c r="G274" s="556"/>
      <c r="H274" s="556"/>
      <c r="I274" s="556"/>
      <c r="J274" s="556"/>
      <c r="K274" s="556"/>
      <c r="L274" s="556"/>
      <c r="M274" s="556"/>
      <c r="N274" s="556"/>
      <c r="O274" s="556"/>
      <c r="P274" s="556"/>
      <c r="Q274" s="595"/>
      <c r="R274" s="563"/>
      <c r="S274" s="135" t="str">
        <f>'[1]T HUMANO'!B16</f>
        <v>5. Plan Estratégico de Talento Humano</v>
      </c>
      <c r="T274" s="136" t="str">
        <f>'[1]T HUMANO'!C16</f>
        <v>Promover la rendicion de cuentas por parte de los gerentes públicos a nivel nacional.</v>
      </c>
      <c r="U274" s="137" t="str">
        <f>'[1]T HUMANO'!K16</f>
        <v>Git de Gestion del Talento Humano</v>
      </c>
      <c r="V274" s="154">
        <f>'[1]T HUMANO'!Y16</f>
        <v>1</v>
      </c>
      <c r="W274" s="154">
        <f>'[1]T HUMANO'!Y17</f>
        <v>0</v>
      </c>
      <c r="X274" s="154">
        <f>'[1]T HUMANO'!Z16</f>
        <v>0.2</v>
      </c>
      <c r="Y274" s="138">
        <f>'[1]T HUMANO'!AA16</f>
        <v>0</v>
      </c>
      <c r="Z274" s="529"/>
      <c r="AA274" s="529"/>
      <c r="AB274" s="529"/>
      <c r="AC274" s="529"/>
      <c r="AD274" s="529"/>
      <c r="AE274" s="529"/>
      <c r="AF274" s="529"/>
      <c r="AG274" s="529"/>
      <c r="AH274" s="529"/>
      <c r="AI274" s="529"/>
    </row>
    <row r="275" spans="1:35">
      <c r="A275" s="606"/>
      <c r="B275" s="566"/>
      <c r="C275" s="563"/>
      <c r="D275" s="619"/>
      <c r="E275" s="556"/>
      <c r="F275" s="556"/>
      <c r="G275" s="556"/>
      <c r="H275" s="556"/>
      <c r="I275" s="556"/>
      <c r="J275" s="556"/>
      <c r="K275" s="556"/>
      <c r="L275" s="556"/>
      <c r="M275" s="556"/>
      <c r="N275" s="556"/>
      <c r="O275" s="556"/>
      <c r="P275" s="556"/>
      <c r="Q275" s="595"/>
      <c r="R275" s="563"/>
      <c r="S275" s="135" t="str">
        <f>'[1]T HUMANO'!B18</f>
        <v>5. Plan Estratégico de Talento Humano</v>
      </c>
      <c r="T275" s="136" t="str">
        <f>'[1]T HUMANO'!C18</f>
        <v>Desarrolar el Programa de Formador de Formadores</v>
      </c>
      <c r="U275" s="137" t="str">
        <f>'[1]T HUMANO'!K18</f>
        <v>Git de Gestion del Talento Humano</v>
      </c>
      <c r="V275" s="154">
        <f>'[1]T HUMANO'!Y18</f>
        <v>1</v>
      </c>
      <c r="W275" s="154">
        <f>'[1]T HUMANO'!Y19</f>
        <v>0</v>
      </c>
      <c r="X275" s="154">
        <f>'[1]T HUMANO'!Z18</f>
        <v>0.2</v>
      </c>
      <c r="Y275" s="138">
        <f>'[1]T HUMANO'!AA18</f>
        <v>0</v>
      </c>
      <c r="Z275" s="529"/>
      <c r="AA275" s="529"/>
      <c r="AB275" s="529"/>
      <c r="AC275" s="529"/>
      <c r="AD275" s="529"/>
      <c r="AE275" s="529"/>
      <c r="AF275" s="529"/>
      <c r="AG275" s="529"/>
      <c r="AH275" s="529"/>
      <c r="AI275" s="529"/>
    </row>
    <row r="276" spans="1:35">
      <c r="A276" s="606"/>
      <c r="B276" s="566"/>
      <c r="C276" s="563"/>
      <c r="D276" s="619"/>
      <c r="E276" s="556"/>
      <c r="F276" s="556"/>
      <c r="G276" s="556"/>
      <c r="H276" s="556"/>
      <c r="I276" s="556"/>
      <c r="J276" s="556"/>
      <c r="K276" s="556"/>
      <c r="L276" s="556"/>
      <c r="M276" s="556"/>
      <c r="N276" s="556"/>
      <c r="O276" s="556"/>
      <c r="P276" s="556"/>
      <c r="Q276" s="595"/>
      <c r="R276" s="563"/>
      <c r="S276" s="139" t="str">
        <f>'[1]T HUMANO'!B20</f>
        <v>5. Plan Estratégico de Talento Humano</v>
      </c>
      <c r="T276" s="140" t="str">
        <f>'[1]T HUMANO'!C20</f>
        <v>Desarrollar, evaluar el programa de TELETRABAJO</v>
      </c>
      <c r="U276" s="141" t="str">
        <f>'[1]T HUMANO'!K20</f>
        <v>Git de Gestion del Talento Humano</v>
      </c>
      <c r="V276" s="142">
        <f>'[1]T HUMANO'!Y20</f>
        <v>1</v>
      </c>
      <c r="W276" s="142">
        <f>'[1]T HUMANO'!Y21</f>
        <v>0</v>
      </c>
      <c r="X276" s="142">
        <f>'[1]T HUMANO'!Z20</f>
        <v>0.2</v>
      </c>
      <c r="Y276" s="143">
        <f>'[1]T HUMANO'!AA20</f>
        <v>0</v>
      </c>
      <c r="Z276" s="529"/>
      <c r="AA276" s="529"/>
      <c r="AB276" s="529"/>
      <c r="AC276" s="529"/>
      <c r="AD276" s="529"/>
      <c r="AE276" s="529"/>
      <c r="AF276" s="529"/>
      <c r="AG276" s="529"/>
      <c r="AH276" s="529"/>
      <c r="AI276" s="529"/>
    </row>
    <row r="277" spans="1:35" ht="30">
      <c r="A277" s="606"/>
      <c r="B277" s="566"/>
      <c r="C277" s="563"/>
      <c r="D277" s="621" t="str">
        <f>'[1]T HUMANO'!B25</f>
        <v>plan Anual de Vacantes</v>
      </c>
      <c r="E277" s="602" t="str">
        <f>'[1]T HUMANO'!C25</f>
        <v>Implementar un plan de modernización y fortalecimiento institucional</v>
      </c>
      <c r="F277" s="602" t="str">
        <f>'[1]T HUMANO'!D25</f>
        <v>1.1. Reestructuración del IGAC</v>
      </c>
      <c r="G277" s="602" t="str">
        <f>'[1]T HUMANO'!E25</f>
        <v>Talento Humano</v>
      </c>
      <c r="H277" s="602" t="str">
        <f>'[1]T HUMANO'!F25</f>
        <v>1.3. Talento Humano.</v>
      </c>
      <c r="I277" s="602" t="str">
        <f>'[1]T HUMANO'!G25</f>
        <v>Informes</v>
      </c>
      <c r="J277" s="602">
        <f>'[1]T HUMANO'!H25</f>
        <v>12</v>
      </c>
      <c r="K277" s="602" t="str">
        <f>'[1]T HUMANO'!I25</f>
        <v>Porcentaje de avance del plan anual de vacantes.</v>
      </c>
      <c r="L277" s="602" t="str">
        <f>'[1]T HUMANO'!J25</f>
        <v>Eficiencia</v>
      </c>
      <c r="M277" s="602" t="str">
        <f>'[1]T HUMANO'!K25</f>
        <v>Git de Gestion del Talento Humano</v>
      </c>
      <c r="N277" s="598">
        <f>'[1]T HUMANO'!Y25</f>
        <v>1</v>
      </c>
      <c r="O277" s="598">
        <f>'[1]T HUMANO'!Y26</f>
        <v>0</v>
      </c>
      <c r="P277" s="598">
        <f>'[1]T HUMANO'!Z25</f>
        <v>0.1</v>
      </c>
      <c r="Q277" s="599">
        <f>'[1]T HUMANO'!AA25</f>
        <v>0</v>
      </c>
      <c r="R277" s="563"/>
      <c r="S277" s="144" t="str">
        <f>'[1]T HUMANO'!B28</f>
        <v>Plan Anual de Vacantes</v>
      </c>
      <c r="T277" s="105" t="str">
        <f>'[1]T HUMANO'!C28</f>
        <v>Mantener la planta de personal actualizada para generar reportes confiables sobre las vacantes definitivas provistas cada mes y las vacancias generadas por cualquiera de las causas contenidas en la Ley 909 de 2004.</v>
      </c>
      <c r="U277" s="106" t="str">
        <f>'[1]T HUMANO'!K28</f>
        <v>Git de Gestion del Talento Humano</v>
      </c>
      <c r="V277" s="108">
        <f>'[1]T HUMANO'!Y28</f>
        <v>1</v>
      </c>
      <c r="W277" s="108">
        <f>'[1]T HUMANO'!Y29</f>
        <v>0</v>
      </c>
      <c r="X277" s="108">
        <f>'[1]T HUMANO'!Z28</f>
        <v>0.2</v>
      </c>
      <c r="Y277" s="145">
        <f>'[1]T HUMANO'!AA28</f>
        <v>0</v>
      </c>
      <c r="Z277" s="529"/>
      <c r="AA277" s="529"/>
      <c r="AB277" s="529"/>
      <c r="AC277" s="529"/>
      <c r="AD277" s="529"/>
      <c r="AE277" s="529"/>
      <c r="AF277" s="529"/>
      <c r="AG277" s="529"/>
      <c r="AH277" s="529"/>
      <c r="AI277" s="529"/>
    </row>
    <row r="278" spans="1:35" ht="30">
      <c r="A278" s="606"/>
      <c r="B278" s="566"/>
      <c r="C278" s="563"/>
      <c r="D278" s="619"/>
      <c r="E278" s="556"/>
      <c r="F278" s="556"/>
      <c r="G278" s="556"/>
      <c r="H278" s="556"/>
      <c r="I278" s="556"/>
      <c r="J278" s="556"/>
      <c r="K278" s="556"/>
      <c r="L278" s="556"/>
      <c r="M278" s="556"/>
      <c r="N278" s="556"/>
      <c r="O278" s="556"/>
      <c r="P278" s="556"/>
      <c r="Q278" s="595"/>
      <c r="R278" s="563"/>
      <c r="S278" s="146" t="str">
        <f>'[1]T HUMANO'!B30</f>
        <v>Plan Anual de Vacantes</v>
      </c>
      <c r="T278" s="136" t="str">
        <f>'[1]T HUMANO'!C30</f>
        <v>Establecer el número de empleos de la planta, número de empleos provistos y número de vacantes tanto temporales como definitivas.</v>
      </c>
      <c r="U278" s="137" t="str">
        <f>'[1]T HUMANO'!K30</f>
        <v>Git de Gestion del Talento Humano</v>
      </c>
      <c r="V278" s="154">
        <f>'[1]T HUMANO'!Y30</f>
        <v>1</v>
      </c>
      <c r="W278" s="154">
        <f>'[1]T HUMANO'!Y31</f>
        <v>0</v>
      </c>
      <c r="X278" s="154">
        <f>'[1]T HUMANO'!Z30</f>
        <v>0.3</v>
      </c>
      <c r="Y278" s="138">
        <f>'[1]T HUMANO'!AA30</f>
        <v>0</v>
      </c>
      <c r="Z278" s="529"/>
      <c r="AA278" s="529"/>
      <c r="AB278" s="529"/>
      <c r="AC278" s="529"/>
      <c r="AD278" s="529"/>
      <c r="AE278" s="529"/>
      <c r="AF278" s="529"/>
      <c r="AG278" s="529"/>
      <c r="AH278" s="529"/>
      <c r="AI278" s="529"/>
    </row>
    <row r="279" spans="1:35">
      <c r="A279" s="606"/>
      <c r="B279" s="566"/>
      <c r="C279" s="563"/>
      <c r="D279" s="619"/>
      <c r="E279" s="556"/>
      <c r="F279" s="556"/>
      <c r="G279" s="556"/>
      <c r="H279" s="556"/>
      <c r="I279" s="556"/>
      <c r="J279" s="556"/>
      <c r="K279" s="556"/>
      <c r="L279" s="556"/>
      <c r="M279" s="556"/>
      <c r="N279" s="556"/>
      <c r="O279" s="556"/>
      <c r="P279" s="556"/>
      <c r="Q279" s="595"/>
      <c r="R279" s="563"/>
      <c r="S279" s="146" t="str">
        <f>'[1]T HUMANO'!B32</f>
        <v>Plan Anual de Vacantes</v>
      </c>
      <c r="T279" s="136" t="str">
        <f>'[1]T HUMANO'!C32</f>
        <v>Reportar mensualmente las vacantes definitivas y su variación, en el instrumento definido por la CNSC.</v>
      </c>
      <c r="U279" s="137" t="str">
        <f>'[1]T HUMANO'!K32</f>
        <v>Git de Gestion del Talento Humano</v>
      </c>
      <c r="V279" s="154">
        <f>'[1]T HUMANO'!Y32</f>
        <v>1</v>
      </c>
      <c r="W279" s="154">
        <f>'[1]T HUMANO'!Y33</f>
        <v>0</v>
      </c>
      <c r="X279" s="154">
        <f>'[1]T HUMANO'!Z32</f>
        <v>0.2</v>
      </c>
      <c r="Y279" s="138">
        <f>'[1]T HUMANO'!AA32</f>
        <v>0</v>
      </c>
      <c r="Z279" s="529"/>
      <c r="AA279" s="529"/>
      <c r="AB279" s="529"/>
      <c r="AC279" s="529"/>
      <c r="AD279" s="529"/>
      <c r="AE279" s="529"/>
      <c r="AF279" s="529"/>
      <c r="AG279" s="529"/>
      <c r="AH279" s="529"/>
      <c r="AI279" s="529"/>
    </row>
    <row r="280" spans="1:35" ht="30">
      <c r="A280" s="606"/>
      <c r="B280" s="566"/>
      <c r="C280" s="563"/>
      <c r="D280" s="620"/>
      <c r="E280" s="593"/>
      <c r="F280" s="593"/>
      <c r="G280" s="593"/>
      <c r="H280" s="593"/>
      <c r="I280" s="593"/>
      <c r="J280" s="593"/>
      <c r="K280" s="593"/>
      <c r="L280" s="593"/>
      <c r="M280" s="593"/>
      <c r="N280" s="593"/>
      <c r="O280" s="593"/>
      <c r="P280" s="593"/>
      <c r="Q280" s="596"/>
      <c r="R280" s="563"/>
      <c r="S280" s="146" t="str">
        <f>'[1]T HUMANO'!B34</f>
        <v>Plan Anual de Vacantes</v>
      </c>
      <c r="T280" s="136" t="str">
        <f>'[1]T HUMANO'!C34</f>
        <v>Implementar el concurso de ascenso en el Igac, para la provisión definitiva de los cargos vacantes mediante esta modalidad.</v>
      </c>
      <c r="U280" s="137" t="str">
        <f>'[1]T HUMANO'!K34</f>
        <v>Git de Gestion del Talento Humano</v>
      </c>
      <c r="V280" s="154">
        <f>'[1]T HUMANO'!Y34</f>
        <v>1</v>
      </c>
      <c r="W280" s="154">
        <f>'[1]T HUMANO'!Y35</f>
        <v>0</v>
      </c>
      <c r="X280" s="154">
        <f>'[1]T HUMANO'!Z34</f>
        <v>0.3</v>
      </c>
      <c r="Y280" s="138">
        <f>'[1]T HUMANO'!AA34</f>
        <v>0</v>
      </c>
      <c r="Z280" s="529"/>
      <c r="AA280" s="529"/>
      <c r="AB280" s="529"/>
      <c r="AC280" s="529"/>
      <c r="AD280" s="529"/>
      <c r="AE280" s="529"/>
      <c r="AF280" s="529"/>
      <c r="AG280" s="529"/>
      <c r="AH280" s="529"/>
      <c r="AI280" s="529"/>
    </row>
    <row r="281" spans="1:35" ht="30">
      <c r="A281" s="606"/>
      <c r="B281" s="566"/>
      <c r="C281" s="563"/>
      <c r="D281" s="618" t="str">
        <f>'[1]T HUMANO'!B39</f>
        <v>Plan de prevision de recurso humano</v>
      </c>
      <c r="E281" s="589" t="str">
        <f>'[1]T HUMANO'!C39</f>
        <v>Implementar un plan de modernización y fortalecimiento institucional</v>
      </c>
      <c r="F281" s="589" t="str">
        <f>'[1]T HUMANO'!D39</f>
        <v>1.1. Reestructuración del IGAC</v>
      </c>
      <c r="G281" s="589" t="str">
        <f>'[1]T HUMANO'!E39</f>
        <v>Talento Humano</v>
      </c>
      <c r="H281" s="589" t="str">
        <f>'[1]T HUMANO'!F39</f>
        <v>1.3. Talento Humano.</v>
      </c>
      <c r="I281" s="589" t="str">
        <f>'[1]T HUMANO'!G39</f>
        <v>Informes</v>
      </c>
      <c r="J281" s="589">
        <f>'[1]T HUMANO'!H39</f>
        <v>12</v>
      </c>
      <c r="K281" s="589" t="str">
        <f>'[1]T HUMANO'!I39</f>
        <v>Porcentaje de avance del plan de prevision del recurso humano</v>
      </c>
      <c r="L281" s="589" t="str">
        <f>'[1]T HUMANO'!J39</f>
        <v>Eficiencia</v>
      </c>
      <c r="M281" s="589" t="str">
        <f>'[1]T HUMANO'!K39</f>
        <v>Git de Gestion del Talento Humano</v>
      </c>
      <c r="N281" s="587">
        <f>'[1]T HUMANO'!Y39</f>
        <v>1</v>
      </c>
      <c r="O281" s="587">
        <f>'[1]T HUMANO'!Y40</f>
        <v>0</v>
      </c>
      <c r="P281" s="587">
        <f>'[1]T HUMANO'!Z39</f>
        <v>0.1</v>
      </c>
      <c r="Q281" s="594">
        <f>'[1]T HUMANO'!AA39</f>
        <v>0</v>
      </c>
      <c r="R281" s="563"/>
      <c r="S281" s="147" t="str">
        <f>'[1]T HUMANO'!B42</f>
        <v>Plan de prevision de recurso humano</v>
      </c>
      <c r="T281" s="131" t="str">
        <f>'[1]T HUMANO'!C42</f>
        <v>Establecer el número de empleos de la planta, número de empleos provistos y número de vacantes tanto temporales como definitivas.</v>
      </c>
      <c r="U281" s="132" t="str">
        <f>'[1]T HUMANO'!K42</f>
        <v>Git de Gestion del Talento Humano</v>
      </c>
      <c r="V281" s="133">
        <f>'[1]T HUMANO'!Y42</f>
        <v>1</v>
      </c>
      <c r="W281" s="133">
        <f>'[1]T HUMANO'!Y43</f>
        <v>0</v>
      </c>
      <c r="X281" s="133">
        <f>'[1]T HUMANO'!Z42</f>
        <v>0.3</v>
      </c>
      <c r="Y281" s="134">
        <f>'[1]T HUMANO'!AA42</f>
        <v>0</v>
      </c>
      <c r="Z281" s="529"/>
      <c r="AA281" s="529"/>
      <c r="AB281" s="529"/>
      <c r="AC281" s="529"/>
      <c r="AD281" s="529"/>
      <c r="AE281" s="529"/>
      <c r="AF281" s="529"/>
      <c r="AG281" s="529"/>
      <c r="AH281" s="529"/>
      <c r="AI281" s="529"/>
    </row>
    <row r="282" spans="1:35" ht="30">
      <c r="A282" s="606"/>
      <c r="B282" s="566"/>
      <c r="C282" s="563"/>
      <c r="D282" s="619"/>
      <c r="E282" s="556"/>
      <c r="F282" s="556"/>
      <c r="G282" s="556"/>
      <c r="H282" s="556"/>
      <c r="I282" s="556"/>
      <c r="J282" s="556"/>
      <c r="K282" s="556"/>
      <c r="L282" s="556"/>
      <c r="M282" s="556"/>
      <c r="N282" s="556"/>
      <c r="O282" s="556"/>
      <c r="P282" s="556"/>
      <c r="Q282" s="595"/>
      <c r="R282" s="563"/>
      <c r="S282" s="146" t="str">
        <f>'[1]T HUMANO'!B44</f>
        <v>Plan de prevision de recurso humano</v>
      </c>
      <c r="T282" s="136" t="str">
        <f>'[1]T HUMANO'!C44</f>
        <v>Realizar las actividades relacionadas con el Programa de Nomina en el sistema PERNO y llevar los registros de indicadores estadisticos.</v>
      </c>
      <c r="U282" s="137" t="str">
        <f>'[1]T HUMANO'!K44</f>
        <v>Git de Gestion del Talento Humano</v>
      </c>
      <c r="V282" s="154">
        <f>'[1]T HUMANO'!Y44</f>
        <v>1</v>
      </c>
      <c r="W282" s="154">
        <f>'[1]T HUMANO'!Y45</f>
        <v>0</v>
      </c>
      <c r="X282" s="154">
        <f>'[1]T HUMANO'!Z44</f>
        <v>0.4</v>
      </c>
      <c r="Y282" s="138">
        <f>'[1]T HUMANO'!AA44</f>
        <v>0</v>
      </c>
      <c r="Z282" s="529"/>
      <c r="AA282" s="529"/>
      <c r="AB282" s="529"/>
      <c r="AC282" s="529"/>
      <c r="AD282" s="529"/>
      <c r="AE282" s="529"/>
      <c r="AF282" s="529"/>
      <c r="AG282" s="529"/>
      <c r="AH282" s="529"/>
      <c r="AI282" s="529"/>
    </row>
    <row r="283" spans="1:35">
      <c r="A283" s="606"/>
      <c r="B283" s="566"/>
      <c r="C283" s="563"/>
      <c r="D283" s="619"/>
      <c r="E283" s="556"/>
      <c r="F283" s="556"/>
      <c r="G283" s="556"/>
      <c r="H283" s="556"/>
      <c r="I283" s="556"/>
      <c r="J283" s="556"/>
      <c r="K283" s="556"/>
      <c r="L283" s="556"/>
      <c r="M283" s="556"/>
      <c r="N283" s="556"/>
      <c r="O283" s="556"/>
      <c r="P283" s="556"/>
      <c r="Q283" s="595"/>
      <c r="R283" s="563"/>
      <c r="S283" s="148" t="str">
        <f>'[1]T HUMANO'!B46</f>
        <v>Plan de prevision de recurso humano</v>
      </c>
      <c r="T283" s="140" t="str">
        <f>'[1]T HUMANO'!C46</f>
        <v>Estructurar y desarrollar la Caracterización de los funcionarios de planta.</v>
      </c>
      <c r="U283" s="141" t="str">
        <f>'[1]T HUMANO'!K46</f>
        <v>Git de Gestion del Talento Humano</v>
      </c>
      <c r="V283" s="142">
        <f>'[1]T HUMANO'!Y46</f>
        <v>1</v>
      </c>
      <c r="W283" s="142">
        <f>'[1]T HUMANO'!Y47</f>
        <v>0</v>
      </c>
      <c r="X283" s="142">
        <f>'[1]T HUMANO'!Z46</f>
        <v>0.3</v>
      </c>
      <c r="Y283" s="143">
        <f>'[1]T HUMANO'!AA46</f>
        <v>0</v>
      </c>
      <c r="Z283" s="529"/>
      <c r="AA283" s="529"/>
      <c r="AB283" s="529"/>
      <c r="AC283" s="529"/>
      <c r="AD283" s="529"/>
      <c r="AE283" s="529"/>
      <c r="AF283" s="529"/>
      <c r="AG283" s="529"/>
      <c r="AH283" s="529"/>
      <c r="AI283" s="529"/>
    </row>
    <row r="284" spans="1:35">
      <c r="A284" s="606"/>
      <c r="B284" s="566"/>
      <c r="C284" s="563"/>
      <c r="D284" s="621" t="str">
        <f>'[1]T HUMANO'!B51</f>
        <v>6. Plan Institucional de Capacitación</v>
      </c>
      <c r="E284" s="602" t="str">
        <f>'[1]T HUMANO'!C51</f>
        <v>Democratizar la información y el conocimiento del IGAC</v>
      </c>
      <c r="F284" s="602" t="str">
        <f>'[1]T HUMANO'!D51</f>
        <v>1.6. Mejoramiento en la prestación del servicio a la ciudadanía.</v>
      </c>
      <c r="G284" s="602" t="str">
        <f>'[1]T HUMANO'!E51</f>
        <v>Talento Humano</v>
      </c>
      <c r="H284" s="602" t="str">
        <f>'[1]T HUMANO'!F51</f>
        <v>1.3. Talento Humano.</v>
      </c>
      <c r="I284" s="602" t="str">
        <f>'[1]T HUMANO'!G51</f>
        <v>Porcentaje</v>
      </c>
      <c r="J284" s="602">
        <f>'[1]T HUMANO'!H51</f>
        <v>1800</v>
      </c>
      <c r="K284" s="602" t="str">
        <f>'[1]T HUMANO'!I51</f>
        <v>Avance de servidores capacitados</v>
      </c>
      <c r="L284" s="602" t="str">
        <f>'[1]T HUMANO'!J51</f>
        <v>Eficiencia</v>
      </c>
      <c r="M284" s="602" t="str">
        <f>'[1]T HUMANO'!K51</f>
        <v>Git de Gestion del Talento Humano</v>
      </c>
      <c r="N284" s="598">
        <f>'[1]T HUMANO'!Y51</f>
        <v>1800</v>
      </c>
      <c r="O284" s="598">
        <f>'[1]T HUMANO'!Y52</f>
        <v>0</v>
      </c>
      <c r="P284" s="598">
        <f>'[1]T HUMANO'!Z51</f>
        <v>0.15</v>
      </c>
      <c r="Q284" s="599">
        <f>'[1]T HUMANO'!AA51</f>
        <v>0</v>
      </c>
      <c r="R284" s="563"/>
      <c r="S284" s="149" t="str">
        <f>'[1]T HUMANO'!B54</f>
        <v>6. Plan Institucional de Capacitación</v>
      </c>
      <c r="T284" s="106" t="str">
        <f>'[1]T HUMANO'!C54</f>
        <v>Capacitar aproximadamente a 1.800 funcionarios</v>
      </c>
      <c r="U284" s="106" t="str">
        <f>'[1]T HUMANO'!K54</f>
        <v>Git de Gestion del Talento Humano</v>
      </c>
      <c r="V284" s="111">
        <f>'[1]T HUMANO'!Y54</f>
        <v>1800</v>
      </c>
      <c r="W284" s="111">
        <f>'[1]T HUMANO'!Y55</f>
        <v>0</v>
      </c>
      <c r="X284" s="108">
        <f>'[1]T HUMANO'!Z54</f>
        <v>0.25</v>
      </c>
      <c r="Y284" s="145">
        <f>'[1]T HUMANO'!AA54</f>
        <v>0</v>
      </c>
      <c r="Z284" s="529"/>
      <c r="AA284" s="529"/>
      <c r="AB284" s="529"/>
      <c r="AC284" s="529"/>
      <c r="AD284" s="529"/>
      <c r="AE284" s="529"/>
      <c r="AF284" s="529"/>
      <c r="AG284" s="529"/>
      <c r="AH284" s="529"/>
      <c r="AI284" s="529"/>
    </row>
    <row r="285" spans="1:35" ht="45">
      <c r="A285" s="606"/>
      <c r="B285" s="566"/>
      <c r="C285" s="563"/>
      <c r="D285" s="619"/>
      <c r="E285" s="556"/>
      <c r="F285" s="556"/>
      <c r="G285" s="556"/>
      <c r="H285" s="556"/>
      <c r="I285" s="556"/>
      <c r="J285" s="556"/>
      <c r="K285" s="556"/>
      <c r="L285" s="556"/>
      <c r="M285" s="556"/>
      <c r="N285" s="556"/>
      <c r="O285" s="556"/>
      <c r="P285" s="556"/>
      <c r="Q285" s="595"/>
      <c r="R285" s="563"/>
      <c r="S285" s="150" t="str">
        <f>'[1]T HUMANO'!B56</f>
        <v>6. Plan Institucional de Capacitación</v>
      </c>
      <c r="T285" s="151" t="str">
        <f>'[1]T HUMANO'!C56</f>
        <v>Estructurar , Desarrollar e Implementar  y realizar el seguimiento al Plan Institucional de Capacitación a nivel Nacional; a traves de convenios interinstitucionales, proveedores externos, plataforma tecnologica TELECENTRO.</v>
      </c>
      <c r="U285" s="152" t="str">
        <f>'[1]T HUMANO'!K56</f>
        <v>Git de Gestion del Talento Humano</v>
      </c>
      <c r="V285" s="70">
        <f>'[1]T HUMANO'!Y56</f>
        <v>1</v>
      </c>
      <c r="W285" s="70">
        <f>'[1]T HUMANO'!Y57</f>
        <v>0</v>
      </c>
      <c r="X285" s="70">
        <f>'[1]T HUMANO'!Z56</f>
        <v>0.5</v>
      </c>
      <c r="Y285" s="153">
        <f>'[1]T HUMANO'!AA56</f>
        <v>0</v>
      </c>
      <c r="Z285" s="529"/>
      <c r="AA285" s="529"/>
      <c r="AB285" s="529"/>
      <c r="AC285" s="529"/>
      <c r="AD285" s="529"/>
      <c r="AE285" s="529"/>
      <c r="AF285" s="529"/>
      <c r="AG285" s="529"/>
      <c r="AH285" s="529"/>
      <c r="AI285" s="529"/>
    </row>
    <row r="286" spans="1:35">
      <c r="A286" s="606"/>
      <c r="B286" s="566"/>
      <c r="C286" s="563"/>
      <c r="D286" s="620"/>
      <c r="E286" s="593"/>
      <c r="F286" s="593"/>
      <c r="G286" s="593"/>
      <c r="H286" s="593"/>
      <c r="I286" s="593"/>
      <c r="J286" s="593"/>
      <c r="K286" s="593"/>
      <c r="L286" s="593"/>
      <c r="M286" s="593"/>
      <c r="N286" s="593"/>
      <c r="O286" s="593"/>
      <c r="P286" s="593"/>
      <c r="Q286" s="596"/>
      <c r="R286" s="563"/>
      <c r="S286" s="135" t="str">
        <f>'[1]T HUMANO'!B58</f>
        <v>6. Plan Institucional de Capacitación</v>
      </c>
      <c r="T286" s="136" t="str">
        <f>'[1]T HUMANO'!C58</f>
        <v xml:space="preserve">Evaluar e implementar  acciones de gestion ,mejora y transferencia del conocimiento. </v>
      </c>
      <c r="U286" s="137" t="str">
        <f>'[1]T HUMANO'!K58</f>
        <v>Git de Gestion del Talento Humano</v>
      </c>
      <c r="V286" s="154">
        <f>'[1]T HUMANO'!Y58</f>
        <v>1</v>
      </c>
      <c r="W286" s="154">
        <f>'[1]T HUMANO'!Y59</f>
        <v>0</v>
      </c>
      <c r="X286" s="154">
        <f>'[1]T HUMANO'!Z58</f>
        <v>0.25</v>
      </c>
      <c r="Y286" s="138">
        <f>'[1]T HUMANO'!AA58</f>
        <v>0</v>
      </c>
      <c r="Z286" s="529"/>
      <c r="AA286" s="529"/>
      <c r="AB286" s="529"/>
      <c r="AC286" s="529"/>
      <c r="AD286" s="529"/>
      <c r="AE286" s="529"/>
      <c r="AF286" s="529"/>
      <c r="AG286" s="529"/>
      <c r="AH286" s="529"/>
      <c r="AI286" s="529"/>
    </row>
    <row r="287" spans="1:35" ht="45">
      <c r="A287" s="606"/>
      <c r="B287" s="566"/>
      <c r="C287" s="563"/>
      <c r="D287" s="621" t="str">
        <f>'[1]T HUMANO'!B63</f>
        <v>Plan de Incentivos</v>
      </c>
      <c r="E287" s="602" t="str">
        <f>'[1]T HUMANO'!C63</f>
        <v>Implementar un plan de modernización y fortalecimiento institucional</v>
      </c>
      <c r="F287" s="602" t="str">
        <f>'[1]T HUMANO'!D63</f>
        <v>1.1. Reestructuración del IGAC</v>
      </c>
      <c r="G287" s="602" t="str">
        <f>'[1]T HUMANO'!E63</f>
        <v>Talento Humano</v>
      </c>
      <c r="H287" s="602" t="str">
        <f>'[1]T HUMANO'!F63</f>
        <v>1.3. Talento Humano.</v>
      </c>
      <c r="I287" s="602" t="str">
        <f>'[1]T HUMANO'!G63</f>
        <v>Informes</v>
      </c>
      <c r="J287" s="602">
        <f>'[1]T HUMANO'!H63</f>
        <v>12</v>
      </c>
      <c r="K287" s="602" t="str">
        <f>'[1]T HUMANO'!I63</f>
        <v>Porcentaje de avance del plan de incentivos institucionales</v>
      </c>
      <c r="L287" s="602" t="str">
        <f>'[1]T HUMANO'!J63</f>
        <v>Eficiencia</v>
      </c>
      <c r="M287" s="602" t="str">
        <f>'[1]T HUMANO'!K63</f>
        <v>Git de Gestion del Talento Humano</v>
      </c>
      <c r="N287" s="598">
        <f>'[1]T HUMANO'!Y63</f>
        <v>1</v>
      </c>
      <c r="O287" s="598">
        <f>'[1]T HUMANO'!Y64</f>
        <v>0</v>
      </c>
      <c r="P287" s="598">
        <f>'[1]T HUMANO'!Z63</f>
        <v>0.05</v>
      </c>
      <c r="Q287" s="599">
        <f>'[1]T HUMANO'!AA63</f>
        <v>0</v>
      </c>
      <c r="R287" s="563"/>
      <c r="S287" s="147" t="str">
        <f>'[1]T HUMANO'!B66</f>
        <v>Plan de Incentivos</v>
      </c>
      <c r="T287" s="132" t="str">
        <f>'[1]T HUMANO'!C66</f>
        <v>Realizar la  Evaluación de desempeño de los servidores de carrera administrativa; elaborar los acuerdos de gestion y respectiva  evaluación a los gerentes publicos y asesores,  a nivel nacional, de conformidad con la normatividad vigente y llevar los registros correspondientes.</v>
      </c>
      <c r="U287" s="132" t="str">
        <f>'[1]T HUMANO'!K66</f>
        <v>Git de Gestion del Talento Humano</v>
      </c>
      <c r="V287" s="133">
        <f>'[1]T HUMANO'!Y66</f>
        <v>1</v>
      </c>
      <c r="W287" s="133">
        <f>'[1]T HUMANO'!Y67</f>
        <v>0</v>
      </c>
      <c r="X287" s="133">
        <f>'[1]T HUMANO'!Z66</f>
        <v>0.2</v>
      </c>
      <c r="Y287" s="134">
        <f>'[1]T HUMANO'!AA66</f>
        <v>0</v>
      </c>
      <c r="Z287" s="529"/>
      <c r="AA287" s="529"/>
      <c r="AB287" s="529"/>
      <c r="AC287" s="529"/>
      <c r="AD287" s="529"/>
      <c r="AE287" s="529"/>
      <c r="AF287" s="529"/>
      <c r="AG287" s="529"/>
      <c r="AH287" s="529"/>
      <c r="AI287" s="529"/>
    </row>
    <row r="288" spans="1:35" ht="30">
      <c r="A288" s="606"/>
      <c r="B288" s="566"/>
      <c r="C288" s="563"/>
      <c r="D288" s="619"/>
      <c r="E288" s="556"/>
      <c r="F288" s="556"/>
      <c r="G288" s="556"/>
      <c r="H288" s="556"/>
      <c r="I288" s="556"/>
      <c r="J288" s="556"/>
      <c r="K288" s="556"/>
      <c r="L288" s="556"/>
      <c r="M288" s="556"/>
      <c r="N288" s="556"/>
      <c r="O288" s="556"/>
      <c r="P288" s="556"/>
      <c r="Q288" s="595"/>
      <c r="R288" s="563"/>
      <c r="S288" s="146" t="str">
        <f>'[1]T HUMANO'!B68</f>
        <v>Plan de Incentivos</v>
      </c>
      <c r="T288" s="136" t="str">
        <f>'[1]T HUMANO'!C68</f>
        <v>Desarrollar el diagnostico e implementar las acciones de mejoramiento del clima organizacional en la entidad a nivel nacional.</v>
      </c>
      <c r="U288" s="137" t="str">
        <f>'[1]T HUMANO'!K68</f>
        <v>Git de Gestion del Talento Humano</v>
      </c>
      <c r="V288" s="154">
        <f>'[1]T HUMANO'!Y68</f>
        <v>1</v>
      </c>
      <c r="W288" s="154">
        <f>'[1]T HUMANO'!Y69</f>
        <v>0</v>
      </c>
      <c r="X288" s="154">
        <f>'[1]T HUMANO'!Z68</f>
        <v>0.4</v>
      </c>
      <c r="Y288" s="138">
        <f>'[1]T HUMANO'!AA68</f>
        <v>0</v>
      </c>
      <c r="Z288" s="529"/>
      <c r="AA288" s="529"/>
      <c r="AB288" s="529"/>
      <c r="AC288" s="529"/>
      <c r="AD288" s="529"/>
      <c r="AE288" s="529"/>
      <c r="AF288" s="529"/>
      <c r="AG288" s="529"/>
      <c r="AH288" s="529"/>
      <c r="AI288" s="529"/>
    </row>
    <row r="289" spans="1:35">
      <c r="A289" s="606"/>
      <c r="B289" s="566"/>
      <c r="C289" s="563"/>
      <c r="D289" s="620"/>
      <c r="E289" s="593"/>
      <c r="F289" s="593"/>
      <c r="G289" s="593"/>
      <c r="H289" s="593"/>
      <c r="I289" s="593"/>
      <c r="J289" s="593"/>
      <c r="K289" s="593"/>
      <c r="L289" s="593"/>
      <c r="M289" s="593"/>
      <c r="N289" s="593"/>
      <c r="O289" s="593"/>
      <c r="P289" s="593"/>
      <c r="Q289" s="596"/>
      <c r="R289" s="563"/>
      <c r="S289" s="148" t="str">
        <f>'[1]T HUMANO'!B70</f>
        <v>Plan de Incentivos</v>
      </c>
      <c r="T289" s="140" t="str">
        <f>'[1]T HUMANO'!C70</f>
        <v>Desarrollar, implementar y evaluar el Programa de Incentivos y Bienestar a nivel nacional.</v>
      </c>
      <c r="U289" s="141" t="str">
        <f>'[1]T HUMANO'!K70</f>
        <v>Git de Gestion del Talento Humano</v>
      </c>
      <c r="V289" s="142">
        <f>'[1]T HUMANO'!Y70</f>
        <v>1</v>
      </c>
      <c r="W289" s="142">
        <f>'[1]T HUMANO'!Y71</f>
        <v>0</v>
      </c>
      <c r="X289" s="142">
        <f>'[1]T HUMANO'!Z70</f>
        <v>0.4</v>
      </c>
      <c r="Y289" s="143">
        <f>'[1]T HUMANO'!AA70</f>
        <v>0</v>
      </c>
      <c r="Z289" s="529"/>
      <c r="AA289" s="529"/>
      <c r="AB289" s="529"/>
      <c r="AC289" s="529"/>
      <c r="AD289" s="529"/>
      <c r="AE289" s="529"/>
      <c r="AF289" s="529"/>
      <c r="AG289" s="529"/>
      <c r="AH289" s="529"/>
      <c r="AI289" s="529"/>
    </row>
    <row r="290" spans="1:35" ht="30">
      <c r="A290" s="606"/>
      <c r="B290" s="566"/>
      <c r="C290" s="563"/>
      <c r="D290" s="618" t="str">
        <f>'[1]T HUMANO'!B75</f>
        <v>Plan de SG-SST</v>
      </c>
      <c r="E290" s="589" t="str">
        <f>'[1]T HUMANO'!C75</f>
        <v>Implementar un plan de modernización y fortalecimiento institucional</v>
      </c>
      <c r="F290" s="589" t="str">
        <f>'[1]T HUMANO'!D75</f>
        <v>1.1. Reestructuración del IGAC</v>
      </c>
      <c r="G290" s="589" t="str">
        <f>'[1]T HUMANO'!E75</f>
        <v>Talento Humano</v>
      </c>
      <c r="H290" s="589" t="str">
        <f>'[1]T HUMANO'!F75</f>
        <v>1.3. Talento Humano.</v>
      </c>
      <c r="I290" s="589" t="str">
        <f>'[1]T HUMANO'!G75</f>
        <v>Informes</v>
      </c>
      <c r="J290" s="589">
        <f>'[1]T HUMANO'!H75</f>
        <v>12</v>
      </c>
      <c r="K290" s="589" t="str">
        <f>'[1]T HUMANO'!I75</f>
        <v>Porcentaje de avance del Plan de Trabajo Anual en Seguridad y Salud en el Trabajo</v>
      </c>
      <c r="L290" s="589" t="str">
        <f>'[1]T HUMANO'!J75</f>
        <v>Eficiencia</v>
      </c>
      <c r="M290" s="589" t="str">
        <f>'[1]T HUMANO'!K75</f>
        <v>Git de Gestion del Talento Humano</v>
      </c>
      <c r="N290" s="587">
        <f>'[1]T HUMANO'!Y75</f>
        <v>1</v>
      </c>
      <c r="O290" s="587">
        <f>'[1]T HUMANO'!Y76</f>
        <v>0</v>
      </c>
      <c r="P290" s="587">
        <f>'[1]T HUMANO'!Z75</f>
        <v>0.15</v>
      </c>
      <c r="Q290" s="594">
        <f>'[1]T HUMANO'!AA75</f>
        <v>0</v>
      </c>
      <c r="R290" s="563"/>
      <c r="S290" s="149" t="str">
        <f>'[1]T HUMANO'!B78</f>
        <v>Plan de SG-SST</v>
      </c>
      <c r="T290" s="105" t="str">
        <f>'[1]T HUMANO'!C78</f>
        <v>Desarrollar y evaluar el Programa de Seguridad y Salud en el trabajo al interior del Instituto bajo la normatividad vigente.</v>
      </c>
      <c r="U290" s="106" t="str">
        <f>'[1]T HUMANO'!K78</f>
        <v>Git de Gestion del Talento Humano</v>
      </c>
      <c r="V290" s="108">
        <f>'[1]T HUMANO'!Y78</f>
        <v>1</v>
      </c>
      <c r="W290" s="108">
        <f>'[1]T HUMANO'!Y79</f>
        <v>0</v>
      </c>
      <c r="X290" s="108">
        <f>'[1]T HUMANO'!Z78</f>
        <v>0.25</v>
      </c>
      <c r="Y290" s="145">
        <f>'[1]T HUMANO'!AA78</f>
        <v>0</v>
      </c>
      <c r="Z290" s="529"/>
      <c r="AA290" s="529"/>
      <c r="AB290" s="529"/>
      <c r="AC290" s="529"/>
      <c r="AD290" s="529"/>
      <c r="AE290" s="529"/>
      <c r="AF290" s="529"/>
      <c r="AG290" s="529"/>
      <c r="AH290" s="529"/>
      <c r="AI290" s="529"/>
    </row>
    <row r="291" spans="1:35" ht="30">
      <c r="A291" s="606"/>
      <c r="B291" s="566"/>
      <c r="C291" s="563"/>
      <c r="D291" s="619"/>
      <c r="E291" s="556"/>
      <c r="F291" s="556"/>
      <c r="G291" s="556"/>
      <c r="H291" s="556"/>
      <c r="I291" s="556"/>
      <c r="J291" s="556"/>
      <c r="K291" s="556"/>
      <c r="L291" s="556"/>
      <c r="M291" s="556"/>
      <c r="N291" s="556"/>
      <c r="O291" s="556"/>
      <c r="P291" s="556"/>
      <c r="Q291" s="595"/>
      <c r="R291" s="563"/>
      <c r="S291" s="135" t="str">
        <f>'[1]T HUMANO'!B80</f>
        <v>Plan de SG-SST</v>
      </c>
      <c r="T291" s="136" t="str">
        <f>'[1]T HUMANO'!C80</f>
        <v>Diseñar  implementar, ejecutar y evaluar la ruta de atencion para la garantia de derechos y prevencion del acoso laboral y sexual.</v>
      </c>
      <c r="U291" s="137" t="str">
        <f>'[1]T HUMANO'!K80</f>
        <v>Git de Gestion del Talento Humano</v>
      </c>
      <c r="V291" s="154">
        <f>'[1]T HUMANO'!Y80</f>
        <v>1</v>
      </c>
      <c r="W291" s="154">
        <f>'[1]T HUMANO'!Y81</f>
        <v>0</v>
      </c>
      <c r="X291" s="154">
        <f>'[1]T HUMANO'!Z80</f>
        <v>0.25</v>
      </c>
      <c r="Y291" s="138">
        <f>'[1]T HUMANO'!AA80</f>
        <v>0</v>
      </c>
      <c r="Z291" s="529"/>
      <c r="AA291" s="529"/>
      <c r="AB291" s="529"/>
      <c r="AC291" s="529"/>
      <c r="AD291" s="529"/>
      <c r="AE291" s="529"/>
      <c r="AF291" s="529"/>
      <c r="AG291" s="529"/>
      <c r="AH291" s="529"/>
      <c r="AI291" s="529"/>
    </row>
    <row r="292" spans="1:35" ht="30">
      <c r="A292" s="606"/>
      <c r="B292" s="566"/>
      <c r="C292" s="563"/>
      <c r="D292" s="619"/>
      <c r="E292" s="556"/>
      <c r="F292" s="556"/>
      <c r="G292" s="556"/>
      <c r="H292" s="556"/>
      <c r="I292" s="556"/>
      <c r="J292" s="556"/>
      <c r="K292" s="556"/>
      <c r="L292" s="556"/>
      <c r="M292" s="556"/>
      <c r="N292" s="556"/>
      <c r="O292" s="556"/>
      <c r="P292" s="556"/>
      <c r="Q292" s="595"/>
      <c r="R292" s="563"/>
      <c r="S292" s="135" t="str">
        <f>'[1]T HUMANO'!B82</f>
        <v>Plan de SG-SST</v>
      </c>
      <c r="T292" s="136" t="str">
        <f>'[1]T HUMANO'!C82</f>
        <v>Realizar actividades para la identificacion, evaluacion, prevencion e intervención permanente de la exposicion  a  los factores de riesgo psicosocial en el trabajo.</v>
      </c>
      <c r="U292" s="137" t="str">
        <f>'[1]T HUMANO'!K82</f>
        <v>Git de Gestion del Talento Humano</v>
      </c>
      <c r="V292" s="154">
        <f>'[1]T HUMANO'!Y82</f>
        <v>1</v>
      </c>
      <c r="W292" s="154">
        <f>'[1]T HUMANO'!Y83</f>
        <v>0</v>
      </c>
      <c r="X292" s="154">
        <f>'[1]T HUMANO'!Z82</f>
        <v>0.25</v>
      </c>
      <c r="Y292" s="138">
        <f>'[1]T HUMANO'!AA82</f>
        <v>0</v>
      </c>
      <c r="Z292" s="529"/>
      <c r="AA292" s="529"/>
      <c r="AB292" s="529"/>
      <c r="AC292" s="529"/>
      <c r="AD292" s="529"/>
      <c r="AE292" s="529"/>
      <c r="AF292" s="529"/>
      <c r="AG292" s="529"/>
      <c r="AH292" s="529"/>
      <c r="AI292" s="529"/>
    </row>
    <row r="293" spans="1:35" ht="30">
      <c r="A293" s="606"/>
      <c r="B293" s="566"/>
      <c r="C293" s="624"/>
      <c r="D293" s="620"/>
      <c r="E293" s="593"/>
      <c r="F293" s="593"/>
      <c r="G293" s="593"/>
      <c r="H293" s="593"/>
      <c r="I293" s="593"/>
      <c r="J293" s="593"/>
      <c r="K293" s="593"/>
      <c r="L293" s="593"/>
      <c r="M293" s="593"/>
      <c r="N293" s="593"/>
      <c r="O293" s="593"/>
      <c r="P293" s="593"/>
      <c r="Q293" s="596"/>
      <c r="R293" s="563"/>
      <c r="S293" s="135" t="str">
        <f>'[1]T HUMANO'!B84</f>
        <v>Plan de SG-SST</v>
      </c>
      <c r="T293" s="136" t="str">
        <f>'[1]T HUMANO'!C84</f>
        <v>Realizar actividades para la identificacion, evaluacion, prevencion e intervención permanente de la exposiciona a factores de riesgo osteomuscular en el trabajo.</v>
      </c>
      <c r="U293" s="137" t="str">
        <f>'[1]T HUMANO'!K84</f>
        <v>Git de Gestion del Talento Humano</v>
      </c>
      <c r="V293" s="154">
        <f>'[1]T HUMANO'!Y84</f>
        <v>1</v>
      </c>
      <c r="W293" s="154">
        <f>'[1]T HUMANO'!Y85</f>
        <v>0</v>
      </c>
      <c r="X293" s="154">
        <f>'[1]T HUMANO'!Z84</f>
        <v>0.25</v>
      </c>
      <c r="Y293" s="138">
        <f>'[1]T HUMANO'!AA84</f>
        <v>0</v>
      </c>
      <c r="Z293" s="529"/>
      <c r="AA293" s="529"/>
      <c r="AB293" s="529"/>
      <c r="AC293" s="529"/>
      <c r="AD293" s="529"/>
      <c r="AE293" s="529"/>
      <c r="AF293" s="529"/>
      <c r="AG293" s="529"/>
      <c r="AH293" s="529"/>
      <c r="AI293" s="529"/>
    </row>
    <row r="294" spans="1:35">
      <c r="A294" s="606"/>
      <c r="B294" s="566"/>
      <c r="C294" s="600" t="str">
        <f>'[1]T HUMANO'!A89</f>
        <v xml:space="preserve">Proceso de  Modernizacion y Reestructuracion  institucional </v>
      </c>
      <c r="D294" s="589" t="str">
        <f>'[1]T HUMANO'!B89</f>
        <v>5. Plan Estratégico de Talento Humano</v>
      </c>
      <c r="E294" s="589" t="str">
        <f>'[1]T HUMANO'!C89</f>
        <v>Implementar un plan de modernización y fortalecimiento institucional</v>
      </c>
      <c r="F294" s="589" t="str">
        <f>'[1]T HUMANO'!D89</f>
        <v>1.1. Reestructuración del IGAC</v>
      </c>
      <c r="G294" s="589" t="str">
        <f>'[1]T HUMANO'!E89</f>
        <v>Talento Humano</v>
      </c>
      <c r="H294" s="589" t="str">
        <f>'[1]T HUMANO'!F89</f>
        <v>1.3. Talento Humano.</v>
      </c>
      <c r="I294" s="589" t="str">
        <f>'[1]T HUMANO'!G89</f>
        <v>informes</v>
      </c>
      <c r="J294" s="589">
        <f>'[1]T HUMANO'!H89</f>
        <v>4</v>
      </c>
      <c r="K294" s="589" t="str">
        <f>'[1]T HUMANO'!I89</f>
        <v xml:space="preserve">Avance de Ejecucion proceso modernizacion </v>
      </c>
      <c r="L294" s="589" t="str">
        <f>'[1]T HUMANO'!J89</f>
        <v>Eficiencia</v>
      </c>
      <c r="M294" s="589" t="str">
        <f>'[1]T HUMANO'!K89</f>
        <v>Git de Gestion del Talento Humano</v>
      </c>
      <c r="N294" s="587">
        <f>'[1]T HUMANO'!Y89</f>
        <v>1</v>
      </c>
      <c r="O294" s="587">
        <f>'[1]T HUMANO'!Y90</f>
        <v>0</v>
      </c>
      <c r="P294" s="587">
        <f>'[1]T HUMANO'!Z89</f>
        <v>0.15</v>
      </c>
      <c r="Q294" s="594">
        <f>'[1]T HUMANO'!AA89</f>
        <v>0</v>
      </c>
      <c r="R294" s="563"/>
      <c r="S294" s="130" t="str">
        <f>'[1]T HUMANO'!B92</f>
        <v>5. Plan Estratégico de Talento Humano</v>
      </c>
      <c r="T294" s="131" t="str">
        <f>'[1]T HUMANO'!C92</f>
        <v>Desarrollo y ajuste de nuevo manual de funciones, decretos de planta.</v>
      </c>
      <c r="U294" s="132" t="str">
        <f>'[1]T HUMANO'!K92</f>
        <v>Git de Gestion del Talento Humano</v>
      </c>
      <c r="V294" s="133">
        <f>'[1]T HUMANO'!Y92</f>
        <v>1</v>
      </c>
      <c r="W294" s="133">
        <f>'[1]T HUMANO'!Y86</f>
        <v>1</v>
      </c>
      <c r="X294" s="133">
        <f>'[1]T HUMANO'!Z92</f>
        <v>0.4</v>
      </c>
      <c r="Y294" s="134">
        <f>'[1]T HUMANO'!AA92</f>
        <v>0</v>
      </c>
      <c r="Z294" s="529"/>
      <c r="AA294" s="529"/>
      <c r="AB294" s="529"/>
      <c r="AC294" s="529"/>
      <c r="AD294" s="529"/>
      <c r="AE294" s="529"/>
      <c r="AF294" s="529"/>
      <c r="AG294" s="529"/>
      <c r="AH294" s="529"/>
      <c r="AI294" s="529"/>
    </row>
    <row r="295" spans="1:35" ht="30">
      <c r="A295" s="606"/>
      <c r="B295" s="566"/>
      <c r="C295" s="576"/>
      <c r="D295" s="556"/>
      <c r="E295" s="556"/>
      <c r="F295" s="556"/>
      <c r="G295" s="556"/>
      <c r="H295" s="556"/>
      <c r="I295" s="556"/>
      <c r="J295" s="556"/>
      <c r="K295" s="556"/>
      <c r="L295" s="556"/>
      <c r="M295" s="556"/>
      <c r="N295" s="556"/>
      <c r="O295" s="556"/>
      <c r="P295" s="556"/>
      <c r="Q295" s="595"/>
      <c r="R295" s="563"/>
      <c r="S295" s="135" t="str">
        <f>'[1]T HUMANO'!B94</f>
        <v>5. Plan Estratégico de Talento Humano</v>
      </c>
      <c r="T295" s="136" t="str">
        <f>'[1]T HUMANO'!C94</f>
        <v>Analisis de hojas de vida de la totalidad de los funcionarios,a fin de consolidar la verificacion de datos y validacion de documentos.</v>
      </c>
      <c r="U295" s="137" t="str">
        <f>'[1]T HUMANO'!K94</f>
        <v>Git de Gestion del Talento Humano</v>
      </c>
      <c r="V295" s="154">
        <f>'[1]T HUMANO'!Y94</f>
        <v>1</v>
      </c>
      <c r="W295" s="154">
        <f>'[1]T HUMANO'!Y87</f>
        <v>0</v>
      </c>
      <c r="X295" s="154">
        <f>'[1]T HUMANO'!Z94</f>
        <v>0.3</v>
      </c>
      <c r="Y295" s="138">
        <f>'[1]T HUMANO'!AA94</f>
        <v>0</v>
      </c>
      <c r="Z295" s="529"/>
      <c r="AA295" s="529"/>
      <c r="AB295" s="529"/>
      <c r="AC295" s="529"/>
      <c r="AD295" s="529"/>
      <c r="AE295" s="529"/>
      <c r="AF295" s="529"/>
      <c r="AG295" s="529"/>
      <c r="AH295" s="529"/>
      <c r="AI295" s="529"/>
    </row>
    <row r="296" spans="1:35" ht="15.75" thickBot="1">
      <c r="A296" s="607"/>
      <c r="B296" s="567"/>
      <c r="C296" s="601"/>
      <c r="D296" s="593"/>
      <c r="E296" s="593"/>
      <c r="F296" s="593"/>
      <c r="G296" s="593"/>
      <c r="H296" s="593"/>
      <c r="I296" s="593"/>
      <c r="J296" s="593"/>
      <c r="K296" s="593"/>
      <c r="L296" s="593"/>
      <c r="M296" s="593"/>
      <c r="N296" s="593"/>
      <c r="O296" s="593"/>
      <c r="P296" s="593"/>
      <c r="Q296" s="596"/>
      <c r="R296" s="564"/>
      <c r="S296" s="135" t="str">
        <f>'[1]T HUMANO'!B96</f>
        <v>5. Plan Estratégico de Talento Humano</v>
      </c>
      <c r="T296" s="136" t="str">
        <f>'[1]T HUMANO'!C96</f>
        <v>Revision y actualizacion de la planta de personal 2019, en lo concerniente a cargos, encargos, provisionales, etc.</v>
      </c>
      <c r="U296" s="137" t="str">
        <f>'[1]T HUMANO'!K96</f>
        <v>Git de Gestion del Talento Humano</v>
      </c>
      <c r="V296" s="154">
        <f>'[1]T HUMANO'!Y96</f>
        <v>1</v>
      </c>
      <c r="W296" s="137" t="str">
        <f>'[1]T HUMANO'!Y88</f>
        <v>TOTAL</v>
      </c>
      <c r="X296" s="154">
        <f>'[1]T HUMANO'!Z96</f>
        <v>0.3</v>
      </c>
      <c r="Y296" s="138">
        <f>'[1]T HUMANO'!AA96</f>
        <v>0</v>
      </c>
      <c r="Z296" s="529"/>
      <c r="AA296" s="529"/>
      <c r="AB296" s="529"/>
      <c r="AC296" s="529"/>
      <c r="AD296" s="529"/>
      <c r="AE296" s="529"/>
      <c r="AF296" s="529"/>
      <c r="AG296" s="529"/>
      <c r="AH296" s="529"/>
      <c r="AI296" s="529"/>
    </row>
    <row r="297" spans="1:35" ht="30">
      <c r="A297" s="565" t="str">
        <f>[1]FINANC!C3</f>
        <v>GESTIÓN FINANCIERA</v>
      </c>
      <c r="B297" s="568">
        <f>[1]FINANC!AA3</f>
        <v>0</v>
      </c>
      <c r="C297" s="617" t="str">
        <f>[1]FINANC!A8</f>
        <v>GESTIÓN DE INGRESOS</v>
      </c>
      <c r="D297" s="609" t="str">
        <f>[1]FINANC!B8</f>
        <v>13. No Aplica</v>
      </c>
      <c r="E297" s="609" t="str">
        <f>[1]FINANC!C8</f>
        <v>Implementar_un_plan_de_modernización_y_fortalecimiento_institucional</v>
      </c>
      <c r="F297" s="609" t="str">
        <f>[1]FINANC!D8</f>
        <v>1.8. Implementación  de las políticas de gestión y desempeño institucional (MIPG).</v>
      </c>
      <c r="G297" s="609" t="str">
        <f>[1]FINANC!E8</f>
        <v>Direccionamiento_Estratégico_y_Planeación</v>
      </c>
      <c r="H297" s="609" t="str">
        <f>[1]FINANC!F8</f>
        <v>2.2. Gestión Presupuestal y eficiencia del gasto público</v>
      </c>
      <c r="I297" s="609" t="str">
        <f>[1]FINANC!G8</f>
        <v>Registros</v>
      </c>
      <c r="J297" s="609">
        <f>[1]FINANC!H8</f>
        <v>100</v>
      </c>
      <c r="K297" s="609" t="str">
        <f>[1]FINANC!I8</f>
        <v>Porcentaje de Documentos de Recaudo por clasificar depurados</v>
      </c>
      <c r="L297" s="609" t="str">
        <f>[1]FINANC!J8</f>
        <v>Eficacia</v>
      </c>
      <c r="M297" s="609" t="str">
        <f>[1]FINANC!K8</f>
        <v>GRUPO INTERNO DE TRABAJO DE TESORERÍA</v>
      </c>
      <c r="N297" s="610">
        <f>[1]FINANC!Y8</f>
        <v>1</v>
      </c>
      <c r="O297" s="610">
        <f>[1]FINANC!Y9</f>
        <v>0</v>
      </c>
      <c r="P297" s="610">
        <f>[1]FINANC!Z8</f>
        <v>0.33329999999999999</v>
      </c>
      <c r="Q297" s="611">
        <f>[1]FINANC!AA8</f>
        <v>0</v>
      </c>
      <c r="R297" s="614">
        <f>SUM(Q297:Q306)</f>
        <v>0</v>
      </c>
      <c r="S297" s="155" t="str">
        <f>[1]FINANC!B11</f>
        <v>13. No Aplica</v>
      </c>
      <c r="T297" s="156" t="str">
        <f>[1]FINANC!C11</f>
        <v>Identificación del tercero que realiza la consignación y del concepto de ingreso.</v>
      </c>
      <c r="U297" s="157" t="str">
        <f>[1]FINANC!K11</f>
        <v>GRUPO INTERNO DE TRABAJO DE TESORERÍA</v>
      </c>
      <c r="V297" s="66">
        <f>[1]FINANC!Y11</f>
        <v>1</v>
      </c>
      <c r="W297" s="66">
        <f>[1]FINANC!Y12</f>
        <v>0</v>
      </c>
      <c r="X297" s="66">
        <f>[1]FINANC!Z11</f>
        <v>0.3</v>
      </c>
      <c r="Y297" s="67">
        <f>[1]FINANC!AA11</f>
        <v>0</v>
      </c>
      <c r="Z297" s="529"/>
      <c r="AA297" s="529"/>
      <c r="AB297" s="529"/>
      <c r="AC297" s="529"/>
      <c r="AD297" s="529"/>
      <c r="AE297" s="529"/>
      <c r="AF297" s="529"/>
      <c r="AG297" s="529"/>
      <c r="AH297" s="529"/>
      <c r="AI297" s="529"/>
    </row>
    <row r="298" spans="1:35" ht="30">
      <c r="A298" s="566"/>
      <c r="B298" s="566"/>
      <c r="C298" s="576"/>
      <c r="D298" s="556"/>
      <c r="E298" s="556"/>
      <c r="F298" s="556"/>
      <c r="G298" s="556"/>
      <c r="H298" s="556"/>
      <c r="I298" s="556"/>
      <c r="J298" s="556"/>
      <c r="K298" s="556"/>
      <c r="L298" s="556"/>
      <c r="M298" s="556"/>
      <c r="N298" s="556"/>
      <c r="O298" s="556"/>
      <c r="P298" s="556"/>
      <c r="Q298" s="582"/>
      <c r="R298" s="566"/>
      <c r="S298" s="158" t="str">
        <f>[1]FINANC!B13</f>
        <v>13. No Aplica</v>
      </c>
      <c r="T298" s="159" t="str">
        <f>[1]FINANC!C13</f>
        <v>Asignación del Documento de Recaudo por Clasificar a la Dirección Territorial correspondiente.</v>
      </c>
      <c r="U298" s="160" t="str">
        <f>[1]FINANC!K13</f>
        <v>GRUPO INTERNO DE TRABAJO DE TESORERÍA</v>
      </c>
      <c r="V298" s="88">
        <f>[1]FINANC!Y13</f>
        <v>1</v>
      </c>
      <c r="W298" s="88">
        <f>[1]FINANC!Y14</f>
        <v>0</v>
      </c>
      <c r="X298" s="88">
        <f>[1]FINANC!Z13</f>
        <v>0.3</v>
      </c>
      <c r="Y298" s="89">
        <f>[1]FINANC!AA13</f>
        <v>0</v>
      </c>
      <c r="Z298" s="529"/>
      <c r="AA298" s="529"/>
      <c r="AB298" s="529"/>
      <c r="AC298" s="529"/>
      <c r="AD298" s="529"/>
      <c r="AE298" s="529"/>
      <c r="AF298" s="529"/>
      <c r="AG298" s="529"/>
      <c r="AH298" s="529"/>
      <c r="AI298" s="529"/>
    </row>
    <row r="299" spans="1:35" ht="30.75" thickBot="1">
      <c r="A299" s="566"/>
      <c r="B299" s="566"/>
      <c r="C299" s="608"/>
      <c r="D299" s="591"/>
      <c r="E299" s="591"/>
      <c r="F299" s="591"/>
      <c r="G299" s="591"/>
      <c r="H299" s="591"/>
      <c r="I299" s="591"/>
      <c r="J299" s="591"/>
      <c r="K299" s="591"/>
      <c r="L299" s="591"/>
      <c r="M299" s="591"/>
      <c r="N299" s="591"/>
      <c r="O299" s="591"/>
      <c r="P299" s="591"/>
      <c r="Q299" s="583"/>
      <c r="R299" s="566"/>
      <c r="S299" s="161" t="str">
        <f>[1]FINANC!B15</f>
        <v>13. No Aplica</v>
      </c>
      <c r="T299" s="105" t="str">
        <f>[1]FINANC!C15</f>
        <v>Depuración y registro del Documento de Recaudo por Clasificar.</v>
      </c>
      <c r="U299" s="106" t="str">
        <f>[1]FINANC!K15</f>
        <v>GRUPO INTERNO DE TRABAJO DE TESORERÍA</v>
      </c>
      <c r="V299" s="108">
        <f>[1]FINANC!Y15</f>
        <v>1</v>
      </c>
      <c r="W299" s="108">
        <f>[1]FINANC!Y16</f>
        <v>0</v>
      </c>
      <c r="X299" s="108">
        <f>[1]FINANC!Z15</f>
        <v>0.4</v>
      </c>
      <c r="Y299" s="112">
        <f>[1]FINANC!AA15</f>
        <v>0</v>
      </c>
      <c r="Z299" s="529"/>
      <c r="AA299" s="529"/>
      <c r="AB299" s="529"/>
      <c r="AC299" s="529"/>
      <c r="AD299" s="529"/>
      <c r="AE299" s="529"/>
      <c r="AF299" s="529"/>
      <c r="AG299" s="529"/>
      <c r="AH299" s="529"/>
      <c r="AI299" s="529"/>
    </row>
    <row r="300" spans="1:35" ht="30">
      <c r="A300" s="566"/>
      <c r="B300" s="566"/>
      <c r="C300" s="569" t="str">
        <f>[1]FINANC!A20</f>
        <v>DEPURACIÓN DE SALDOS EN CONCILIACIONES BANCARIAS</v>
      </c>
      <c r="D300" s="555" t="str">
        <f>[1]FINANC!B20</f>
        <v>13. No Aplica</v>
      </c>
      <c r="E300" s="555" t="str">
        <f>[1]FINANC!C20</f>
        <v>Implementar_un_plan_de_modernización_y_fortalecimiento_institucional</v>
      </c>
      <c r="F300" s="555" t="str">
        <f>[1]FINANC!D20</f>
        <v>1.8. Implementación  de las políticas de gestión y desempeño institucional (MIPG).</v>
      </c>
      <c r="G300" s="555" t="str">
        <f>[1]FINANC!E20</f>
        <v>Direccionamiento_Estratégico_y_Planeación</v>
      </c>
      <c r="H300" s="555" t="str">
        <f>[1]FINANC!F20</f>
        <v>2.2. Gestión Presupuestal y eficiencia del gasto público</v>
      </c>
      <c r="I300" s="555" t="str">
        <f>[1]FINANC!G20</f>
        <v>Registros</v>
      </c>
      <c r="J300" s="555">
        <f>[1]FINANC!H20</f>
        <v>100</v>
      </c>
      <c r="K300" s="555" t="str">
        <f>[1]FINANC!I20</f>
        <v>Porcentaje de registros de saldos bancarios depurados</v>
      </c>
      <c r="L300" s="555" t="str">
        <f>[1]FINANC!J20</f>
        <v>Eficacia</v>
      </c>
      <c r="M300" s="555" t="str">
        <f>[1]FINANC!K20</f>
        <v>GRUPO INTERNO DE TRABAJO DE CONTABILIDAD</v>
      </c>
      <c r="N300" s="558">
        <f>[1]FINANC!Y20</f>
        <v>1</v>
      </c>
      <c r="O300" s="558">
        <f>[1]FINANC!Y21</f>
        <v>0</v>
      </c>
      <c r="P300" s="558">
        <f>[1]FINANC!Z20</f>
        <v>0.33329999999999999</v>
      </c>
      <c r="Q300" s="615">
        <f>[1]FINANC!AA20</f>
        <v>0</v>
      </c>
      <c r="R300" s="566"/>
      <c r="S300" s="155" t="str">
        <f>[1]FINANC!B23</f>
        <v>13. No Aplica</v>
      </c>
      <c r="T300" s="156" t="str">
        <f>[1]FINANC!C23</f>
        <v>Recepción y carga de extractos</v>
      </c>
      <c r="U300" s="157" t="str">
        <f>[1]FINANC!K23</f>
        <v>GRUPO INTERNO DE TRABAJO DE TESORERÍA</v>
      </c>
      <c r="V300" s="66">
        <f>[1]FINANC!Y23</f>
        <v>1</v>
      </c>
      <c r="W300" s="66">
        <f>[1]FINANC!Y24</f>
        <v>0</v>
      </c>
      <c r="X300" s="66">
        <f>[1]FINANC!Z23</f>
        <v>0.2</v>
      </c>
      <c r="Y300" s="67">
        <f>[1]FINANC!AA23</f>
        <v>0</v>
      </c>
      <c r="Z300" s="529"/>
      <c r="AA300" s="529"/>
      <c r="AB300" s="529"/>
      <c r="AC300" s="529"/>
      <c r="AD300" s="529"/>
      <c r="AE300" s="529"/>
      <c r="AF300" s="529"/>
      <c r="AG300" s="529"/>
      <c r="AH300" s="529"/>
      <c r="AI300" s="529"/>
    </row>
    <row r="301" spans="1:35" ht="30">
      <c r="A301" s="566"/>
      <c r="B301" s="566"/>
      <c r="C301" s="570"/>
      <c r="D301" s="556"/>
      <c r="E301" s="556"/>
      <c r="F301" s="556"/>
      <c r="G301" s="556"/>
      <c r="H301" s="556"/>
      <c r="I301" s="556"/>
      <c r="J301" s="556"/>
      <c r="K301" s="556"/>
      <c r="L301" s="556"/>
      <c r="M301" s="556"/>
      <c r="N301" s="556"/>
      <c r="O301" s="556"/>
      <c r="P301" s="556"/>
      <c r="Q301" s="582"/>
      <c r="R301" s="566"/>
      <c r="S301" s="158" t="str">
        <f>[1]FINANC!B25</f>
        <v>13. No Aplica</v>
      </c>
      <c r="T301" s="159" t="str">
        <f>[1]FINANC!C25</f>
        <v>Comparación de saldos del libro de bancos en el SIIF Nación II con los extractos bancarios y la conciliación bancaria del mes anterior</v>
      </c>
      <c r="U301" s="160" t="str">
        <f>[1]FINANC!K25</f>
        <v>GRUPO INTERNO DE TRABAJO DE CONTABILIDAD</v>
      </c>
      <c r="V301" s="88">
        <f>[1]FINANC!Y25</f>
        <v>1</v>
      </c>
      <c r="W301" s="88">
        <f>[1]FINANC!Y26</f>
        <v>0</v>
      </c>
      <c r="X301" s="88">
        <f>[1]FINANC!Z25</f>
        <v>0.2</v>
      </c>
      <c r="Y301" s="89">
        <f>[1]FINANC!AA25</f>
        <v>0</v>
      </c>
      <c r="Z301" s="529"/>
      <c r="AA301" s="529"/>
      <c r="AB301" s="529"/>
      <c r="AC301" s="529"/>
      <c r="AD301" s="529"/>
      <c r="AE301" s="529"/>
      <c r="AF301" s="529"/>
      <c r="AG301" s="529"/>
      <c r="AH301" s="529"/>
      <c r="AI301" s="529"/>
    </row>
    <row r="302" spans="1:35" ht="30">
      <c r="A302" s="566"/>
      <c r="B302" s="566"/>
      <c r="C302" s="570"/>
      <c r="D302" s="556"/>
      <c r="E302" s="556"/>
      <c r="F302" s="556"/>
      <c r="G302" s="556"/>
      <c r="H302" s="556"/>
      <c r="I302" s="556"/>
      <c r="J302" s="556"/>
      <c r="K302" s="556"/>
      <c r="L302" s="556"/>
      <c r="M302" s="556"/>
      <c r="N302" s="556"/>
      <c r="O302" s="556"/>
      <c r="P302" s="556"/>
      <c r="Q302" s="582"/>
      <c r="R302" s="566"/>
      <c r="S302" s="158" t="str">
        <f>[1]FINANC!B27</f>
        <v>13. No Aplica</v>
      </c>
      <c r="T302" s="159" t="str">
        <f>[1]FINANC!C27</f>
        <v xml:space="preserve">Identificación de las saldos por conciliar </v>
      </c>
      <c r="U302" s="160" t="str">
        <f>[1]FINANC!K27</f>
        <v>GRUPO INTERNO DE TRABAJO DE CONTABILIDAD</v>
      </c>
      <c r="V302" s="88">
        <f>[1]FINANC!Y27</f>
        <v>1</v>
      </c>
      <c r="W302" s="88">
        <f>[1]FINANC!Y28</f>
        <v>0</v>
      </c>
      <c r="X302" s="88">
        <f>[1]FINANC!Z27</f>
        <v>0.2</v>
      </c>
      <c r="Y302" s="89">
        <f>[1]FINANC!AA27</f>
        <v>0</v>
      </c>
      <c r="Z302" s="529"/>
      <c r="AA302" s="529"/>
      <c r="AB302" s="529"/>
      <c r="AC302" s="529"/>
      <c r="AD302" s="529"/>
      <c r="AE302" s="529"/>
      <c r="AF302" s="529"/>
      <c r="AG302" s="529"/>
      <c r="AH302" s="529"/>
      <c r="AI302" s="529"/>
    </row>
    <row r="303" spans="1:35" ht="30.75" thickBot="1">
      <c r="A303" s="566"/>
      <c r="B303" s="566"/>
      <c r="C303" s="571"/>
      <c r="D303" s="557"/>
      <c r="E303" s="557"/>
      <c r="F303" s="557"/>
      <c r="G303" s="557"/>
      <c r="H303" s="557"/>
      <c r="I303" s="557"/>
      <c r="J303" s="557"/>
      <c r="K303" s="557"/>
      <c r="L303" s="557"/>
      <c r="M303" s="557"/>
      <c r="N303" s="557"/>
      <c r="O303" s="557"/>
      <c r="P303" s="557"/>
      <c r="Q303" s="616"/>
      <c r="R303" s="566"/>
      <c r="S303" s="162" t="str">
        <f>[1]FINANC!B29</f>
        <v>13. No Aplica</v>
      </c>
      <c r="T303" s="96" t="str">
        <f>[1]FINANC!C29</f>
        <v>Depuración de los saldos por conciliar</v>
      </c>
      <c r="U303" s="97" t="str">
        <f>[1]FINANC!K29</f>
        <v>GRUPO INTERNO DE TRABAJO DE CONTABILIDAD</v>
      </c>
      <c r="V303" s="98">
        <f>[1]FINANC!Y29</f>
        <v>1</v>
      </c>
      <c r="W303" s="98">
        <f>[1]FINANC!Y30</f>
        <v>0</v>
      </c>
      <c r="X303" s="98">
        <f>[1]FINANC!Z29</f>
        <v>0.4</v>
      </c>
      <c r="Y303" s="100">
        <f>[1]FINANC!AA29</f>
        <v>0</v>
      </c>
      <c r="Z303" s="529"/>
      <c r="AA303" s="529"/>
      <c r="AB303" s="529"/>
      <c r="AC303" s="529"/>
      <c r="AD303" s="529"/>
      <c r="AE303" s="529"/>
      <c r="AF303" s="529"/>
      <c r="AG303" s="529"/>
      <c r="AH303" s="529"/>
      <c r="AI303" s="529"/>
    </row>
    <row r="304" spans="1:35" ht="30">
      <c r="A304" s="566"/>
      <c r="B304" s="566"/>
      <c r="C304" s="600" t="str">
        <f>[1]FINANC!A34</f>
        <v>DEPURACIÓN DE REGISTROS Y CDP</v>
      </c>
      <c r="D304" s="589" t="str">
        <f>[1]FINANC!B34</f>
        <v>13. No Aplica</v>
      </c>
      <c r="E304" s="589" t="str">
        <f>[1]FINANC!C34</f>
        <v>Implementar_un_plan_de_modernización_y_fortalecimiento_institucional</v>
      </c>
      <c r="F304" s="589" t="str">
        <f>[1]FINANC!D34</f>
        <v>1.8. Implementación  de las políticas de gestión y desempeño institucional (MIPG).</v>
      </c>
      <c r="G304" s="589" t="str">
        <f>[1]FINANC!E34</f>
        <v>Direccionamiento_Estratégico_y_Planeación</v>
      </c>
      <c r="H304" s="589" t="str">
        <f>[1]FINANC!F34</f>
        <v>2.2. Gestión Presupuestal y eficiencia del gasto público</v>
      </c>
      <c r="I304" s="589" t="str">
        <f>[1]FINANC!G34</f>
        <v>Registros</v>
      </c>
      <c r="J304" s="589">
        <f>[1]FINANC!H34</f>
        <v>100</v>
      </c>
      <c r="K304" s="589" t="str">
        <f>[1]FINANC!I34</f>
        <v>Porcentaje de CDP y RP depurados</v>
      </c>
      <c r="L304" s="589" t="str">
        <f>[1]FINANC!J34</f>
        <v>Eficacia</v>
      </c>
      <c r="M304" s="589" t="str">
        <f>[1]FINANC!K34</f>
        <v>GRUPO INTERNO DE TRABAJO DE PRESUPUESTO</v>
      </c>
      <c r="N304" s="587">
        <f>[1]FINANC!Y34</f>
        <v>1</v>
      </c>
      <c r="O304" s="587">
        <f>[1]FINANC!Y35</f>
        <v>0</v>
      </c>
      <c r="P304" s="587">
        <f>[1]FINANC!Z34</f>
        <v>0.33339999999999997</v>
      </c>
      <c r="Q304" s="612">
        <f>[1]FINANC!AA34</f>
        <v>0</v>
      </c>
      <c r="R304" s="566"/>
      <c r="S304" s="158" t="str">
        <f>[1]FINANC!B37</f>
        <v>13. No Aplica</v>
      </c>
      <c r="T304" s="159" t="str">
        <f>[1]FINANC!C37</f>
        <v>Envío de comunicación electrónica a las áreas ejecutoras solicitando la liberación de saldos de CDP y RP sin utilizar</v>
      </c>
      <c r="U304" s="160" t="str">
        <f>[1]FINANC!K37</f>
        <v>GRUPO INTERNO DE TRABAJO DE PRESUPUESTO</v>
      </c>
      <c r="V304" s="88">
        <f>[1]FINANC!Y37</f>
        <v>1</v>
      </c>
      <c r="W304" s="88">
        <f>[1]FINANC!Y38</f>
        <v>0</v>
      </c>
      <c r="X304" s="88">
        <f>[1]FINANC!Z37</f>
        <v>0.3</v>
      </c>
      <c r="Y304" s="89">
        <f>[1]FINANC!AA37</f>
        <v>0</v>
      </c>
      <c r="Z304" s="529"/>
      <c r="AA304" s="529"/>
      <c r="AB304" s="529"/>
      <c r="AC304" s="529"/>
      <c r="AD304" s="529"/>
      <c r="AE304" s="529"/>
      <c r="AF304" s="529"/>
      <c r="AG304" s="529"/>
      <c r="AH304" s="529"/>
      <c r="AI304" s="529"/>
    </row>
    <row r="305" spans="1:35" ht="30">
      <c r="A305" s="566"/>
      <c r="B305" s="566"/>
      <c r="C305" s="576"/>
      <c r="D305" s="556"/>
      <c r="E305" s="556"/>
      <c r="F305" s="556"/>
      <c r="G305" s="556"/>
      <c r="H305" s="556"/>
      <c r="I305" s="556"/>
      <c r="J305" s="556"/>
      <c r="K305" s="556"/>
      <c r="L305" s="556"/>
      <c r="M305" s="556"/>
      <c r="N305" s="556"/>
      <c r="O305" s="556"/>
      <c r="P305" s="556"/>
      <c r="Q305" s="582"/>
      <c r="R305" s="566"/>
      <c r="S305" s="158" t="str">
        <f>[1]FINANC!B39</f>
        <v>13. No Aplica</v>
      </c>
      <c r="T305" s="159" t="str">
        <f>[1]FINANC!C39</f>
        <v xml:space="preserve">Recepción de memorandos o modificación de contratos, si es el caso, solicitando disminución de saldos </v>
      </c>
      <c r="U305" s="160" t="str">
        <f>[1]FINANC!K39</f>
        <v>GRUPO INTERNO DE TRABAJO DE PRESUPUESTO</v>
      </c>
      <c r="V305" s="88">
        <f>[1]FINANC!Y39</f>
        <v>1</v>
      </c>
      <c r="W305" s="88">
        <f>[1]FINANC!Y40</f>
        <v>0</v>
      </c>
      <c r="X305" s="88">
        <f>[1]FINANC!Z39</f>
        <v>0.3</v>
      </c>
      <c r="Y305" s="89">
        <f>[1]FINANC!AA39</f>
        <v>0</v>
      </c>
      <c r="Z305" s="529"/>
      <c r="AA305" s="529"/>
      <c r="AB305" s="529"/>
      <c r="AC305" s="529"/>
      <c r="AD305" s="529"/>
      <c r="AE305" s="529"/>
      <c r="AF305" s="529"/>
      <c r="AG305" s="529"/>
      <c r="AH305" s="529"/>
      <c r="AI305" s="529"/>
    </row>
    <row r="306" spans="1:35" ht="30.75" thickBot="1">
      <c r="A306" s="567"/>
      <c r="B306" s="567"/>
      <c r="C306" s="608"/>
      <c r="D306" s="591"/>
      <c r="E306" s="591"/>
      <c r="F306" s="591"/>
      <c r="G306" s="591"/>
      <c r="H306" s="591"/>
      <c r="I306" s="591"/>
      <c r="J306" s="591"/>
      <c r="K306" s="591"/>
      <c r="L306" s="591"/>
      <c r="M306" s="591"/>
      <c r="N306" s="591"/>
      <c r="O306" s="591"/>
      <c r="P306" s="591"/>
      <c r="Q306" s="583"/>
      <c r="R306" s="567"/>
      <c r="S306" s="162" t="str">
        <f>[1]FINANC!B41</f>
        <v>13. No Aplica</v>
      </c>
      <c r="T306" s="96" t="str">
        <f>[1]FINANC!C41</f>
        <v>Depuración de los saldos sin utilizar de los CDPs y RPs</v>
      </c>
      <c r="U306" s="97" t="str">
        <f>[1]FINANC!K41</f>
        <v>GRUPO INTERNO DE TRABAJO DE PRESUPUESTO</v>
      </c>
      <c r="V306" s="98">
        <f>[1]FINANC!Y41</f>
        <v>1</v>
      </c>
      <c r="W306" s="98">
        <f>[1]FINANC!Y42</f>
        <v>0</v>
      </c>
      <c r="X306" s="98">
        <f>[1]FINANC!Z41</f>
        <v>0.4</v>
      </c>
      <c r="Y306" s="100">
        <f>[1]FINANC!AA41</f>
        <v>0</v>
      </c>
      <c r="Z306" s="529"/>
      <c r="AA306" s="529"/>
      <c r="AB306" s="529"/>
      <c r="AC306" s="529"/>
      <c r="AD306" s="529"/>
      <c r="AE306" s="529"/>
      <c r="AF306" s="529"/>
      <c r="AG306" s="529"/>
      <c r="AH306" s="529"/>
      <c r="AI306" s="529"/>
    </row>
    <row r="307" spans="1:35" ht="30">
      <c r="A307" s="613" t="str">
        <f>'[1]G DOCUM'!C4</f>
        <v>GESTIÓN DOCUMENTAL</v>
      </c>
      <c r="B307" s="568">
        <f>'[1]G DOCUM'!AA4</f>
        <v>0</v>
      </c>
      <c r="C307" s="569" t="str">
        <f>'[1]G DOCUM'!A9</f>
        <v>Sistema de Gestión Documental Implementado</v>
      </c>
      <c r="D307" s="555" t="str">
        <f>'[1]G DOCUM'!B9</f>
        <v>1. Plan Institucional de Archivos de la Entidad -PINAR</v>
      </c>
      <c r="E307" s="555" t="str">
        <f>'[1]G DOCUM'!C9</f>
        <v>Implementar un plan de modernización y fortalecimiento institucional</v>
      </c>
      <c r="F307" s="555" t="str">
        <f>'[1]G DOCUM'!D9</f>
        <v>1.5. Implementación del sistema de gestión documental.</v>
      </c>
      <c r="G307" s="555" t="str">
        <f>'[1]G DOCUM'!E9</f>
        <v>Información y Comunicación</v>
      </c>
      <c r="H307" s="555" t="str">
        <f>'[1]G DOCUM'!F9</f>
        <v>5.10. Gestión documental</v>
      </c>
      <c r="I307" s="555" t="str">
        <f>'[1]G DOCUM'!G9</f>
        <v>Actividades</v>
      </c>
      <c r="J307" s="558">
        <f>'[1]G DOCUM'!H9</f>
        <v>1</v>
      </c>
      <c r="K307" s="555" t="str">
        <f>'[1]G DOCUM'!I9</f>
        <v>% de avance en la implementación del Servicio de Gestión Documental</v>
      </c>
      <c r="L307" s="555" t="str">
        <f>'[1]G DOCUM'!J9</f>
        <v>Eficacia</v>
      </c>
      <c r="M307" s="555">
        <f>'[1]G DOCUM'!K9</f>
        <v>0</v>
      </c>
      <c r="N307" s="558">
        <f>'[1]G DOCUM'!Y9</f>
        <v>1</v>
      </c>
      <c r="O307" s="558">
        <f>'[1]G DOCUM'!Y10</f>
        <v>0</v>
      </c>
      <c r="P307" s="558">
        <f>'[1]G DOCUM'!Z9</f>
        <v>0.5</v>
      </c>
      <c r="Q307" s="559">
        <f>'[1]G DOCUM'!AA9</f>
        <v>0</v>
      </c>
      <c r="R307" s="562">
        <f>SUM(Q307:Q328)</f>
        <v>0</v>
      </c>
      <c r="S307" s="163" t="str">
        <f>'[1]G DOCUM'!B12</f>
        <v>1. Plan Institucional de Archivos de la Entidad -PINAR</v>
      </c>
      <c r="T307" s="156" t="str">
        <f>'[1]G DOCUM'!C12</f>
        <v>Implementación de los instrumentos archivísticos y de gestión de la información</v>
      </c>
      <c r="U307" s="157" t="str">
        <f>'[1]G DOCUM'!K12</f>
        <v>Coordinadora de gestión documental</v>
      </c>
      <c r="V307" s="66">
        <f>'[1]G DOCUM'!Y12</f>
        <v>1</v>
      </c>
      <c r="W307" s="66">
        <f>'[1]G DOCUM'!Y13</f>
        <v>0</v>
      </c>
      <c r="X307" s="66">
        <f>'[1]G DOCUM'!Z12</f>
        <v>0.2</v>
      </c>
      <c r="Y307" s="67">
        <f>'[1]G DOCUM'!AA12</f>
        <v>0</v>
      </c>
      <c r="Z307" s="529"/>
      <c r="AA307" s="529"/>
      <c r="AB307" s="529"/>
      <c r="AC307" s="529"/>
      <c r="AD307" s="529"/>
      <c r="AE307" s="529"/>
      <c r="AF307" s="529"/>
      <c r="AG307" s="529"/>
      <c r="AH307" s="529"/>
      <c r="AI307" s="529"/>
    </row>
    <row r="308" spans="1:35" ht="30">
      <c r="A308" s="573"/>
      <c r="B308" s="566"/>
      <c r="C308" s="570"/>
      <c r="D308" s="556"/>
      <c r="E308" s="556"/>
      <c r="F308" s="556"/>
      <c r="G308" s="556"/>
      <c r="H308" s="556"/>
      <c r="I308" s="556"/>
      <c r="J308" s="556"/>
      <c r="K308" s="556"/>
      <c r="L308" s="556"/>
      <c r="M308" s="556"/>
      <c r="N308" s="556"/>
      <c r="O308" s="556"/>
      <c r="P308" s="556"/>
      <c r="Q308" s="560"/>
      <c r="R308" s="563"/>
      <c r="S308" s="164" t="str">
        <f>'[1]G DOCUM'!B14</f>
        <v>1. Plan Institucional de Archivos de la Entidad -PINAR</v>
      </c>
      <c r="T308" s="151" t="str">
        <f>'[1]G DOCUM'!C14</f>
        <v xml:space="preserve">Apoyar técnicamente en la organización documental en las dependecias </v>
      </c>
      <c r="U308" s="152" t="str">
        <f>'[1]G DOCUM'!K14</f>
        <v>Coordinadora de gestión documental</v>
      </c>
      <c r="V308" s="70">
        <f>'[1]G DOCUM'!Y14</f>
        <v>1</v>
      </c>
      <c r="W308" s="70">
        <f>'[1]G DOCUM'!Y14</f>
        <v>1</v>
      </c>
      <c r="X308" s="70">
        <f>'[1]G DOCUM'!Z14</f>
        <v>0.2</v>
      </c>
      <c r="Y308" s="71">
        <f>'[1]G DOCUM'!AA14</f>
        <v>0</v>
      </c>
      <c r="Z308" s="529"/>
      <c r="AA308" s="529"/>
      <c r="AB308" s="529"/>
      <c r="AC308" s="529"/>
      <c r="AD308" s="529"/>
      <c r="AE308" s="529"/>
      <c r="AF308" s="529"/>
      <c r="AG308" s="529"/>
      <c r="AH308" s="529"/>
      <c r="AI308" s="529"/>
    </row>
    <row r="309" spans="1:35" ht="30">
      <c r="A309" s="573"/>
      <c r="B309" s="566"/>
      <c r="C309" s="570"/>
      <c r="D309" s="556"/>
      <c r="E309" s="556"/>
      <c r="F309" s="556"/>
      <c r="G309" s="556"/>
      <c r="H309" s="556"/>
      <c r="I309" s="556"/>
      <c r="J309" s="556"/>
      <c r="K309" s="556"/>
      <c r="L309" s="556"/>
      <c r="M309" s="556"/>
      <c r="N309" s="556"/>
      <c r="O309" s="556"/>
      <c r="P309" s="556"/>
      <c r="Q309" s="560"/>
      <c r="R309" s="563"/>
      <c r="S309" s="164" t="str">
        <f>'[1]G DOCUM'!B16</f>
        <v>1. Plan Institucional de Archivos de la Entidad -PINAR</v>
      </c>
      <c r="T309" s="151" t="str">
        <f>'[1]G DOCUM'!C16</f>
        <v>Efectuar visitas de seguimiento a la implementación y aplicación de TRD</v>
      </c>
      <c r="U309" s="152" t="str">
        <f>'[1]G DOCUM'!K16</f>
        <v>Coordinadora de gestión documental</v>
      </c>
      <c r="V309" s="70">
        <f>'[1]G DOCUM'!Y16</f>
        <v>1</v>
      </c>
      <c r="W309" s="70">
        <f>'[1]G DOCUM'!Y15</f>
        <v>0</v>
      </c>
      <c r="X309" s="70">
        <f>'[1]G DOCUM'!Z16</f>
        <v>0.2</v>
      </c>
      <c r="Y309" s="71">
        <f>'[1]G DOCUM'!AA16</f>
        <v>0</v>
      </c>
      <c r="Z309" s="529"/>
      <c r="AA309" s="529"/>
      <c r="AB309" s="529"/>
      <c r="AC309" s="529"/>
      <c r="AD309" s="529"/>
      <c r="AE309" s="529"/>
      <c r="AF309" s="529"/>
      <c r="AG309" s="529"/>
      <c r="AH309" s="529"/>
      <c r="AI309" s="529"/>
    </row>
    <row r="310" spans="1:35" ht="30">
      <c r="A310" s="573"/>
      <c r="B310" s="566"/>
      <c r="C310" s="570"/>
      <c r="D310" s="556"/>
      <c r="E310" s="556"/>
      <c r="F310" s="556"/>
      <c r="G310" s="556"/>
      <c r="H310" s="556"/>
      <c r="I310" s="556"/>
      <c r="J310" s="556"/>
      <c r="K310" s="556"/>
      <c r="L310" s="556"/>
      <c r="M310" s="556"/>
      <c r="N310" s="556"/>
      <c r="O310" s="556"/>
      <c r="P310" s="556"/>
      <c r="Q310" s="560"/>
      <c r="R310" s="563"/>
      <c r="S310" s="164" t="str">
        <f>'[1]G DOCUM'!B18</f>
        <v>1. Plan Institucional de Archivos de la Entidad -PINAR</v>
      </c>
      <c r="T310" s="151" t="str">
        <f>'[1]G DOCUM'!C18</f>
        <v>Realizar transferencias documentales primarias.</v>
      </c>
      <c r="U310" s="152" t="str">
        <f>'[1]G DOCUM'!K18</f>
        <v>Coordinadora de gestión documental</v>
      </c>
      <c r="V310" s="70">
        <f>'[1]G DOCUM'!Y18</f>
        <v>1</v>
      </c>
      <c r="W310" s="70">
        <f>'[1]G DOCUM'!Y16</f>
        <v>1</v>
      </c>
      <c r="X310" s="70">
        <f>'[1]G DOCUM'!Z18</f>
        <v>0.2</v>
      </c>
      <c r="Y310" s="71">
        <f>'[1]G DOCUM'!AA18</f>
        <v>0</v>
      </c>
      <c r="Z310" s="529"/>
      <c r="AA310" s="529"/>
      <c r="AB310" s="529"/>
      <c r="AC310" s="529"/>
      <c r="AD310" s="529"/>
      <c r="AE310" s="529"/>
      <c r="AF310" s="529"/>
      <c r="AG310" s="529"/>
      <c r="AH310" s="529"/>
      <c r="AI310" s="529"/>
    </row>
    <row r="311" spans="1:35" ht="30.75" thickBot="1">
      <c r="A311" s="573"/>
      <c r="B311" s="566"/>
      <c r="C311" s="571"/>
      <c r="D311" s="557"/>
      <c r="E311" s="557"/>
      <c r="F311" s="557"/>
      <c r="G311" s="557"/>
      <c r="H311" s="557"/>
      <c r="I311" s="557"/>
      <c r="J311" s="557"/>
      <c r="K311" s="557"/>
      <c r="L311" s="557"/>
      <c r="M311" s="557"/>
      <c r="N311" s="557"/>
      <c r="O311" s="557"/>
      <c r="P311" s="557"/>
      <c r="Q311" s="561"/>
      <c r="R311" s="563"/>
      <c r="S311" s="165" t="str">
        <f>'[1]G DOCUM'!B20</f>
        <v>1. Plan Institucional de Archivos de la Entidad -PINAR</v>
      </c>
      <c r="T311" s="166" t="str">
        <f>'[1]G DOCUM'!C20</f>
        <v>Recepción, radicación y tramite de las comunicaciones oficiales a nivel nacional</v>
      </c>
      <c r="U311" s="167" t="str">
        <f>'[1]G DOCUM'!K20</f>
        <v>Coordinadora de gestión documental</v>
      </c>
      <c r="V311" s="77">
        <f>'[1]G DOCUM'!Y20</f>
        <v>1</v>
      </c>
      <c r="W311" s="77">
        <f>'[1]G DOCUM'!Y17</f>
        <v>0</v>
      </c>
      <c r="X311" s="77">
        <f>'[1]G DOCUM'!Z20</f>
        <v>0.2</v>
      </c>
      <c r="Y311" s="78">
        <f>'[1]G DOCUM'!AA20</f>
        <v>0</v>
      </c>
      <c r="Z311" s="529"/>
      <c r="AA311" s="529"/>
      <c r="AB311" s="529"/>
      <c r="AC311" s="529"/>
      <c r="AD311" s="529"/>
      <c r="AE311" s="529"/>
      <c r="AF311" s="529"/>
      <c r="AG311" s="529"/>
      <c r="AH311" s="529"/>
      <c r="AI311" s="529"/>
    </row>
    <row r="312" spans="1:35" ht="30">
      <c r="A312" s="573"/>
      <c r="B312" s="566"/>
      <c r="C312" s="569" t="str">
        <f>'[1]G DOCUM'!A25</f>
        <v>Sistema de Gestión Documental Implementado</v>
      </c>
      <c r="D312" s="555" t="str">
        <f>'[1]G DOCUM'!B25</f>
        <v>1. Plan Institucional de Archivos de la Entidad -PINAR</v>
      </c>
      <c r="E312" s="555" t="str">
        <f>'[1]G DOCUM'!C25</f>
        <v>Implementar un plan de modernización y fortalecimiento institucional</v>
      </c>
      <c r="F312" s="555" t="str">
        <f>'[1]G DOCUM'!D25</f>
        <v>1.5. Implementación del sistema de gestión documental.</v>
      </c>
      <c r="G312" s="555" t="str">
        <f>'[1]G DOCUM'!E25</f>
        <v>Información y Comunicación</v>
      </c>
      <c r="H312" s="555" t="str">
        <f>'[1]G DOCUM'!F25</f>
        <v>5.10. Gestión documental</v>
      </c>
      <c r="I312" s="555" t="str">
        <f>'[1]G DOCUM'!G25</f>
        <v>Actividades</v>
      </c>
      <c r="J312" s="558">
        <f>'[1]G DOCUM'!H25</f>
        <v>1</v>
      </c>
      <c r="K312" s="555" t="str">
        <f>'[1]G DOCUM'!I25</f>
        <v>% de avance en la implementación del Sistema de gestión documental</v>
      </c>
      <c r="L312" s="555" t="str">
        <f>'[1]G DOCUM'!J25</f>
        <v>Eficacia</v>
      </c>
      <c r="M312" s="555">
        <f>'[1]G DOCUM'!K25</f>
        <v>0</v>
      </c>
      <c r="N312" s="558">
        <f>'[1]G DOCUM'!Y25</f>
        <v>0.6</v>
      </c>
      <c r="O312" s="558">
        <f>'[1]G DOCUM'!Y26</f>
        <v>0</v>
      </c>
      <c r="P312" s="558">
        <f>'[1]G DOCUM'!Z25</f>
        <v>0.5</v>
      </c>
      <c r="Q312" s="559">
        <f>'[1]G DOCUM'!AA25</f>
        <v>0</v>
      </c>
      <c r="R312" s="563"/>
      <c r="S312" s="163" t="str">
        <f>'[1]G DOCUM'!B28</f>
        <v>1. Plan Institucional de Archivos de la Entidad -PINAR</v>
      </c>
      <c r="T312" s="157" t="str">
        <f>'[1]G DOCUM'!C28</f>
        <v>Levantar requerimientos, Desarrollar,   probar, ajustar y desplegar  las funcionalidades necesarias para la construcción de un Sistema de Gestión de Documento Electrónico de Archivo</v>
      </c>
      <c r="U312" s="157" t="str">
        <f>'[1]G DOCUM'!K28</f>
        <v>Asesor de dirección
Juliian Rolon</v>
      </c>
      <c r="V312" s="66">
        <f>'[1]G DOCUM'!Y28</f>
        <v>1</v>
      </c>
      <c r="W312" s="66">
        <f>'[1]G DOCUM'!Y29</f>
        <v>0</v>
      </c>
      <c r="X312" s="66">
        <f>'[1]G DOCUM'!Z28</f>
        <v>0.45</v>
      </c>
      <c r="Y312" s="67">
        <f>'[1]G DOCUM'!AA28</f>
        <v>0</v>
      </c>
      <c r="Z312" s="529"/>
      <c r="AA312" s="529"/>
      <c r="AB312" s="529"/>
      <c r="AC312" s="529"/>
      <c r="AD312" s="529"/>
      <c r="AE312" s="529"/>
      <c r="AF312" s="529"/>
      <c r="AG312" s="529"/>
      <c r="AH312" s="529"/>
      <c r="AI312" s="529"/>
    </row>
    <row r="313" spans="1:35" ht="30">
      <c r="A313" s="573"/>
      <c r="B313" s="566"/>
      <c r="C313" s="570"/>
      <c r="D313" s="556"/>
      <c r="E313" s="556"/>
      <c r="F313" s="556"/>
      <c r="G313" s="556"/>
      <c r="H313" s="556"/>
      <c r="I313" s="556"/>
      <c r="J313" s="556"/>
      <c r="K313" s="556"/>
      <c r="L313" s="556"/>
      <c r="M313" s="556"/>
      <c r="N313" s="556"/>
      <c r="O313" s="556"/>
      <c r="P313" s="556"/>
      <c r="Q313" s="560"/>
      <c r="R313" s="563"/>
      <c r="S313" s="164" t="str">
        <f>'[1]G DOCUM'!B30</f>
        <v>1. Plan Institucional de Archivos de la Entidad -PINAR</v>
      </c>
      <c r="T313" s="152" t="str">
        <f>'[1]G DOCUM'!C30</f>
        <v>Capacitar en el uso del Sistema de Gestión de Documento Electrónico de Archivo</v>
      </c>
      <c r="U313" s="152" t="str">
        <f>'[1]G DOCUM'!K30</f>
        <v>Asesor de dirección
Juliian Rolon</v>
      </c>
      <c r="V313" s="70">
        <f>'[1]G DOCUM'!Y30</f>
        <v>1</v>
      </c>
      <c r="W313" s="70">
        <f>'[1]G DOCUM'!Y31</f>
        <v>0</v>
      </c>
      <c r="X313" s="70">
        <f>'[1]G DOCUM'!Z30</f>
        <v>0.2</v>
      </c>
      <c r="Y313" s="71">
        <f>'[1]G DOCUM'!AA30</f>
        <v>0</v>
      </c>
      <c r="Z313" s="529"/>
      <c r="AA313" s="529"/>
      <c r="AB313" s="529"/>
      <c r="AC313" s="529"/>
      <c r="AD313" s="529"/>
      <c r="AE313" s="529"/>
      <c r="AF313" s="529"/>
      <c r="AG313" s="529"/>
      <c r="AH313" s="529"/>
      <c r="AI313" s="529"/>
    </row>
    <row r="314" spans="1:35" ht="30.75" thickBot="1">
      <c r="A314" s="574"/>
      <c r="B314" s="567"/>
      <c r="C314" s="571"/>
      <c r="D314" s="557"/>
      <c r="E314" s="557"/>
      <c r="F314" s="557"/>
      <c r="G314" s="557"/>
      <c r="H314" s="557"/>
      <c r="I314" s="557"/>
      <c r="J314" s="557"/>
      <c r="K314" s="557"/>
      <c r="L314" s="557"/>
      <c r="M314" s="557"/>
      <c r="N314" s="557"/>
      <c r="O314" s="557"/>
      <c r="P314" s="557"/>
      <c r="Q314" s="561"/>
      <c r="R314" s="564"/>
      <c r="S314" s="165" t="str">
        <f>'[1]G DOCUM'!B32</f>
        <v>1. Plan Institucional de Archivos de la Entidad -PINAR</v>
      </c>
      <c r="T314" s="166" t="str">
        <f>'[1]G DOCUM'!C32</f>
        <v xml:space="preserve">Mantener y dar soporte al Sistema de Gestión de Documento Electrónico de Archivo desplegado en producción     </v>
      </c>
      <c r="U314" s="167" t="str">
        <f>'[1]G DOCUM'!K32</f>
        <v>Asesor de dirección
Juliian Rolon</v>
      </c>
      <c r="V314" s="77">
        <f>'[1]G DOCUM'!Y32</f>
        <v>1</v>
      </c>
      <c r="W314" s="77">
        <f>'[1]G DOCUM'!Y33</f>
        <v>0</v>
      </c>
      <c r="X314" s="77">
        <f>'[1]G DOCUM'!Z32</f>
        <v>0.35</v>
      </c>
      <c r="Y314" s="78">
        <f>'[1]G DOCUM'!AA32</f>
        <v>0</v>
      </c>
      <c r="Z314" s="529"/>
      <c r="AA314" s="529"/>
      <c r="AB314" s="529"/>
      <c r="AC314" s="529"/>
      <c r="AD314" s="529"/>
      <c r="AE314" s="529"/>
      <c r="AF314" s="529"/>
      <c r="AG314" s="529"/>
      <c r="AH314" s="529"/>
      <c r="AI314" s="529"/>
    </row>
    <row r="315" spans="1:35" ht="30">
      <c r="A315" s="605" t="str">
        <f>[1]ADMINST!C4</f>
        <v>GESTIÓN DE SERVICIOS ADMINISTRATIVOS</v>
      </c>
      <c r="B315" s="568">
        <f>[1]ADMINST!AA4</f>
        <v>0</v>
      </c>
      <c r="C315" s="600" t="str">
        <f>[1]ADMINST!A9</f>
        <v>Fortalecimiento de la Infraestructura Física del IGAC a nivel nacional</v>
      </c>
      <c r="D315" s="589" t="str">
        <f>[1]ADMINST!B9</f>
        <v>9. Plan Anticorrupción y de Atención al Ciudadano</v>
      </c>
      <c r="E315" s="589" t="str">
        <f>[1]ADMINST!C9</f>
        <v>Implementar un plan de modernización y fortalecimiento institucional</v>
      </c>
      <c r="F315" s="589" t="str">
        <f>[1]ADMINST!D9</f>
        <v>1.6. Mejoramiento en la prestación del servicio a la ciudadanía.</v>
      </c>
      <c r="G315" s="589" t="str">
        <f>[1]ADMINST!E9</f>
        <v>Gestión con Valores para Resultados</v>
      </c>
      <c r="H315" s="589" t="str">
        <f>[1]ADMINST!F9</f>
        <v>3.17. Mejora Normativa</v>
      </c>
      <c r="I315" s="589" t="str">
        <f>[1]ADMINST!G9</f>
        <v>Adecuaciones</v>
      </c>
      <c r="J315" s="589">
        <f>[1]ADMINST!H9</f>
        <v>1</v>
      </c>
      <c r="K315" s="589" t="str">
        <f>[1]ADMINST!I9</f>
        <v xml:space="preserve"> Porcentaje de avance del Plan de Infraestructura Física del IGAC implementado</v>
      </c>
      <c r="L315" s="589" t="str">
        <f>[1]ADMINST!J9</f>
        <v>Eficiencia</v>
      </c>
      <c r="M315" s="589" t="str">
        <f>[1]ADMINST!K9</f>
        <v>Secretaría General</v>
      </c>
      <c r="N315" s="587">
        <f>[1]ADMINST!Y9</f>
        <v>1</v>
      </c>
      <c r="O315" s="587">
        <f>[1]ADMINST!Y10</f>
        <v>0</v>
      </c>
      <c r="P315" s="587">
        <f>[1]ADMINST!Z9</f>
        <v>0.4</v>
      </c>
      <c r="Q315" s="594">
        <f>[1]ADMINST!AA9</f>
        <v>0</v>
      </c>
      <c r="R315" s="562">
        <f>SUM(Q315:Q339)</f>
        <v>0</v>
      </c>
      <c r="S315" s="168" t="str">
        <f>[1]ADMINST!B12</f>
        <v>9. Plan Anticorrupción y de Atención al Ciudadano</v>
      </c>
      <c r="T315" s="159" t="str">
        <f>[1]ADMINST!C12</f>
        <v>Coordinar y realizar seguimiento a la adecuación y mantenimiento de las sedes  priorizadas ( Guajira y Córdoba)</v>
      </c>
      <c r="U315" s="160" t="str">
        <f>[1]ADMINST!K12</f>
        <v>GIT Servicios Administrativos</v>
      </c>
      <c r="V315" s="88">
        <f>[1]ADMINST!Y12</f>
        <v>1</v>
      </c>
      <c r="W315" s="88">
        <f>[1]ADMINST!Y13</f>
        <v>0</v>
      </c>
      <c r="X315" s="88">
        <f>[1]ADMINST!Z12</f>
        <v>0.4</v>
      </c>
      <c r="Y315" s="169">
        <f>[1]ADMINST!AA12</f>
        <v>0</v>
      </c>
      <c r="Z315" s="529"/>
      <c r="AA315" s="529"/>
      <c r="AB315" s="529"/>
      <c r="AC315" s="529"/>
      <c r="AD315" s="529"/>
      <c r="AE315" s="529"/>
      <c r="AF315" s="529"/>
      <c r="AG315" s="529"/>
      <c r="AH315" s="529"/>
      <c r="AI315" s="529"/>
    </row>
    <row r="316" spans="1:35" ht="30">
      <c r="A316" s="606"/>
      <c r="B316" s="566"/>
      <c r="C316" s="576"/>
      <c r="D316" s="556"/>
      <c r="E316" s="556"/>
      <c r="F316" s="556"/>
      <c r="G316" s="556"/>
      <c r="H316" s="556"/>
      <c r="I316" s="556"/>
      <c r="J316" s="556"/>
      <c r="K316" s="556"/>
      <c r="L316" s="556"/>
      <c r="M316" s="556"/>
      <c r="N316" s="556"/>
      <c r="O316" s="556"/>
      <c r="P316" s="556"/>
      <c r="Q316" s="595"/>
      <c r="R316" s="563"/>
      <c r="S316" s="168" t="str">
        <f>[1]ADMINST!B14</f>
        <v>9. Plan Anticorrupción y de Atención al Ciudadano</v>
      </c>
      <c r="T316" s="159" t="str">
        <f>[1]ADMINST!C14</f>
        <v>Coordinar y realizar seguimiento a las reparaciones locativas y mantenimiento de las sedes priorizadas ( Tolima y Norte de Santander)</v>
      </c>
      <c r="U316" s="160" t="str">
        <f>[1]ADMINST!K14</f>
        <v>GIT Servicios Administrativos</v>
      </c>
      <c r="V316" s="88">
        <f>[1]ADMINST!Y14</f>
        <v>1</v>
      </c>
      <c r="W316" s="88">
        <f>[1]ADMINST!Y15</f>
        <v>0</v>
      </c>
      <c r="X316" s="88">
        <f>[1]ADMINST!Z14</f>
        <v>0.4</v>
      </c>
      <c r="Y316" s="169">
        <f>[1]ADMINST!AA14</f>
        <v>0</v>
      </c>
      <c r="Z316" s="529"/>
      <c r="AA316" s="529"/>
      <c r="AB316" s="529"/>
      <c r="AC316" s="529"/>
      <c r="AD316" s="529"/>
      <c r="AE316" s="529"/>
      <c r="AF316" s="529"/>
      <c r="AG316" s="529"/>
      <c r="AH316" s="529"/>
      <c r="AI316" s="529"/>
    </row>
    <row r="317" spans="1:35" ht="30">
      <c r="A317" s="606"/>
      <c r="B317" s="566"/>
      <c r="C317" s="576"/>
      <c r="D317" s="556"/>
      <c r="E317" s="556"/>
      <c r="F317" s="556"/>
      <c r="G317" s="556"/>
      <c r="H317" s="556"/>
      <c r="I317" s="556"/>
      <c r="J317" s="556"/>
      <c r="K317" s="556"/>
      <c r="L317" s="556"/>
      <c r="M317" s="556"/>
      <c r="N317" s="556"/>
      <c r="O317" s="556"/>
      <c r="P317" s="556"/>
      <c r="Q317" s="595"/>
      <c r="R317" s="563"/>
      <c r="S317" s="168" t="str">
        <f>[1]ADMINST!B16</f>
        <v>9. Plan Anticorrupción y de Atención al Ciudadano</v>
      </c>
      <c r="T317" s="159" t="str">
        <f>[1]ADMINST!C16</f>
        <v>Coordinar y realizar seguimiento al mantenimiento preventivo y correctivo de plantas electricas y equipos (asensores, motobombas, puertas de seguridad y sistema de ingreso biometrico incluido puertas)</v>
      </c>
      <c r="U317" s="160" t="str">
        <f>[1]ADMINST!K16</f>
        <v>GIT Servicios Administrativos</v>
      </c>
      <c r="V317" s="88">
        <f>[1]ADMINST!Y16</f>
        <v>1</v>
      </c>
      <c r="W317" s="88">
        <f>[1]ADMINST!Y17</f>
        <v>0</v>
      </c>
      <c r="X317" s="88">
        <f>[1]ADMINST!Z16</f>
        <v>0.1</v>
      </c>
      <c r="Y317" s="169">
        <f>[1]ADMINST!AA16</f>
        <v>0</v>
      </c>
      <c r="Z317" s="529"/>
      <c r="AA317" s="529"/>
      <c r="AB317" s="529"/>
      <c r="AC317" s="529"/>
      <c r="AD317" s="529"/>
      <c r="AE317" s="529"/>
      <c r="AF317" s="529"/>
      <c r="AG317" s="529"/>
      <c r="AH317" s="529"/>
      <c r="AI317" s="529"/>
    </row>
    <row r="318" spans="1:35" ht="30">
      <c r="A318" s="606"/>
      <c r="B318" s="566"/>
      <c r="C318" s="608"/>
      <c r="D318" s="591"/>
      <c r="E318" s="591"/>
      <c r="F318" s="591"/>
      <c r="G318" s="591"/>
      <c r="H318" s="591"/>
      <c r="I318" s="591"/>
      <c r="J318" s="591"/>
      <c r="K318" s="591"/>
      <c r="L318" s="591"/>
      <c r="M318" s="591"/>
      <c r="N318" s="591"/>
      <c r="O318" s="591"/>
      <c r="P318" s="591"/>
      <c r="Q318" s="603"/>
      <c r="R318" s="563"/>
      <c r="S318" s="170" t="str">
        <f>[1]ADMINST!B18</f>
        <v>9. Plan Anticorrupción y de Atención al Ciudadano</v>
      </c>
      <c r="T318" s="171" t="str">
        <f>[1]ADMINST!C18</f>
        <v>Realizar seguimiento a la ejecución del plan de infraestructura a nivel nacional.</v>
      </c>
      <c r="U318" s="172" t="str">
        <f>[1]ADMINST!K18</f>
        <v>GIT Servicios Administrativos</v>
      </c>
      <c r="V318" s="173">
        <f>[1]ADMINST!Y18</f>
        <v>1</v>
      </c>
      <c r="W318" s="173">
        <f>[1]ADMINST!Y19</f>
        <v>0</v>
      </c>
      <c r="X318" s="173">
        <f>[1]ADMINST!Z18</f>
        <v>0.1</v>
      </c>
      <c r="Y318" s="174">
        <f>[1]ADMINST!AA18</f>
        <v>0</v>
      </c>
      <c r="Z318" s="529"/>
      <c r="AA318" s="529"/>
      <c r="AB318" s="529"/>
      <c r="AC318" s="529"/>
      <c r="AD318" s="529"/>
      <c r="AE318" s="529"/>
      <c r="AF318" s="529"/>
      <c r="AG318" s="529"/>
      <c r="AH318" s="529"/>
      <c r="AI318" s="529"/>
    </row>
    <row r="319" spans="1:35" ht="30">
      <c r="A319" s="606"/>
      <c r="B319" s="566"/>
      <c r="C319" s="604" t="str">
        <f>[1]ADMINST!A25</f>
        <v>Sistema de transporte del IGAC en operación</v>
      </c>
      <c r="D319" s="602" t="str">
        <f>[1]ADMINST!B25</f>
        <v>8. Plan de Trabajo Anual en Seguridad y Salud en el Trabajo</v>
      </c>
      <c r="E319" s="602" t="str">
        <f>[1]ADMINST!C25</f>
        <v>Implementar un plan de modernización y fortalecimiento institucional</v>
      </c>
      <c r="F319" s="602" t="str">
        <f>[1]ADMINST!D25</f>
        <v>1.8. Implementación  de las políticas de gestión y desempeño institucional (MIPG).</v>
      </c>
      <c r="G319" s="602" t="str">
        <f>[1]ADMINST!E25</f>
        <v>Gestión con Valores para Resultados</v>
      </c>
      <c r="H319" s="602" t="str">
        <f>[1]ADMINST!F25</f>
        <v>3.6. Fortalecimiento organizacional y simplificación de procesos</v>
      </c>
      <c r="I319" s="602" t="str">
        <f>[1]ADMINST!G25</f>
        <v>Actividades</v>
      </c>
      <c r="J319" s="602">
        <f>[1]ADMINST!H25</f>
        <v>1</v>
      </c>
      <c r="K319" s="602" t="str">
        <f>[1]ADMINST!I25</f>
        <v xml:space="preserve">Porcentaje de avance plan de seguridad vial Implementado </v>
      </c>
      <c r="L319" s="602" t="str">
        <f>[1]ADMINST!J25</f>
        <v>Eficiencia</v>
      </c>
      <c r="M319" s="602" t="str">
        <f>[1]ADMINST!K25</f>
        <v>Secretaría General</v>
      </c>
      <c r="N319" s="598">
        <f>[1]ADMINST!Y25</f>
        <v>1</v>
      </c>
      <c r="O319" s="598">
        <f>[1]ADMINST!Y26</f>
        <v>0</v>
      </c>
      <c r="P319" s="598">
        <f>[1]ADMINST!Z25</f>
        <v>0.3</v>
      </c>
      <c r="Q319" s="599">
        <f>[1]ADMINST!AA25</f>
        <v>0</v>
      </c>
      <c r="R319" s="563"/>
      <c r="S319" s="175" t="str">
        <f>[1]ADMINST!B28</f>
        <v>8. Plan de Trabajo Anual en Seguridad y Salud en el Trabajo</v>
      </c>
      <c r="T319" s="176" t="str">
        <f>[1]ADMINST!C28</f>
        <v>Coordinar y realizar seguimiento a los contratos relacionados con el servicio de transporte y suministros del parque automotor.</v>
      </c>
      <c r="U319" s="177" t="str">
        <f>[1]ADMINST!K28</f>
        <v>GIT Servicios Administrativos</v>
      </c>
      <c r="V319" s="178">
        <f>[1]ADMINST!Y28</f>
        <v>1</v>
      </c>
      <c r="W319" s="178">
        <f>[1]ADMINST!Y29</f>
        <v>0</v>
      </c>
      <c r="X319" s="178">
        <f>[1]ADMINST!Z28</f>
        <v>0.4</v>
      </c>
      <c r="Y319" s="179">
        <f>[1]ADMINST!AA28</f>
        <v>0</v>
      </c>
      <c r="Z319" s="529"/>
      <c r="AA319" s="529"/>
      <c r="AB319" s="529"/>
      <c r="AC319" s="529"/>
      <c r="AD319" s="529"/>
      <c r="AE319" s="529"/>
      <c r="AF319" s="529"/>
      <c r="AG319" s="529"/>
      <c r="AH319" s="529"/>
      <c r="AI319" s="529"/>
    </row>
    <row r="320" spans="1:35" ht="30">
      <c r="A320" s="606"/>
      <c r="B320" s="566"/>
      <c r="C320" s="576"/>
      <c r="D320" s="556"/>
      <c r="E320" s="556"/>
      <c r="F320" s="556"/>
      <c r="G320" s="556"/>
      <c r="H320" s="556"/>
      <c r="I320" s="556"/>
      <c r="J320" s="556"/>
      <c r="K320" s="556"/>
      <c r="L320" s="556"/>
      <c r="M320" s="556"/>
      <c r="N320" s="556"/>
      <c r="O320" s="556"/>
      <c r="P320" s="556"/>
      <c r="Q320" s="595"/>
      <c r="R320" s="563"/>
      <c r="S320" s="168" t="str">
        <f>[1]ADMINST!B30</f>
        <v>8. Plan de Trabajo Anual en Seguridad y Salud en el Trabajo</v>
      </c>
      <c r="T320" s="159" t="str">
        <f>[1]ADMINST!C30</f>
        <v xml:space="preserve"> Realizar el soporte administrativo y de seguimiento al plan de seguridad vial nivel nacional (seguimiento a la ejecución de los servicios referentes al parque automotor y conductores nivel nacional)</v>
      </c>
      <c r="U320" s="160" t="str">
        <f>[1]ADMINST!K30</f>
        <v>GIT Servicios Administrativos</v>
      </c>
      <c r="V320" s="88">
        <f>[1]ADMINST!Y30</f>
        <v>1</v>
      </c>
      <c r="W320" s="88">
        <f>[1]ADMINST!Y31</f>
        <v>0</v>
      </c>
      <c r="X320" s="88">
        <f>[1]ADMINST!Z30</f>
        <v>0.4</v>
      </c>
      <c r="Y320" s="169">
        <f>[1]ADMINST!AA30</f>
        <v>0</v>
      </c>
      <c r="Z320" s="529"/>
      <c r="AA320" s="529"/>
      <c r="AB320" s="529"/>
      <c r="AC320" s="529"/>
      <c r="AD320" s="529"/>
      <c r="AE320" s="529"/>
      <c r="AF320" s="529"/>
      <c r="AG320" s="529"/>
      <c r="AH320" s="529"/>
      <c r="AI320" s="529"/>
    </row>
    <row r="321" spans="1:35" ht="30">
      <c r="A321" s="606"/>
      <c r="B321" s="566"/>
      <c r="C321" s="601"/>
      <c r="D321" s="593"/>
      <c r="E321" s="593"/>
      <c r="F321" s="593"/>
      <c r="G321" s="593"/>
      <c r="H321" s="593"/>
      <c r="I321" s="593"/>
      <c r="J321" s="593"/>
      <c r="K321" s="593"/>
      <c r="L321" s="593"/>
      <c r="M321" s="593"/>
      <c r="N321" s="593"/>
      <c r="O321" s="593"/>
      <c r="P321" s="593"/>
      <c r="Q321" s="596"/>
      <c r="R321" s="563"/>
      <c r="S321" s="170" t="str">
        <f>[1]ADMINST!B32</f>
        <v>8. Plan de Trabajo Anual en Seguridad y Salud en el Trabajo</v>
      </c>
      <c r="T321" s="171" t="str">
        <f>[1]ADMINST!C32</f>
        <v>Implementar el Plan de seguridad vial (Resolución 1289 del 2015) y los documentos relacionados con el parque automotor del IGAC.</v>
      </c>
      <c r="U321" s="172" t="str">
        <f>[1]ADMINST!K32</f>
        <v>GIT Servicios Administrativos</v>
      </c>
      <c r="V321" s="173">
        <f>[1]ADMINST!Y32</f>
        <v>1</v>
      </c>
      <c r="W321" s="173">
        <f>[1]ADMINST!Y33</f>
        <v>0</v>
      </c>
      <c r="X321" s="173">
        <f>[1]ADMINST!Z32</f>
        <v>0.2</v>
      </c>
      <c r="Y321" s="174">
        <f>[1]ADMINST!AA32</f>
        <v>0</v>
      </c>
      <c r="Z321" s="529"/>
      <c r="AA321" s="529"/>
      <c r="AB321" s="529"/>
      <c r="AC321" s="529"/>
      <c r="AD321" s="529"/>
      <c r="AE321" s="529"/>
      <c r="AF321" s="529"/>
      <c r="AG321" s="529"/>
      <c r="AH321" s="529"/>
      <c r="AI321" s="529"/>
    </row>
    <row r="322" spans="1:35" ht="30">
      <c r="A322" s="606"/>
      <c r="B322" s="566"/>
      <c r="C322" s="600" t="str">
        <f>[1]ADMINST!A41</f>
        <v>Mantenimiento y operación del Sistema de Gestión Ambiental</v>
      </c>
      <c r="D322" s="589" t="str">
        <f>[1]ADMINST!B41</f>
        <v>13. No Aplica</v>
      </c>
      <c r="E322" s="589" t="str">
        <f>[1]ADMINST!C41</f>
        <v>Implementar un plan de modernización y fortalecimiento institucional</v>
      </c>
      <c r="F322" s="589" t="str">
        <f>[1]ADMINST!D41</f>
        <v>1.6. Mejoramiento en la prestación del servicio a la ciudadanía.</v>
      </c>
      <c r="G322" s="589" t="str">
        <f>[1]ADMINST!E41</f>
        <v>Gestión con Valores para Resultados</v>
      </c>
      <c r="H322" s="589" t="str">
        <f>[1]ADMINST!F41</f>
        <v>3.6. Fortalecimiento organizacional y simplificación de procesos</v>
      </c>
      <c r="I322" s="589" t="str">
        <f>[1]ADMINST!G41</f>
        <v>Actividades</v>
      </c>
      <c r="J322" s="589">
        <f>[1]ADMINST!H41</f>
        <v>1</v>
      </c>
      <c r="K322" s="589" t="str">
        <f>[1]ADMINST!I41</f>
        <v>Porcentaje de avance del plan de mantenimiento del SGA Implementado</v>
      </c>
      <c r="L322" s="589" t="str">
        <f>[1]ADMINST!J41</f>
        <v>Efectividad</v>
      </c>
      <c r="M322" s="589" t="str">
        <f>[1]ADMINST!K41</f>
        <v>Secretaría General</v>
      </c>
      <c r="N322" s="587">
        <f>[1]ADMINST!Y41</f>
        <v>1</v>
      </c>
      <c r="O322" s="587">
        <f>[1]ADMINST!Y42</f>
        <v>0</v>
      </c>
      <c r="P322" s="587">
        <f>[1]ADMINST!Z41</f>
        <v>0.3</v>
      </c>
      <c r="Q322" s="594">
        <f>[1]ADMINST!AA41</f>
        <v>0</v>
      </c>
      <c r="R322" s="563"/>
      <c r="S322" s="175" t="str">
        <f>[1]ADMINST!B44</f>
        <v>13. No Aplica</v>
      </c>
      <c r="T322" s="176" t="str">
        <f>[1]ADMINST!C44</f>
        <v>Ejecutar y realizar seguimiento al cumplimiento de los cinco programas del sistema de gestión ambiental a nivel nacional</v>
      </c>
      <c r="U322" s="177" t="str">
        <f>[1]ADMINST!K44</f>
        <v>GIT Servicios Administrativos</v>
      </c>
      <c r="V322" s="178">
        <f>[1]ADMINST!Y44</f>
        <v>1</v>
      </c>
      <c r="W322" s="178">
        <f>[1]ADMINST!Y45</f>
        <v>0</v>
      </c>
      <c r="X322" s="178">
        <f>[1]ADMINST!Z44</f>
        <v>0.4</v>
      </c>
      <c r="Y322" s="179">
        <f>[1]ADMINST!AA44</f>
        <v>0</v>
      </c>
      <c r="Z322" s="529"/>
      <c r="AA322" s="529"/>
      <c r="AB322" s="529"/>
      <c r="AC322" s="529"/>
      <c r="AD322" s="529"/>
      <c r="AE322" s="529"/>
      <c r="AF322" s="529"/>
      <c r="AG322" s="529"/>
      <c r="AH322" s="529"/>
      <c r="AI322" s="529"/>
    </row>
    <row r="323" spans="1:35">
      <c r="A323" s="606"/>
      <c r="B323" s="566"/>
      <c r="C323" s="576"/>
      <c r="D323" s="556"/>
      <c r="E323" s="556"/>
      <c r="F323" s="556"/>
      <c r="G323" s="556"/>
      <c r="H323" s="556"/>
      <c r="I323" s="556"/>
      <c r="J323" s="556"/>
      <c r="K323" s="556"/>
      <c r="L323" s="556"/>
      <c r="M323" s="556"/>
      <c r="N323" s="556"/>
      <c r="O323" s="556"/>
      <c r="P323" s="556"/>
      <c r="Q323" s="595"/>
      <c r="R323" s="563"/>
      <c r="S323" s="168" t="str">
        <f>[1]ADMINST!B46</f>
        <v>13. No Aplica</v>
      </c>
      <c r="T323" s="159" t="str">
        <f>[1]ADMINST!C46</f>
        <v>Actualizar y realizar seguimiento al cumplimiento legal ambiental del IGAC a nivel nacional</v>
      </c>
      <c r="U323" s="160" t="str">
        <f>[1]ADMINST!K46</f>
        <v>GIT Servicios Administrativos</v>
      </c>
      <c r="V323" s="88">
        <f>[1]ADMINST!Y46</f>
        <v>1</v>
      </c>
      <c r="W323" s="88">
        <f>[1]ADMINST!Y47</f>
        <v>0</v>
      </c>
      <c r="X323" s="88">
        <f>[1]ADMINST!Z46</f>
        <v>0.3</v>
      </c>
      <c r="Y323" s="169">
        <f>[1]ADMINST!AA46</f>
        <v>0</v>
      </c>
      <c r="Z323" s="529"/>
      <c r="AA323" s="529"/>
      <c r="AB323" s="529"/>
      <c r="AC323" s="529"/>
      <c r="AD323" s="529"/>
      <c r="AE323" s="529"/>
      <c r="AF323" s="529"/>
      <c r="AG323" s="529"/>
      <c r="AH323" s="529"/>
      <c r="AI323" s="529"/>
    </row>
    <row r="324" spans="1:35" ht="15.75" thickBot="1">
      <c r="A324" s="607"/>
      <c r="B324" s="567"/>
      <c r="C324" s="601"/>
      <c r="D324" s="593"/>
      <c r="E324" s="593"/>
      <c r="F324" s="593"/>
      <c r="G324" s="593"/>
      <c r="H324" s="593"/>
      <c r="I324" s="593"/>
      <c r="J324" s="593"/>
      <c r="K324" s="593"/>
      <c r="L324" s="593"/>
      <c r="M324" s="593"/>
      <c r="N324" s="593"/>
      <c r="O324" s="593"/>
      <c r="P324" s="593"/>
      <c r="Q324" s="596"/>
      <c r="R324" s="563"/>
      <c r="S324" s="170" t="str">
        <f>[1]ADMINST!B48</f>
        <v>13. No Aplica</v>
      </c>
      <c r="T324" s="171" t="str">
        <f>[1]ADMINST!C48</f>
        <v>Actualizar los documentos del SGA</v>
      </c>
      <c r="U324" s="172" t="str">
        <f>[1]ADMINST!K48</f>
        <v>GIT Servicios Administrativos</v>
      </c>
      <c r="V324" s="173">
        <f>[1]ADMINST!Y48</f>
        <v>1</v>
      </c>
      <c r="W324" s="173">
        <f>[1]ADMINST!Y49</f>
        <v>0</v>
      </c>
      <c r="X324" s="173">
        <f>[1]ADMINST!Z48</f>
        <v>0.3</v>
      </c>
      <c r="Y324" s="174">
        <f>[1]ADMINST!AA48</f>
        <v>0</v>
      </c>
      <c r="Z324" s="529"/>
      <c r="AA324" s="529"/>
      <c r="AB324" s="529"/>
      <c r="AC324" s="529"/>
      <c r="AD324" s="529"/>
      <c r="AE324" s="529"/>
      <c r="AF324" s="529"/>
      <c r="AG324" s="529"/>
      <c r="AH324" s="529"/>
      <c r="AI324" s="529"/>
    </row>
    <row r="325" spans="1:35">
      <c r="A325" s="572" t="str">
        <f>[1]CONTRAT!C4</f>
        <v>GESTION CONTRACTUAL</v>
      </c>
      <c r="B325" s="568">
        <f>[1]CONTRAT!AA4</f>
        <v>0</v>
      </c>
      <c r="C325" s="569" t="str">
        <f>[1]CONTRAT!A9</f>
        <v>Procesos de contratación suscritos y perfeccionados.</v>
      </c>
      <c r="D325" s="555" t="str">
        <f>[1]CONTRAT!B9</f>
        <v>2. Plan Anual de Adquisiciones</v>
      </c>
      <c r="E325" s="555" t="str">
        <f>[1]CONTRAT!C9</f>
        <v>Implementar un plan de modernización y fortalecimiento institucional</v>
      </c>
      <c r="F325" s="555" t="str">
        <f>[1]CONTRAT!D9</f>
        <v>1.8. Implementación  de las políticas de gestión y desempeño institucional (MIPG).</v>
      </c>
      <c r="G325" s="555" t="str">
        <f>[1]CONTRAT!E9</f>
        <v>Direccionamiento Estratégico y Planeación</v>
      </c>
      <c r="H325" s="555" t="str">
        <f>[1]CONTRAT!F9</f>
        <v>2.1. Planeacion Institucional</v>
      </c>
      <c r="I325" s="555" t="str">
        <f>[1]CONTRAT!G9</f>
        <v>Porcentaje</v>
      </c>
      <c r="J325" s="555">
        <f>[1]CONTRAT!H9</f>
        <v>100</v>
      </c>
      <c r="K325" s="555" t="str">
        <f>[1]CONTRAT!I9</f>
        <v>Porcentaje de Contratos suscritos y perfeccionados periódicamente.</v>
      </c>
      <c r="L325" s="555" t="str">
        <f>[1]CONTRAT!J9</f>
        <v>Eficacia</v>
      </c>
      <c r="M325" s="555" t="str">
        <f>[1]CONTRAT!K9</f>
        <v>GIT Contratacion</v>
      </c>
      <c r="N325" s="558">
        <f>[1]CONTRAT!Y9</f>
        <v>1</v>
      </c>
      <c r="O325" s="558">
        <f>[1]CONTRAT!Y10</f>
        <v>0</v>
      </c>
      <c r="P325" s="558">
        <f>[1]CONTRAT!Z9</f>
        <v>0.7</v>
      </c>
      <c r="Q325" s="559">
        <f>[1]CONTRAT!AA9</f>
        <v>0</v>
      </c>
      <c r="R325" s="584">
        <f>SUM(Q325:Q332)</f>
        <v>0</v>
      </c>
      <c r="S325" s="155" t="str">
        <f>[1]CONTRAT!B12</f>
        <v>2. Plan Anual de Adquisiciones</v>
      </c>
      <c r="T325" s="157" t="str">
        <f>[1]CONTRAT!C12</f>
        <v>Revisar, consolidar y publicar el Plan Anual de Adquisiciones a nivel nacional</v>
      </c>
      <c r="U325" s="157" t="str">
        <f>[1]CONTRAT!K12</f>
        <v>GIT Contratacion</v>
      </c>
      <c r="V325" s="66">
        <f>[1]CONTRAT!Y12</f>
        <v>1</v>
      </c>
      <c r="W325" s="66">
        <f>[1]CONTRAT!Y13</f>
        <v>0</v>
      </c>
      <c r="X325" s="66">
        <f>[1]CONTRAT!Z12</f>
        <v>0.5</v>
      </c>
      <c r="Y325" s="67">
        <f>[1]CONTRAT!AA12</f>
        <v>0</v>
      </c>
      <c r="Z325" s="529"/>
      <c r="AA325" s="529"/>
      <c r="AB325" s="529"/>
      <c r="AC325" s="529"/>
      <c r="AD325" s="529"/>
      <c r="AE325" s="529"/>
      <c r="AF325" s="529"/>
      <c r="AG325" s="529"/>
      <c r="AH325" s="529"/>
      <c r="AI325" s="529"/>
    </row>
    <row r="326" spans="1:35" ht="30">
      <c r="A326" s="573"/>
      <c r="B326" s="566"/>
      <c r="C326" s="570"/>
      <c r="D326" s="556"/>
      <c r="E326" s="556"/>
      <c r="F326" s="556"/>
      <c r="G326" s="556"/>
      <c r="H326" s="556"/>
      <c r="I326" s="556"/>
      <c r="J326" s="556"/>
      <c r="K326" s="556"/>
      <c r="L326" s="556"/>
      <c r="M326" s="556"/>
      <c r="N326" s="556"/>
      <c r="O326" s="556"/>
      <c r="P326" s="556"/>
      <c r="Q326" s="560"/>
      <c r="R326" s="585"/>
      <c r="S326" s="180" t="str">
        <f>[1]CONTRAT!B14</f>
        <v>9. Plan Anticorrupción y de Atención al Ciudadano</v>
      </c>
      <c r="T326" s="151" t="str">
        <f>[1]CONTRAT!C14</f>
        <v>Elaborar los procesos de contratación utilizando las plataformas dispuestas por el Gobierno Nacional</v>
      </c>
      <c r="U326" s="152" t="str">
        <f>[1]CONTRAT!K14</f>
        <v>GIT Contratacion</v>
      </c>
      <c r="V326" s="70">
        <f>[1]CONTRAT!Y14</f>
        <v>1</v>
      </c>
      <c r="W326" s="70">
        <f>[1]CONTRAT!Y15</f>
        <v>0</v>
      </c>
      <c r="X326" s="70">
        <f>[1]CONTRAT!Z14</f>
        <v>0.4</v>
      </c>
      <c r="Y326" s="71">
        <f>[1]CONTRAT!AA14</f>
        <v>0</v>
      </c>
      <c r="Z326" s="529"/>
      <c r="AA326" s="529"/>
      <c r="AB326" s="529"/>
      <c r="AC326" s="529"/>
      <c r="AD326" s="529"/>
      <c r="AE326" s="529"/>
      <c r="AF326" s="529"/>
      <c r="AG326" s="529"/>
      <c r="AH326" s="529"/>
      <c r="AI326" s="529"/>
    </row>
    <row r="327" spans="1:35" ht="30.75" thickBot="1">
      <c r="A327" s="573"/>
      <c r="B327" s="566"/>
      <c r="C327" s="597"/>
      <c r="D327" s="591"/>
      <c r="E327" s="591"/>
      <c r="F327" s="591"/>
      <c r="G327" s="591"/>
      <c r="H327" s="591"/>
      <c r="I327" s="591"/>
      <c r="J327" s="591"/>
      <c r="K327" s="591"/>
      <c r="L327" s="591"/>
      <c r="M327" s="591"/>
      <c r="N327" s="591"/>
      <c r="O327" s="591"/>
      <c r="P327" s="591"/>
      <c r="Q327" s="592"/>
      <c r="R327" s="585"/>
      <c r="S327" s="181" t="str">
        <f>[1]CONTRAT!B16</f>
        <v>9. Plan Anticorrupción y de Atención al Ciudadano</v>
      </c>
      <c r="T327" s="166" t="str">
        <f>[1]CONTRAT!C16</f>
        <v>Brindar acompañamiento a las diferentes áreas el IGAC en asuntos contractuales</v>
      </c>
      <c r="U327" s="167" t="str">
        <f>[1]CONTRAT!K16</f>
        <v>GIT Contratacion</v>
      </c>
      <c r="V327" s="77">
        <f>[1]CONTRAT!Y16</f>
        <v>1</v>
      </c>
      <c r="W327" s="77">
        <f>[1]CONTRAT!Y17</f>
        <v>0</v>
      </c>
      <c r="X327" s="77">
        <f>[1]CONTRAT!Z16</f>
        <v>0.1</v>
      </c>
      <c r="Y327" s="78">
        <f>[1]CONTRAT!AA16</f>
        <v>0</v>
      </c>
      <c r="Z327" s="529"/>
      <c r="AA327" s="529"/>
      <c r="AB327" s="529"/>
      <c r="AC327" s="529"/>
      <c r="AD327" s="529"/>
      <c r="AE327" s="529"/>
      <c r="AF327" s="529"/>
      <c r="AG327" s="529"/>
      <c r="AH327" s="529"/>
      <c r="AI327" s="529"/>
    </row>
    <row r="328" spans="1:35" ht="30">
      <c r="A328" s="573"/>
      <c r="B328" s="566"/>
      <c r="C328" s="569" t="str">
        <f>[1]CONTRAT!A25</f>
        <v>Bienes de consumo y devolutivos registrados en el sistema</v>
      </c>
      <c r="D328" s="555" t="str">
        <f>[1]CONTRAT!B25</f>
        <v>2. Plan Anual de Adquisiciones</v>
      </c>
      <c r="E328" s="555" t="str">
        <f>[1]CONTRAT!C25</f>
        <v>Implementar un plan de modernización y fortalecimiento institucional</v>
      </c>
      <c r="F328" s="555" t="str">
        <f>[1]CONTRAT!D25</f>
        <v>1.8. Implementación  de las políticas de gestión y desempeño institucional (MIPG).</v>
      </c>
      <c r="G328" s="555" t="str">
        <f>[1]CONTRAT!E25</f>
        <v>Direccionamiento Estratégico y Planeación</v>
      </c>
      <c r="H328" s="555" t="str">
        <f>[1]CONTRAT!F25</f>
        <v>2.1. Planeacion Institucional</v>
      </c>
      <c r="I328" s="555" t="str">
        <f>[1]CONTRAT!G25</f>
        <v>Porcentaje</v>
      </c>
      <c r="J328" s="555">
        <f>[1]CONTRAT!H25</f>
        <v>100</v>
      </c>
      <c r="K328" s="555" t="str">
        <f>[1]CONTRAT!I25</f>
        <v>Porcerntaje de bienes de consumo y devolutivos registrados en el sistema</v>
      </c>
      <c r="L328" s="555" t="str">
        <f>[1]CONTRAT!J25</f>
        <v>Insumo</v>
      </c>
      <c r="M328" s="555" t="str">
        <f>[1]CONTRAT!K25</f>
        <v>GIT Contratacion</v>
      </c>
      <c r="N328" s="558">
        <f>[1]CONTRAT!Y25</f>
        <v>1</v>
      </c>
      <c r="O328" s="558">
        <f>[1]CONTRAT!Y26</f>
        <v>0</v>
      </c>
      <c r="P328" s="558">
        <f>[1]CONTRAT!Z25</f>
        <v>0.15</v>
      </c>
      <c r="Q328" s="559">
        <f>[1]CONTRAT!AA25</f>
        <v>0</v>
      </c>
      <c r="R328" s="585"/>
      <c r="S328" s="155" t="str">
        <f>[1]CONTRAT!B28</f>
        <v>10. Plan Estratégico de Tecnologías de la Información y las Comunicaciones PETI</v>
      </c>
      <c r="T328" s="157" t="str">
        <f>[1]CONTRAT!C28</f>
        <v>Actualizar y realizar mantenimento del modulo ERP (SAE y SAI).</v>
      </c>
      <c r="U328" s="157" t="str">
        <f>[1]CONTRAT!K28</f>
        <v>Almacen General</v>
      </c>
      <c r="V328" s="66">
        <f>[1]CONTRAT!Y28</f>
        <v>1</v>
      </c>
      <c r="W328" s="66">
        <f>[1]CONTRAT!Y29</f>
        <v>0</v>
      </c>
      <c r="X328" s="66">
        <f>[1]CONTRAT!Z28</f>
        <v>0.6</v>
      </c>
      <c r="Y328" s="67">
        <f>[1]CONTRAT!AA28</f>
        <v>0</v>
      </c>
      <c r="Z328" s="529"/>
      <c r="AA328" s="529"/>
      <c r="AB328" s="529"/>
      <c r="AC328" s="529"/>
      <c r="AD328" s="529"/>
      <c r="AE328" s="529"/>
      <c r="AF328" s="529"/>
      <c r="AG328" s="529"/>
      <c r="AH328" s="529"/>
      <c r="AI328" s="529"/>
    </row>
    <row r="329" spans="1:35">
      <c r="A329" s="573"/>
      <c r="B329" s="566"/>
      <c r="C329" s="570"/>
      <c r="D329" s="556"/>
      <c r="E329" s="556"/>
      <c r="F329" s="556"/>
      <c r="G329" s="556"/>
      <c r="H329" s="556"/>
      <c r="I329" s="556"/>
      <c r="J329" s="556"/>
      <c r="K329" s="556"/>
      <c r="L329" s="556"/>
      <c r="M329" s="556"/>
      <c r="N329" s="556"/>
      <c r="O329" s="556"/>
      <c r="P329" s="556"/>
      <c r="Q329" s="560"/>
      <c r="R329" s="585"/>
      <c r="S329" s="180" t="str">
        <f>[1]CONTRAT!B30</f>
        <v>2. Plan Anual de Adquisiciones</v>
      </c>
      <c r="T329" s="152" t="str">
        <f>[1]CONTRAT!C30</f>
        <v>Realizar depuración de Inventarios, Propiedad, Planta y Equipo</v>
      </c>
      <c r="U329" s="152" t="str">
        <f>[1]CONTRAT!K30</f>
        <v>Almacen General</v>
      </c>
      <c r="V329" s="70">
        <f>[1]CONTRAT!Y30</f>
        <v>1</v>
      </c>
      <c r="W329" s="70">
        <f>[1]CONTRAT!Y31</f>
        <v>0</v>
      </c>
      <c r="X329" s="70">
        <f>[1]CONTRAT!Z30</f>
        <v>0.2</v>
      </c>
      <c r="Y329" s="71">
        <f>[1]CONTRAT!AA30</f>
        <v>0</v>
      </c>
      <c r="Z329" s="529"/>
      <c r="AA329" s="529"/>
      <c r="AB329" s="529"/>
      <c r="AC329" s="529"/>
      <c r="AD329" s="529"/>
      <c r="AE329" s="529"/>
      <c r="AF329" s="529"/>
      <c r="AG329" s="529"/>
      <c r="AH329" s="529"/>
      <c r="AI329" s="529"/>
    </row>
    <row r="330" spans="1:35" ht="15.75" thickBot="1">
      <c r="A330" s="573"/>
      <c r="B330" s="566"/>
      <c r="C330" s="571"/>
      <c r="D330" s="557"/>
      <c r="E330" s="557"/>
      <c r="F330" s="557"/>
      <c r="G330" s="557"/>
      <c r="H330" s="557"/>
      <c r="I330" s="557"/>
      <c r="J330" s="557"/>
      <c r="K330" s="557"/>
      <c r="L330" s="557"/>
      <c r="M330" s="557"/>
      <c r="N330" s="557"/>
      <c r="O330" s="557"/>
      <c r="P330" s="557"/>
      <c r="Q330" s="561"/>
      <c r="R330" s="585"/>
      <c r="S330" s="181" t="str">
        <f>[1]CONTRAT!B32</f>
        <v>2. Plan Anual de Adquisiciones</v>
      </c>
      <c r="T330" s="166" t="str">
        <f>[1]CONTRAT!C32</f>
        <v>Custodiar y controlar el ingreso y salida de elementos</v>
      </c>
      <c r="U330" s="167" t="str">
        <f>[1]CONTRAT!K32</f>
        <v>Almacen General</v>
      </c>
      <c r="V330" s="77">
        <f>[1]CONTRAT!Y32</f>
        <v>1</v>
      </c>
      <c r="W330" s="77">
        <f>[1]CONTRAT!Y33</f>
        <v>0</v>
      </c>
      <c r="X330" s="77">
        <f>[1]CONTRAT!Z32</f>
        <v>0.2</v>
      </c>
      <c r="Y330" s="78">
        <f>[1]CONTRAT!AA32</f>
        <v>0</v>
      </c>
      <c r="Z330" s="529"/>
      <c r="AA330" s="529"/>
      <c r="AB330" s="529"/>
      <c r="AC330" s="529"/>
      <c r="AD330" s="529"/>
      <c r="AE330" s="529"/>
      <c r="AF330" s="529"/>
      <c r="AG330" s="529"/>
      <c r="AH330" s="529"/>
      <c r="AI330" s="529"/>
    </row>
    <row r="331" spans="1:35" ht="30">
      <c r="A331" s="573"/>
      <c r="B331" s="566"/>
      <c r="C331" s="590" t="str">
        <f>[1]CONTRAT!A41</f>
        <v>Manuales de Contratacion y supervisión actualizados</v>
      </c>
      <c r="D331" s="589" t="str">
        <f>[1]CONTRAT!B41</f>
        <v>2. Plan Anual de Adquisiciones</v>
      </c>
      <c r="E331" s="589" t="str">
        <f>[1]CONTRAT!C41</f>
        <v>Implementar un plan de modernización y fortalecimiento institucional</v>
      </c>
      <c r="F331" s="589" t="str">
        <f>[1]CONTRAT!D41</f>
        <v>1.8. Implementación  de las políticas de gestión y desempeño institucional (MIPG).</v>
      </c>
      <c r="G331" s="589" t="str">
        <f>[1]CONTRAT!E41</f>
        <v>Direccionamiento Estratégico y Planeación</v>
      </c>
      <c r="H331" s="589" t="str">
        <f>[1]CONTRAT!F41</f>
        <v>2.1. Planeacion Institucional</v>
      </c>
      <c r="I331" s="589" t="str">
        <f>[1]CONTRAT!G41</f>
        <v>Porcentaje</v>
      </c>
      <c r="J331" s="589">
        <f>[1]CONTRAT!H41</f>
        <v>100</v>
      </c>
      <c r="K331" s="589" t="str">
        <f>[1]CONTRAT!I41</f>
        <v>Porcentaje de Avance en la actualización de los manuales de Contratación y Supervisión e Interventoría</v>
      </c>
      <c r="L331" s="589" t="str">
        <f>[1]CONTRAT!J41</f>
        <v>Proceso</v>
      </c>
      <c r="M331" s="589" t="str">
        <f>[1]CONTRAT!K41</f>
        <v>GIT Contratacion</v>
      </c>
      <c r="N331" s="587">
        <f>[1]CONTRAT!Y41</f>
        <v>1</v>
      </c>
      <c r="O331" s="587">
        <f>[1]CONTRAT!Y42</f>
        <v>0</v>
      </c>
      <c r="P331" s="587">
        <f>[1]CONTRAT!Z41</f>
        <v>0.15</v>
      </c>
      <c r="Q331" s="588">
        <f>[1]CONTRAT!AA41</f>
        <v>0</v>
      </c>
      <c r="R331" s="585"/>
      <c r="S331" s="155" t="str">
        <f>[1]CONTRAT!B44</f>
        <v>9. Plan Anticorrupción y de Atención al Ciudadano</v>
      </c>
      <c r="T331" s="157" t="str">
        <f>[1]CONTRAT!C44</f>
        <v>Realizar reuniones y/o mesas de trabajo para revisar y actualizar los  Manuales de Contratación y supervision e interventoría</v>
      </c>
      <c r="U331" s="157" t="str">
        <f>[1]CONTRAT!K44</f>
        <v>GIT Contratacion</v>
      </c>
      <c r="V331" s="66">
        <f>[1]CONTRAT!Y44</f>
        <v>1</v>
      </c>
      <c r="W331" s="66">
        <f>[1]CONTRAT!Y45</f>
        <v>0</v>
      </c>
      <c r="X331" s="66">
        <f>[1]CONTRAT!Z44</f>
        <v>0.8</v>
      </c>
      <c r="Y331" s="67">
        <f>[1]CONTRAT!AA44</f>
        <v>0</v>
      </c>
      <c r="Z331" s="529"/>
      <c r="AA331" s="529"/>
      <c r="AB331" s="529"/>
      <c r="AC331" s="529"/>
      <c r="AD331" s="529"/>
      <c r="AE331" s="529"/>
      <c r="AF331" s="529"/>
      <c r="AG331" s="529"/>
      <c r="AH331" s="529"/>
      <c r="AI331" s="529"/>
    </row>
    <row r="332" spans="1:35" ht="30.75" thickBot="1">
      <c r="A332" s="574"/>
      <c r="B332" s="567"/>
      <c r="C332" s="571"/>
      <c r="D332" s="557"/>
      <c r="E332" s="557"/>
      <c r="F332" s="557"/>
      <c r="G332" s="557"/>
      <c r="H332" s="557"/>
      <c r="I332" s="557"/>
      <c r="J332" s="557"/>
      <c r="K332" s="557"/>
      <c r="L332" s="557"/>
      <c r="M332" s="557"/>
      <c r="N332" s="557"/>
      <c r="O332" s="557"/>
      <c r="P332" s="557"/>
      <c r="Q332" s="561"/>
      <c r="R332" s="586"/>
      <c r="S332" s="182" t="str">
        <f>[1]CONTRAT!B46</f>
        <v>9. Plan Anticorrupción y de Atención al Ciudadano</v>
      </c>
      <c r="T332" s="137" t="str">
        <f>[1]CONTRAT!C46</f>
        <v>Realizar charlas a los funcionarios y contratistas del Instituto para socializar el contenido de los manuales de contratación y supervision e interventoría</v>
      </c>
      <c r="U332" s="137" t="str">
        <f>[1]CONTRAT!K46</f>
        <v>GIT Contratacion</v>
      </c>
      <c r="V332" s="154">
        <f>[1]CONTRAT!Y46</f>
        <v>1</v>
      </c>
      <c r="W332" s="154">
        <f>[1]CONTRAT!Y47</f>
        <v>0</v>
      </c>
      <c r="X332" s="154">
        <f>[1]CONTRAT!Z46</f>
        <v>0.2</v>
      </c>
      <c r="Y332" s="74">
        <f>[1]CONTRAT!AA46</f>
        <v>0</v>
      </c>
      <c r="Z332" s="529"/>
      <c r="AA332" s="529"/>
      <c r="AB332" s="529"/>
      <c r="AC332" s="529"/>
      <c r="AD332" s="529"/>
      <c r="AE332" s="529"/>
      <c r="AF332" s="529"/>
      <c r="AG332" s="529"/>
      <c r="AH332" s="529"/>
      <c r="AI332" s="529"/>
    </row>
    <row r="333" spans="1:35" ht="30">
      <c r="A333" s="581" t="str">
        <f>[1]JURIDICA!C4</f>
        <v>GESTIÓN JURÍDICA</v>
      </c>
      <c r="B333" s="568">
        <f>[1]JURIDICA!AA4</f>
        <v>0</v>
      </c>
      <c r="C333" s="569" t="str">
        <f>[1]JURIDICA!A9</f>
        <v>Servicio de defensa jurídica del IGAC</v>
      </c>
      <c r="D333" s="555" t="str">
        <f>[1]JURIDICA!B9</f>
        <v>9. Plan Anticorrupción y de Atención al Ciudadano</v>
      </c>
      <c r="E333" s="555" t="str">
        <f>[1]JURIDICA!C9</f>
        <v>Implementar un plan de modernización y fortalecimiento institucional</v>
      </c>
      <c r="F333" s="555" t="str">
        <f>[1]JURIDICA!D9</f>
        <v>1.8. Implementación  de las políticas de gestión y desempeño institucional (MIPG).</v>
      </c>
      <c r="G333" s="555" t="str">
        <f>[1]JURIDICA!E9</f>
        <v>Gestión con Valores para Resultados</v>
      </c>
      <c r="H333" s="555" t="str">
        <f>[1]JURIDICA!F9</f>
        <v>3.13. Defensa jurídica</v>
      </c>
      <c r="I333" s="555" t="str">
        <f>[1]JURIDICA!G9</f>
        <v>Porcentaje</v>
      </c>
      <c r="J333" s="555">
        <f>[1]JURIDICA!H9</f>
        <v>100</v>
      </c>
      <c r="K333" s="555" t="str">
        <f>[1]JURIDICA!I9</f>
        <v>Grado de Cumplimiento del servicio de defensa jurídica del IGAC</v>
      </c>
      <c r="L333" s="555" t="str">
        <f>[1]JURIDICA!J9</f>
        <v>Eficacia</v>
      </c>
      <c r="M333" s="555" t="str">
        <f>[1]JURIDICA!K9</f>
        <v>Oficina Asesora Jurídica</v>
      </c>
      <c r="N333" s="558">
        <f>[1]JURIDICA!Y9</f>
        <v>0.99999760000000004</v>
      </c>
      <c r="O333" s="558">
        <f>[1]JURIDICA!Y10</f>
        <v>0</v>
      </c>
      <c r="P333" s="558">
        <f>[1]JURIDICA!Z9</f>
        <v>0.5</v>
      </c>
      <c r="Q333" s="559">
        <f>[1]JURIDICA!AA9</f>
        <v>0</v>
      </c>
      <c r="R333" s="584">
        <f>SUM(Q333:Q340)</f>
        <v>0</v>
      </c>
      <c r="S333" s="155" t="str">
        <f>[1]JURIDICA!B12</f>
        <v>9. Plan Anticorrupción y de Atención al Ciudadano</v>
      </c>
      <c r="T333" s="156" t="str">
        <f>[1]JURIDICA!C12</f>
        <v>Actualizar la política de prevención del daño antijurídico</v>
      </c>
      <c r="U333" s="157" t="str">
        <f>[1]JURIDICA!K12</f>
        <v>Oficina Asesora Jurídica</v>
      </c>
      <c r="V333" s="66">
        <f>[1]JURIDICA!Y12</f>
        <v>1</v>
      </c>
      <c r="W333" s="66">
        <f>[1]JURIDICA!Y13</f>
        <v>0</v>
      </c>
      <c r="X333" s="66">
        <f>[1]JURIDICA!Z12</f>
        <v>0.2</v>
      </c>
      <c r="Y333" s="67">
        <f>[1]JURIDICA!AA12</f>
        <v>0</v>
      </c>
      <c r="Z333" s="529"/>
      <c r="AA333" s="529"/>
      <c r="AB333" s="529"/>
      <c r="AC333" s="529"/>
      <c r="AD333" s="529"/>
      <c r="AE333" s="529"/>
      <c r="AF333" s="529"/>
      <c r="AG333" s="529"/>
      <c r="AH333" s="529"/>
      <c r="AI333" s="529"/>
    </row>
    <row r="334" spans="1:35" ht="30">
      <c r="A334" s="582"/>
      <c r="B334" s="566"/>
      <c r="C334" s="570"/>
      <c r="D334" s="556"/>
      <c r="E334" s="556"/>
      <c r="F334" s="556"/>
      <c r="G334" s="556"/>
      <c r="H334" s="556"/>
      <c r="I334" s="556"/>
      <c r="J334" s="556"/>
      <c r="K334" s="556"/>
      <c r="L334" s="556"/>
      <c r="M334" s="556"/>
      <c r="N334" s="556"/>
      <c r="O334" s="556"/>
      <c r="P334" s="556"/>
      <c r="Q334" s="560"/>
      <c r="R334" s="585"/>
      <c r="S334" s="180" t="str">
        <f>[1]JURIDICA!B14</f>
        <v>9. Plan Anticorrupción y de Atención al Ciudadano</v>
      </c>
      <c r="T334" s="151" t="str">
        <f>[1]JURIDICA!C14</f>
        <v>Socializar la política de prevención del daño antijurídico mediante comunicaciones bimestrales</v>
      </c>
      <c r="U334" s="152" t="str">
        <f>[1]JURIDICA!K14</f>
        <v>Oficina Asesora Jurídica</v>
      </c>
      <c r="V334" s="70">
        <f>[1]JURIDICA!Y14</f>
        <v>1</v>
      </c>
      <c r="W334" s="70">
        <f>[1]JURIDICA!Y15</f>
        <v>0</v>
      </c>
      <c r="X334" s="70">
        <f>[1]JURIDICA!Z14</f>
        <v>0.2</v>
      </c>
      <c r="Y334" s="71">
        <f>[1]JURIDICA!AA14</f>
        <v>0</v>
      </c>
      <c r="Z334" s="529"/>
      <c r="AA334" s="529"/>
      <c r="AB334" s="529"/>
      <c r="AC334" s="529"/>
      <c r="AD334" s="529"/>
      <c r="AE334" s="529"/>
      <c r="AF334" s="529"/>
      <c r="AG334" s="529"/>
      <c r="AH334" s="529"/>
      <c r="AI334" s="529"/>
    </row>
    <row r="335" spans="1:35" ht="30">
      <c r="A335" s="582"/>
      <c r="B335" s="566"/>
      <c r="C335" s="570"/>
      <c r="D335" s="556"/>
      <c r="E335" s="556"/>
      <c r="F335" s="556"/>
      <c r="G335" s="556"/>
      <c r="H335" s="556"/>
      <c r="I335" s="556"/>
      <c r="J335" s="556"/>
      <c r="K335" s="556"/>
      <c r="L335" s="556"/>
      <c r="M335" s="556"/>
      <c r="N335" s="556"/>
      <c r="O335" s="556"/>
      <c r="P335" s="556"/>
      <c r="Q335" s="560"/>
      <c r="R335" s="585"/>
      <c r="S335" s="180" t="str">
        <f>[1]JURIDICA!B16</f>
        <v>9. Plan Anticorrupción y de Atención al Ciudadano</v>
      </c>
      <c r="T335" s="151" t="str">
        <f>[1]JURIDICA!C16</f>
        <v>Atender las actuaciones en los diferentes procesos judiciales en que sea parte el IGAC</v>
      </c>
      <c r="U335" s="152" t="str">
        <f>[1]JURIDICA!K16</f>
        <v>Oficina Asesora Jurídica</v>
      </c>
      <c r="V335" s="70">
        <f>[1]JURIDICA!Y16</f>
        <v>0.999996</v>
      </c>
      <c r="W335" s="70">
        <f>[1]JURIDICA!Y17</f>
        <v>0</v>
      </c>
      <c r="X335" s="70">
        <f>[1]JURIDICA!Z16</f>
        <v>0.4</v>
      </c>
      <c r="Y335" s="71">
        <f>[1]JURIDICA!AA16</f>
        <v>0</v>
      </c>
      <c r="Z335" s="529"/>
      <c r="AA335" s="529"/>
      <c r="AB335" s="529"/>
      <c r="AC335" s="529"/>
      <c r="AD335" s="529"/>
      <c r="AE335" s="529"/>
      <c r="AF335" s="529"/>
      <c r="AG335" s="529"/>
      <c r="AH335" s="529"/>
      <c r="AI335" s="529"/>
    </row>
    <row r="336" spans="1:35" ht="45.75" thickBot="1">
      <c r="A336" s="582"/>
      <c r="B336" s="566"/>
      <c r="C336" s="571"/>
      <c r="D336" s="557"/>
      <c r="E336" s="557"/>
      <c r="F336" s="557"/>
      <c r="G336" s="557"/>
      <c r="H336" s="557"/>
      <c r="I336" s="557"/>
      <c r="J336" s="557"/>
      <c r="K336" s="557"/>
      <c r="L336" s="557"/>
      <c r="M336" s="557"/>
      <c r="N336" s="557"/>
      <c r="O336" s="557"/>
      <c r="P336" s="557"/>
      <c r="Q336" s="561"/>
      <c r="R336" s="585"/>
      <c r="S336" s="181" t="str">
        <f>[1]JURIDICA!B18</f>
        <v>9. Plan Anticorrupción y de Atención al Ciudadano</v>
      </c>
      <c r="T336" s="166" t="str">
        <f>[1]JURIDICA!C18</f>
        <v xml:space="preserve">Realizar los Comités de Conciliación dentro de los términos de la Ley y someter a aprobación del mismo las fichas que presenten los apoderados dentro de las diferentes actuaciones judiciales y prejudiciales que se adelanten </v>
      </c>
      <c r="U336" s="167" t="str">
        <f>[1]JURIDICA!K18</f>
        <v>Oficina Asesora Jurídica</v>
      </c>
      <c r="V336" s="77">
        <f>[1]JURIDICA!Y18</f>
        <v>0.999996</v>
      </c>
      <c r="W336" s="77">
        <f>[1]JURIDICA!Y19</f>
        <v>0</v>
      </c>
      <c r="X336" s="77">
        <f>[1]JURIDICA!Z18</f>
        <v>0.2</v>
      </c>
      <c r="Y336" s="78">
        <f>[1]JURIDICA!AA18</f>
        <v>0</v>
      </c>
      <c r="Z336" s="529"/>
      <c r="AA336" s="529"/>
      <c r="AB336" s="529"/>
      <c r="AC336" s="529"/>
      <c r="AD336" s="529"/>
      <c r="AE336" s="529"/>
      <c r="AF336" s="529"/>
      <c r="AG336" s="529"/>
      <c r="AH336" s="529"/>
      <c r="AI336" s="529"/>
    </row>
    <row r="337" spans="1:35" ht="30">
      <c r="A337" s="582"/>
      <c r="B337" s="566"/>
      <c r="C337" s="569" t="str">
        <f>[1]JURIDICA!A25</f>
        <v>Servicio de apoyo jurídico a las áreas técnicas del Instituto</v>
      </c>
      <c r="D337" s="555" t="str">
        <f>[1]JURIDICA!B25</f>
        <v>9. Plan Anticorrupción y de Atención al Ciudadano</v>
      </c>
      <c r="E337" s="555" t="str">
        <f>[1]JURIDICA!C25</f>
        <v>Implementar un plan de modernización y fortalecimiento institucional</v>
      </c>
      <c r="F337" s="555" t="str">
        <f>[1]JURIDICA!D25</f>
        <v>Implementación  de las políticas de gestión y desempeño institucional (MIPG).</v>
      </c>
      <c r="G337" s="555" t="str">
        <f>[1]JURIDICA!E25</f>
        <v>Gestión con Valores para Resultados</v>
      </c>
      <c r="H337" s="555" t="str">
        <f>[1]JURIDICA!F25</f>
        <v>3.6. Fortalecimiento organizacional y simplificación de procesos</v>
      </c>
      <c r="I337" s="555" t="str">
        <f>[1]JURIDICA!G25</f>
        <v>Porcentaje</v>
      </c>
      <c r="J337" s="555">
        <f>[1]JURIDICA!H25</f>
        <v>100</v>
      </c>
      <c r="K337" s="555" t="str">
        <f>[1]JURIDICA!I25</f>
        <v>Grado de Avance del Cumplimiento del servicio de apoyo jurídico a las áreas técnicas del Instituto</v>
      </c>
      <c r="L337" s="555" t="str">
        <f>[1]JURIDICA!J25</f>
        <v>Eficacia</v>
      </c>
      <c r="M337" s="555" t="str">
        <f>[1]JURIDICA!K25</f>
        <v>Oficina Asesora Jurídica</v>
      </c>
      <c r="N337" s="558">
        <f>[1]JURIDICA!Y25</f>
        <v>0.99999800000000005</v>
      </c>
      <c r="O337" s="558">
        <f>[1]JURIDICA!Y26</f>
        <v>0</v>
      </c>
      <c r="P337" s="558">
        <f>[1]JURIDICA!Z25</f>
        <v>0.5</v>
      </c>
      <c r="Q337" s="559">
        <f>[1]JURIDICA!AA25</f>
        <v>0</v>
      </c>
      <c r="R337" s="585"/>
      <c r="S337" s="155" t="str">
        <f>[1]JURIDICA!B28</f>
        <v>9. Plan Anticorrupción y de Atención al Ciudadano</v>
      </c>
      <c r="T337" s="156" t="str">
        <f>[1]JURIDICA!C28</f>
        <v>Atender todas las solicitudes, peticiones y/o consultas dentro del termino legal dispuesto para las mismas.</v>
      </c>
      <c r="U337" s="157" t="str">
        <f>[1]JURIDICA!K28</f>
        <v>Oficina Asesora Jurídica</v>
      </c>
      <c r="V337" s="66">
        <f>[1]JURIDICA!Y28</f>
        <v>0.999996</v>
      </c>
      <c r="W337" s="66">
        <f>[1]JURIDICA!Y29</f>
        <v>0</v>
      </c>
      <c r="X337" s="66">
        <f>[1]JURIDICA!Z28</f>
        <v>0.5</v>
      </c>
      <c r="Y337" s="67">
        <f>[1]JURIDICA!AA28</f>
        <v>0</v>
      </c>
      <c r="Z337" s="529"/>
      <c r="AA337" s="529"/>
      <c r="AB337" s="529"/>
      <c r="AC337" s="529"/>
      <c r="AD337" s="529"/>
      <c r="AE337" s="529"/>
      <c r="AF337" s="529"/>
      <c r="AG337" s="529"/>
      <c r="AH337" s="529"/>
      <c r="AI337" s="529"/>
    </row>
    <row r="338" spans="1:35" ht="30">
      <c r="A338" s="582"/>
      <c r="B338" s="566"/>
      <c r="C338" s="570"/>
      <c r="D338" s="556"/>
      <c r="E338" s="556"/>
      <c r="F338" s="556"/>
      <c r="G338" s="556"/>
      <c r="H338" s="556"/>
      <c r="I338" s="556"/>
      <c r="J338" s="556"/>
      <c r="K338" s="556"/>
      <c r="L338" s="556"/>
      <c r="M338" s="556"/>
      <c r="N338" s="556"/>
      <c r="O338" s="556"/>
      <c r="P338" s="556"/>
      <c r="Q338" s="560"/>
      <c r="R338" s="585"/>
      <c r="S338" s="180" t="str">
        <f>[1]JURIDICA!B30</f>
        <v>1. Plan Institucional de Archivos de la Entidad -PINAR</v>
      </c>
      <c r="T338" s="151" t="str">
        <f>[1]JURIDICA!C30</f>
        <v>Compilar en forma digital todos los conceptos juridicos que se generen para el IGAC</v>
      </c>
      <c r="U338" s="152" t="str">
        <f>[1]JURIDICA!K30</f>
        <v>Oficina Asesora Jurídica</v>
      </c>
      <c r="V338" s="70">
        <f>[1]JURIDICA!Y30</f>
        <v>1</v>
      </c>
      <c r="W338" s="70">
        <f>[1]JURIDICA!Y31</f>
        <v>0</v>
      </c>
      <c r="X338" s="70">
        <f>[1]JURIDICA!Z30</f>
        <v>0.2</v>
      </c>
      <c r="Y338" s="71">
        <f>[1]JURIDICA!AA30</f>
        <v>0</v>
      </c>
      <c r="Z338" s="529"/>
      <c r="AA338" s="529"/>
      <c r="AB338" s="529"/>
      <c r="AC338" s="529"/>
      <c r="AD338" s="529"/>
      <c r="AE338" s="529"/>
      <c r="AF338" s="529"/>
      <c r="AG338" s="529"/>
      <c r="AH338" s="529"/>
      <c r="AI338" s="529"/>
    </row>
    <row r="339" spans="1:35" ht="30">
      <c r="A339" s="582"/>
      <c r="B339" s="566"/>
      <c r="C339" s="570"/>
      <c r="D339" s="556"/>
      <c r="E339" s="556"/>
      <c r="F339" s="556"/>
      <c r="G339" s="556"/>
      <c r="H339" s="556"/>
      <c r="I339" s="556"/>
      <c r="J339" s="556"/>
      <c r="K339" s="556"/>
      <c r="L339" s="556"/>
      <c r="M339" s="556"/>
      <c r="N339" s="556"/>
      <c r="O339" s="556"/>
      <c r="P339" s="556"/>
      <c r="Q339" s="560"/>
      <c r="R339" s="585"/>
      <c r="S339" s="180" t="str">
        <f>[1]JURIDICA!B32</f>
        <v>9. Plan Anticorrupción y de Atención al Ciudadano</v>
      </c>
      <c r="T339" s="151" t="str">
        <f>[1]JURIDICA!C32</f>
        <v xml:space="preserve">Publicar en la página WEB del IGAC los conceptos que se vayan compilando, en trabajo colaborativo con la Oficina de Informática y Telecomunicaciones </v>
      </c>
      <c r="U339" s="152" t="str">
        <f>[1]JURIDICA!K32</f>
        <v>Oficina Asesora Jurídica</v>
      </c>
      <c r="V339" s="70">
        <f>[1]JURIDICA!Y32</f>
        <v>1</v>
      </c>
      <c r="W339" s="70">
        <f>[1]JURIDICA!Y33</f>
        <v>0</v>
      </c>
      <c r="X339" s="70">
        <f>[1]JURIDICA!Z32</f>
        <v>0.2</v>
      </c>
      <c r="Y339" s="71">
        <f>[1]JURIDICA!AA32</f>
        <v>0</v>
      </c>
      <c r="Z339" s="529"/>
      <c r="AA339" s="529"/>
      <c r="AB339" s="529"/>
      <c r="AC339" s="529"/>
      <c r="AD339" s="529"/>
      <c r="AE339" s="529"/>
      <c r="AF339" s="529"/>
      <c r="AG339" s="529"/>
      <c r="AH339" s="529"/>
      <c r="AI339" s="529"/>
    </row>
    <row r="340" spans="1:35" ht="30.75" thickBot="1">
      <c r="A340" s="583"/>
      <c r="B340" s="567"/>
      <c r="C340" s="571"/>
      <c r="D340" s="557"/>
      <c r="E340" s="557"/>
      <c r="F340" s="557"/>
      <c r="G340" s="557"/>
      <c r="H340" s="557"/>
      <c r="I340" s="557"/>
      <c r="J340" s="557"/>
      <c r="K340" s="557"/>
      <c r="L340" s="557"/>
      <c r="M340" s="557"/>
      <c r="N340" s="557"/>
      <c r="O340" s="557"/>
      <c r="P340" s="557"/>
      <c r="Q340" s="561"/>
      <c r="R340" s="586"/>
      <c r="S340" s="181" t="str">
        <f>[1]JURIDICA!B34</f>
        <v>9. Plan Anticorrupción y de Atención al Ciudadano</v>
      </c>
      <c r="T340" s="166" t="str">
        <f>[1]JURIDICA!C34</f>
        <v>Divulgar por los canales de comunicación institucionales los conceptos y posiciones emitidos.</v>
      </c>
      <c r="U340" s="167" t="str">
        <f>[1]JURIDICA!K34</f>
        <v>Oficina Asesora Jurídica</v>
      </c>
      <c r="V340" s="77">
        <f>[1]JURIDICA!Y34</f>
        <v>1</v>
      </c>
      <c r="W340" s="77">
        <f>[1]JURIDICA!Y35</f>
        <v>0</v>
      </c>
      <c r="X340" s="77">
        <f>[1]JURIDICA!Z34</f>
        <v>0.1</v>
      </c>
      <c r="Y340" s="78">
        <f>[1]JURIDICA!AA34</f>
        <v>0</v>
      </c>
      <c r="Z340" s="529"/>
      <c r="AA340" s="529"/>
      <c r="AB340" s="529"/>
      <c r="AC340" s="529"/>
      <c r="AD340" s="529"/>
      <c r="AE340" s="529"/>
      <c r="AF340" s="529"/>
      <c r="AG340" s="529"/>
      <c r="AH340" s="529"/>
      <c r="AI340" s="529"/>
    </row>
    <row r="341" spans="1:35" ht="30">
      <c r="A341" s="572" t="str">
        <f>[1]INFORMAT!C4</f>
        <v>GESTIÓN INFORMÁTICA DE SOPORTE</v>
      </c>
      <c r="B341" s="568">
        <f>[1]INFORMAT!AA4</f>
        <v>0</v>
      </c>
      <c r="C341" s="579" t="str">
        <f>[1]INFORMAT!A9</f>
        <v>Plataforma de TI gestionadas</v>
      </c>
      <c r="D341" s="580" t="str">
        <f>[1]INFORMAT!B9</f>
        <v>10. Plan Estratégico de Tecnologías de la Información y las Comunicaciones PETI</v>
      </c>
      <c r="E341" s="578" t="str">
        <f>[1]INFORMAT!C9</f>
        <v>Implementar un plan de modernización y fortalecimiento institucional</v>
      </c>
      <c r="F341" s="578" t="str">
        <f>[1]INFORMAT!D9</f>
        <v>1.2. Fortalecimiento del ecosistema digital para la gestión misional de la Entidad.</v>
      </c>
      <c r="G341" s="578" t="str">
        <f>[1]INFORMAT!E9</f>
        <v>Gestión con Valores para Resultados</v>
      </c>
      <c r="H341" s="578" t="str">
        <f>[1]INFORMAT!F9</f>
        <v>3.11. Gobierno Digital, antes Gobierno en Línea</v>
      </c>
      <c r="I341" s="578" t="str">
        <f>[1]INFORMAT!G9</f>
        <v>Porcentaje</v>
      </c>
      <c r="J341" s="578">
        <f>[1]INFORMAT!H9</f>
        <v>90</v>
      </c>
      <c r="K341" s="578" t="str">
        <f>[1]INFORMAT!I9</f>
        <v>Resolución de solicitudes</v>
      </c>
      <c r="L341" s="578" t="str">
        <f>[1]INFORMAT!J9</f>
        <v>Eficacia</v>
      </c>
      <c r="M341" s="578" t="str">
        <f>[1]INFORMAT!K9</f>
        <v>OIT</v>
      </c>
      <c r="N341" s="558">
        <f>[1]INFORMAT!Y9</f>
        <v>1</v>
      </c>
      <c r="O341" s="558">
        <f>[1]INFORMAT!Y10</f>
        <v>0</v>
      </c>
      <c r="P341" s="558">
        <f>[1]INFORMAT!Z9</f>
        <v>1</v>
      </c>
      <c r="Q341" s="559">
        <f>[1]INFORMAT!AA9</f>
        <v>0</v>
      </c>
      <c r="R341" s="562">
        <f>SUM(Q341:Q343)</f>
        <v>0</v>
      </c>
      <c r="S341" s="155" t="str">
        <f>[1]INFORMAT!B12</f>
        <v>10. Plan Estratégico de Tecnologías de la Información y las Comunicaciones PETI</v>
      </c>
      <c r="T341" s="156" t="str">
        <f>[1]INFORMAT!C12</f>
        <v xml:space="preserve">Aprovisionar y administrar plataforma tecnologica </v>
      </c>
      <c r="U341" s="157" t="str">
        <f>[1]INFORMAT!K12</f>
        <v>OIT</v>
      </c>
      <c r="V341" s="66">
        <f>[1]INFORMAT!Y12</f>
        <v>1</v>
      </c>
      <c r="W341" s="66">
        <f>[1]INFORMAT!Y13</f>
        <v>0</v>
      </c>
      <c r="X341" s="66">
        <f>[1]INFORMAT!Z12</f>
        <v>0.4</v>
      </c>
      <c r="Y341" s="67">
        <f>[1]INFORMAT!AA12</f>
        <v>0</v>
      </c>
      <c r="Z341" s="529"/>
      <c r="AA341" s="529"/>
      <c r="AB341" s="529"/>
      <c r="AC341" s="529"/>
      <c r="AD341" s="529"/>
      <c r="AE341" s="529"/>
      <c r="AF341" s="529"/>
      <c r="AG341" s="529"/>
      <c r="AH341" s="529"/>
      <c r="AI341" s="529"/>
    </row>
    <row r="342" spans="1:35" ht="30">
      <c r="A342" s="573"/>
      <c r="B342" s="566"/>
      <c r="C342" s="570"/>
      <c r="D342" s="556"/>
      <c r="E342" s="556"/>
      <c r="F342" s="556"/>
      <c r="G342" s="556"/>
      <c r="H342" s="556"/>
      <c r="I342" s="556"/>
      <c r="J342" s="556"/>
      <c r="K342" s="556"/>
      <c r="L342" s="556"/>
      <c r="M342" s="556"/>
      <c r="N342" s="556"/>
      <c r="O342" s="556"/>
      <c r="P342" s="556"/>
      <c r="Q342" s="560"/>
      <c r="R342" s="563"/>
      <c r="S342" s="180" t="str">
        <f>[1]INFORMAT!B14</f>
        <v>10. Plan Estratégico de Tecnologías de la Información y las Comunicaciones PETI</v>
      </c>
      <c r="T342" s="151" t="str">
        <f>[1]INFORMAT!C14</f>
        <v xml:space="preserve">Mantener sistemas de información, aplicaciones y portales </v>
      </c>
      <c r="U342" s="152" t="str">
        <f>[1]INFORMAT!K14</f>
        <v>OIT</v>
      </c>
      <c r="V342" s="70">
        <f>[1]INFORMAT!Y14</f>
        <v>1</v>
      </c>
      <c r="W342" s="70">
        <f>[1]INFORMAT!Y15</f>
        <v>0</v>
      </c>
      <c r="X342" s="70">
        <f>[1]INFORMAT!Z14</f>
        <v>0.5</v>
      </c>
      <c r="Y342" s="71">
        <f>[1]INFORMAT!AA14</f>
        <v>0</v>
      </c>
      <c r="Z342" s="529"/>
      <c r="AA342" s="529"/>
      <c r="AB342" s="529"/>
      <c r="AC342" s="529"/>
      <c r="AD342" s="529"/>
      <c r="AE342" s="529"/>
      <c r="AF342" s="529"/>
      <c r="AG342" s="529"/>
      <c r="AH342" s="529"/>
      <c r="AI342" s="529"/>
    </row>
    <row r="343" spans="1:35" ht="30.75" thickBot="1">
      <c r="A343" s="574"/>
      <c r="B343" s="567"/>
      <c r="C343" s="571"/>
      <c r="D343" s="557"/>
      <c r="E343" s="557"/>
      <c r="F343" s="557"/>
      <c r="G343" s="557"/>
      <c r="H343" s="557"/>
      <c r="I343" s="557"/>
      <c r="J343" s="557"/>
      <c r="K343" s="557"/>
      <c r="L343" s="557"/>
      <c r="M343" s="557"/>
      <c r="N343" s="557"/>
      <c r="O343" s="557"/>
      <c r="P343" s="557"/>
      <c r="Q343" s="561"/>
      <c r="R343" s="564"/>
      <c r="S343" s="181" t="str">
        <f>[1]INFORMAT!B16</f>
        <v>10. Plan Estratégico de Tecnologías de la Información y las Comunicaciones PETI</v>
      </c>
      <c r="T343" s="166" t="str">
        <f>[1]INFORMAT!C16</f>
        <v xml:space="preserve">Atender incidencias y requerimientos </v>
      </c>
      <c r="U343" s="167" t="str">
        <f>[1]INFORMAT!K16</f>
        <v>OIT</v>
      </c>
      <c r="V343" s="77">
        <f>[1]INFORMAT!Y16</f>
        <v>1</v>
      </c>
      <c r="W343" s="77">
        <f>[1]INFORMAT!Y17</f>
        <v>0</v>
      </c>
      <c r="X343" s="77">
        <f>[1]INFORMAT!Z16</f>
        <v>0.1</v>
      </c>
      <c r="Y343" s="78">
        <f>[1]INFORMAT!AA16</f>
        <v>0</v>
      </c>
      <c r="Z343" s="529"/>
      <c r="AA343" s="529"/>
      <c r="AB343" s="529"/>
      <c r="AC343" s="529"/>
      <c r="AD343" s="529"/>
      <c r="AE343" s="529"/>
      <c r="AF343" s="529"/>
      <c r="AG343" s="529"/>
      <c r="AH343" s="529"/>
      <c r="AI343" s="529"/>
    </row>
    <row r="344" spans="1:35" ht="30">
      <c r="A344" s="572" t="str">
        <f>'[1]C DISCIP'!C3</f>
        <v>CONTROL DISCIPLINARIO</v>
      </c>
      <c r="B344" s="568">
        <f>'[1]C DISCIP'!AA3</f>
        <v>0</v>
      </c>
      <c r="C344" s="575" t="str">
        <f>'[1]C DISCIP'!A8</f>
        <v>Procesos disciplinarios sustanciados</v>
      </c>
      <c r="D344" s="555" t="str">
        <f>'[1]C DISCIP'!B8</f>
        <v>13. No Aplica</v>
      </c>
      <c r="E344" s="555" t="str">
        <f>'[1]C DISCIP'!C8</f>
        <v>Implementar_un_plan_de_modernización_y_fortalecimiento_institucional</v>
      </c>
      <c r="F344" s="555" t="str">
        <f>'[1]C DISCIP'!D8</f>
        <v>1.8. Implementación  de las políticas de gestión y desempeño institucional (MIPG).</v>
      </c>
      <c r="G344" s="555" t="str">
        <f>'[1]C DISCIP'!E8</f>
        <v>Control_Interno</v>
      </c>
      <c r="H344" s="555" t="str">
        <f>'[1]C DISCIP'!F8</f>
        <v>7.15. Control Interno</v>
      </c>
      <c r="I344" s="555" t="str">
        <f>'[1]C DISCIP'!G8</f>
        <v>Porcentaje</v>
      </c>
      <c r="J344" s="555">
        <f>'[1]C DISCIP'!H8</f>
        <v>100</v>
      </c>
      <c r="K344" s="555" t="str">
        <f>'[1]C DISCIP'!I8</f>
        <v>Porcentaje de Avance Procesos Disciplinarios sustanciados</v>
      </c>
      <c r="L344" s="555" t="str">
        <f>'[1]C DISCIP'!J8</f>
        <v>Eficacia</v>
      </c>
      <c r="M344" s="555" t="str">
        <f>'[1]C DISCIP'!K8</f>
        <v>GIT Control Disciplinario</v>
      </c>
      <c r="N344" s="558">
        <f>'[1]C DISCIP'!Y8</f>
        <v>1</v>
      </c>
      <c r="O344" s="558">
        <f>'[1]C DISCIP'!Y9</f>
        <v>0</v>
      </c>
      <c r="P344" s="558">
        <f>'[1]C DISCIP'!Z8</f>
        <v>1</v>
      </c>
      <c r="Q344" s="559">
        <f>'[1]C DISCIP'!AA8</f>
        <v>0</v>
      </c>
      <c r="R344" s="562">
        <f>SUM(Q344:Q346)</f>
        <v>0</v>
      </c>
      <c r="S344" s="155" t="str">
        <f>'[1]C DISCIP'!B11</f>
        <v>13. No Aplica</v>
      </c>
      <c r="T344" s="156" t="str">
        <f>'[1]C DISCIP'!C11</f>
        <v>1. Proferir los actos administrativos necesarios para el impulso y/o finalizacion de los procesos disciplinarios a cargo.</v>
      </c>
      <c r="U344" s="157" t="str">
        <f>'[1]C DISCIP'!K11</f>
        <v>GIT Control Disciplinario</v>
      </c>
      <c r="V344" s="66">
        <f>'[1]C DISCIP'!Y11</f>
        <v>1</v>
      </c>
      <c r="W344" s="66">
        <f>'[1]C DISCIP'!Y12</f>
        <v>0</v>
      </c>
      <c r="X344" s="66">
        <f>'[1]C DISCIP'!Z11</f>
        <v>0.8</v>
      </c>
      <c r="Y344" s="67">
        <f>'[1]C DISCIP'!AA11</f>
        <v>0</v>
      </c>
      <c r="Z344" s="529"/>
      <c r="AA344" s="529"/>
      <c r="AB344" s="529"/>
      <c r="AC344" s="529"/>
      <c r="AD344" s="529"/>
      <c r="AE344" s="529"/>
      <c r="AF344" s="529"/>
      <c r="AG344" s="529"/>
      <c r="AH344" s="529"/>
      <c r="AI344" s="529"/>
    </row>
    <row r="345" spans="1:35" ht="30">
      <c r="A345" s="573"/>
      <c r="B345" s="566"/>
      <c r="C345" s="576"/>
      <c r="D345" s="556"/>
      <c r="E345" s="556"/>
      <c r="F345" s="556"/>
      <c r="G345" s="556"/>
      <c r="H345" s="556"/>
      <c r="I345" s="556"/>
      <c r="J345" s="556"/>
      <c r="K345" s="556"/>
      <c r="L345" s="556"/>
      <c r="M345" s="556"/>
      <c r="N345" s="556"/>
      <c r="O345" s="556"/>
      <c r="P345" s="556"/>
      <c r="Q345" s="560"/>
      <c r="R345" s="563"/>
      <c r="S345" s="158" t="str">
        <f>'[1]C DISCIP'!B13</f>
        <v>13. No Aplica</v>
      </c>
      <c r="T345" s="159" t="str">
        <f>'[1]C DISCIP'!C13</f>
        <v>2. Realizar el seguimiento del impulso  a los procesos disciplinarios que son adelantados en las Direcciones Territoriales.</v>
      </c>
      <c r="U345" s="160" t="str">
        <f>'[1]C DISCIP'!K13</f>
        <v>GIT Control Disciplinario</v>
      </c>
      <c r="V345" s="88">
        <f>'[1]C DISCIP'!Y13</f>
        <v>1</v>
      </c>
      <c r="W345" s="88">
        <f>'[1]C DISCIP'!Y13</f>
        <v>1</v>
      </c>
      <c r="X345" s="88">
        <f>'[1]C DISCIP'!Z13</f>
        <v>0.1</v>
      </c>
      <c r="Y345" s="89">
        <f>'[1]C DISCIP'!AA13</f>
        <v>0</v>
      </c>
      <c r="Z345" s="529"/>
      <c r="AA345" s="529"/>
      <c r="AB345" s="529"/>
      <c r="AC345" s="529"/>
      <c r="AD345" s="529"/>
      <c r="AE345" s="529"/>
      <c r="AF345" s="529"/>
      <c r="AG345" s="529"/>
      <c r="AH345" s="529"/>
      <c r="AI345" s="529"/>
    </row>
    <row r="346" spans="1:35" ht="15.75" thickBot="1">
      <c r="A346" s="574"/>
      <c r="B346" s="567"/>
      <c r="C346" s="577"/>
      <c r="D346" s="557"/>
      <c r="E346" s="557"/>
      <c r="F346" s="557"/>
      <c r="G346" s="557"/>
      <c r="H346" s="557"/>
      <c r="I346" s="557"/>
      <c r="J346" s="557"/>
      <c r="K346" s="557"/>
      <c r="L346" s="557"/>
      <c r="M346" s="557"/>
      <c r="N346" s="557"/>
      <c r="O346" s="557"/>
      <c r="P346" s="557"/>
      <c r="Q346" s="561"/>
      <c r="R346" s="564"/>
      <c r="S346" s="162" t="str">
        <f>'[1]C DISCIP'!B15</f>
        <v>13. No Aplica</v>
      </c>
      <c r="T346" s="96" t="str">
        <f>'[1]C DISCIP'!C15</f>
        <v>3. Sensibilizar y socializar el contenido y alcance de la normatividad disciplinaria vigente.</v>
      </c>
      <c r="U346" s="97" t="str">
        <f>'[1]C DISCIP'!K15</f>
        <v>GIT Control Disciplinario</v>
      </c>
      <c r="V346" s="98">
        <f>'[1]C DISCIP'!Y15</f>
        <v>1</v>
      </c>
      <c r="W346" s="98">
        <f>'[1]C DISCIP'!Y14</f>
        <v>0</v>
      </c>
      <c r="X346" s="98">
        <f>'[1]C DISCIP'!Z15</f>
        <v>0.1</v>
      </c>
      <c r="Y346" s="100">
        <f>'[1]C DISCIP'!AA15</f>
        <v>0</v>
      </c>
      <c r="Z346" s="529"/>
      <c r="AA346" s="529"/>
      <c r="AB346" s="529"/>
      <c r="AC346" s="529"/>
      <c r="AD346" s="529"/>
      <c r="AE346" s="529"/>
      <c r="AF346" s="529"/>
      <c r="AG346" s="529"/>
      <c r="AH346" s="529"/>
      <c r="AI346" s="529"/>
    </row>
    <row r="347" spans="1:35">
      <c r="A347" s="565" t="str">
        <f>[1]EVALUAC!C3</f>
        <v>SEGUIMIENTO  Y EVALUACION INSTITUCIONAL</v>
      </c>
      <c r="B347" s="568">
        <f>[1]EVALUAC!AA3</f>
        <v>0</v>
      </c>
      <c r="C347" s="569" t="str">
        <f>[1]EVALUAC!A8</f>
        <v>Informes de auditorias</v>
      </c>
      <c r="D347" s="555" t="str">
        <f>[1]EVALUAC!B8</f>
        <v>13. No Aplica</v>
      </c>
      <c r="E347" s="555" t="str">
        <f>[1]EVALUAC!C8</f>
        <v>Implementar_un_plan_de_modernización_y_fortalecimiento_institucional</v>
      </c>
      <c r="F347" s="555" t="str">
        <f>[1]EVALUAC!D8</f>
        <v>1.8. Implementación  de las políticas de gestión y desempeño institucional (MIPG).</v>
      </c>
      <c r="G347" s="555" t="str">
        <f>[1]EVALUAC!E8</f>
        <v>Control_Interno</v>
      </c>
      <c r="H347" s="555" t="str">
        <f>[1]EVALUAC!F8</f>
        <v>7.15. Control Interno</v>
      </c>
      <c r="I347" s="555" t="str">
        <f>[1]EVALUAC!G8</f>
        <v>Informes</v>
      </c>
      <c r="J347" s="558">
        <f>[1]EVALUAC!H8</f>
        <v>1</v>
      </c>
      <c r="K347" s="555" t="str">
        <f>[1]EVALUAC!I8</f>
        <v>Informes emitidos</v>
      </c>
      <c r="L347" s="555" t="str">
        <f>[1]EVALUAC!J8</f>
        <v>Eficacia</v>
      </c>
      <c r="M347" s="555" t="str">
        <f>[1]EVALUAC!K8</f>
        <v>Jorge Armando Porras Buitrago</v>
      </c>
      <c r="N347" s="558">
        <f>[1]EVALUAC!Y8</f>
        <v>1</v>
      </c>
      <c r="O347" s="558">
        <f>[1]EVALUAC!Y9</f>
        <v>0</v>
      </c>
      <c r="P347" s="558">
        <f>[1]EVALUAC!Z8</f>
        <v>0.9</v>
      </c>
      <c r="Q347" s="559">
        <f>[1]EVALUAC!AA8</f>
        <v>0</v>
      </c>
      <c r="R347" s="562">
        <f>SUM(Q347:Q352)</f>
        <v>0</v>
      </c>
      <c r="S347" s="155" t="str">
        <f>[1]EVALUAC!B11</f>
        <v>13. No Aplica</v>
      </c>
      <c r="T347" s="156" t="str">
        <f>[1]EVALUAC!C11</f>
        <v>Realizar las auditorias integrales priorizadas en el plan anual de auditorias</v>
      </c>
      <c r="U347" s="157" t="str">
        <f>[1]EVALUAC!K11</f>
        <v>Jorge Armando Porras Buitrago</v>
      </c>
      <c r="V347" s="66">
        <f>[1]EVALUAC!Y11</f>
        <v>1</v>
      </c>
      <c r="W347" s="66">
        <f>[1]EVALUAC!Y12</f>
        <v>0</v>
      </c>
      <c r="X347" s="66">
        <f>[1]EVALUAC!Z11</f>
        <v>0.3</v>
      </c>
      <c r="Y347" s="67">
        <f>[1]EVALUAC!AA11</f>
        <v>0</v>
      </c>
      <c r="Z347" s="529"/>
      <c r="AA347" s="529"/>
      <c r="AB347" s="529"/>
      <c r="AC347" s="529"/>
      <c r="AD347" s="529"/>
      <c r="AE347" s="529"/>
      <c r="AF347" s="529"/>
      <c r="AG347" s="529"/>
      <c r="AH347" s="529"/>
      <c r="AI347" s="529"/>
    </row>
    <row r="348" spans="1:35">
      <c r="A348" s="566"/>
      <c r="B348" s="566"/>
      <c r="C348" s="570"/>
      <c r="D348" s="556"/>
      <c r="E348" s="556"/>
      <c r="F348" s="556"/>
      <c r="G348" s="556"/>
      <c r="H348" s="556"/>
      <c r="I348" s="556"/>
      <c r="J348" s="556"/>
      <c r="K348" s="556"/>
      <c r="L348" s="556"/>
      <c r="M348" s="556"/>
      <c r="N348" s="556"/>
      <c r="O348" s="556"/>
      <c r="P348" s="556"/>
      <c r="Q348" s="560"/>
      <c r="R348" s="563"/>
      <c r="S348" s="158" t="str">
        <f>[1]EVALUAC!B13</f>
        <v>13. No Aplica</v>
      </c>
      <c r="T348" s="159" t="str">
        <f>[1]EVALUAC!C13</f>
        <v>Realizar las auditorias de seguimiento priorizadas en el plan anual de auditorias</v>
      </c>
      <c r="U348" s="160" t="str">
        <f>[1]EVALUAC!K13</f>
        <v>Jorge Armando Porras Buitrago</v>
      </c>
      <c r="V348" s="88">
        <f>[1]EVALUAC!Y13</f>
        <v>1</v>
      </c>
      <c r="W348" s="88">
        <f>[1]EVALUAC!Y14</f>
        <v>0</v>
      </c>
      <c r="X348" s="88">
        <f>[1]EVALUAC!Z13</f>
        <v>0.2</v>
      </c>
      <c r="Y348" s="89">
        <f>[1]EVALUAC!AA13</f>
        <v>0</v>
      </c>
      <c r="Z348" s="529"/>
      <c r="AA348" s="529"/>
      <c r="AB348" s="529"/>
      <c r="AC348" s="529"/>
      <c r="AD348" s="529"/>
      <c r="AE348" s="529"/>
      <c r="AF348" s="529"/>
      <c r="AG348" s="529"/>
      <c r="AH348" s="529"/>
      <c r="AI348" s="529"/>
    </row>
    <row r="349" spans="1:35" ht="30">
      <c r="A349" s="566"/>
      <c r="B349" s="566"/>
      <c r="C349" s="570"/>
      <c r="D349" s="556"/>
      <c r="E349" s="556"/>
      <c r="F349" s="556"/>
      <c r="G349" s="556"/>
      <c r="H349" s="556"/>
      <c r="I349" s="556"/>
      <c r="J349" s="556"/>
      <c r="K349" s="556"/>
      <c r="L349" s="556"/>
      <c r="M349" s="556"/>
      <c r="N349" s="556"/>
      <c r="O349" s="556"/>
      <c r="P349" s="556"/>
      <c r="Q349" s="560"/>
      <c r="R349" s="563"/>
      <c r="S349" s="158" t="str">
        <f>[1]EVALUAC!B15</f>
        <v>13. No Aplica</v>
      </c>
      <c r="T349" s="159" t="str">
        <f>[1]EVALUAC!C15</f>
        <v>Auditoría Interna de Calidad a los procesos que hacen parte del SGI de la entidad en las Direcciones Territoriales, Sede Central y Seguimiento a ISO/IEC 17025 definidos en el plan anual de auditorias.</v>
      </c>
      <c r="U349" s="160" t="str">
        <f>[1]EVALUAC!K15</f>
        <v>Jorge Armando Porras Buitrago</v>
      </c>
      <c r="V349" s="88">
        <f>[1]EVALUAC!Y15</f>
        <v>1</v>
      </c>
      <c r="W349" s="88">
        <f>[1]EVALUAC!Y16</f>
        <v>0</v>
      </c>
      <c r="X349" s="88">
        <f>[1]EVALUAC!Z15</f>
        <v>0.2</v>
      </c>
      <c r="Y349" s="89">
        <f>[1]EVALUAC!AA15</f>
        <v>0</v>
      </c>
      <c r="Z349" s="529"/>
      <c r="AA349" s="529"/>
      <c r="AB349" s="529"/>
      <c r="AC349" s="529"/>
      <c r="AD349" s="529"/>
      <c r="AE349" s="529"/>
      <c r="AF349" s="529"/>
      <c r="AG349" s="529"/>
      <c r="AH349" s="529"/>
      <c r="AI349" s="529"/>
    </row>
    <row r="350" spans="1:35" ht="30">
      <c r="A350" s="566"/>
      <c r="B350" s="566"/>
      <c r="C350" s="570"/>
      <c r="D350" s="556"/>
      <c r="E350" s="556"/>
      <c r="F350" s="556"/>
      <c r="G350" s="556"/>
      <c r="H350" s="556"/>
      <c r="I350" s="556"/>
      <c r="J350" s="556"/>
      <c r="K350" s="556"/>
      <c r="L350" s="556"/>
      <c r="M350" s="556"/>
      <c r="N350" s="556"/>
      <c r="O350" s="556"/>
      <c r="P350" s="556"/>
      <c r="Q350" s="560"/>
      <c r="R350" s="563"/>
      <c r="S350" s="158" t="str">
        <f>[1]EVALUAC!B17</f>
        <v>13. No Aplica</v>
      </c>
      <c r="T350" s="159" t="str">
        <f>[1]EVALUAC!C17</f>
        <v>Otros informes (Ejecutivo Anual, Control Interno Contable, Seguimientos PMCGR,  PAA, PES, Plan de fortalecimiento, Acuerdos de Gestión, ACPM), entre otros.</v>
      </c>
      <c r="U350" s="160" t="str">
        <f>[1]EVALUAC!K17</f>
        <v>Jorge Armando Porras Buitrago</v>
      </c>
      <c r="V350" s="88">
        <f>[1]EVALUAC!Y17</f>
        <v>1</v>
      </c>
      <c r="W350" s="88">
        <f>[1]EVALUAC!Y18</f>
        <v>0</v>
      </c>
      <c r="X350" s="88">
        <f>[1]EVALUAC!Z17</f>
        <v>0.2</v>
      </c>
      <c r="Y350" s="89">
        <f>[1]EVALUAC!AA17</f>
        <v>0</v>
      </c>
      <c r="Z350" s="529"/>
      <c r="AA350" s="529"/>
      <c r="AB350" s="529"/>
      <c r="AC350" s="529"/>
      <c r="AD350" s="529"/>
      <c r="AE350" s="529"/>
      <c r="AF350" s="529"/>
      <c r="AG350" s="529"/>
      <c r="AH350" s="529"/>
      <c r="AI350" s="529"/>
    </row>
    <row r="351" spans="1:35" ht="15.75" thickBot="1">
      <c r="A351" s="566"/>
      <c r="B351" s="566"/>
      <c r="C351" s="571"/>
      <c r="D351" s="557"/>
      <c r="E351" s="557"/>
      <c r="F351" s="557"/>
      <c r="G351" s="557"/>
      <c r="H351" s="557"/>
      <c r="I351" s="557"/>
      <c r="J351" s="557"/>
      <c r="K351" s="557"/>
      <c r="L351" s="557"/>
      <c r="M351" s="557"/>
      <c r="N351" s="557"/>
      <c r="O351" s="557"/>
      <c r="P351" s="557"/>
      <c r="Q351" s="561"/>
      <c r="R351" s="563"/>
      <c r="S351" s="162" t="str">
        <f>[1]EVALUAC!B19</f>
        <v>13. No Aplica</v>
      </c>
      <c r="T351" s="96" t="str">
        <f>[1]EVALUAC!C19</f>
        <v>Realizar Seguimiento del Plan Anticorrupción y Atención al Ciudadano</v>
      </c>
      <c r="U351" s="97" t="str">
        <f>[1]EVALUAC!K19</f>
        <v>Jorge Armando Porras Buitrago</v>
      </c>
      <c r="V351" s="98">
        <f>[1]EVALUAC!Y19</f>
        <v>1</v>
      </c>
      <c r="W351" s="98">
        <f>[1]EVALUAC!Y20</f>
        <v>0</v>
      </c>
      <c r="X351" s="98">
        <f>[1]EVALUAC!Z19</f>
        <v>0.1</v>
      </c>
      <c r="Y351" s="100">
        <f>[1]EVALUAC!AA19</f>
        <v>0</v>
      </c>
      <c r="Z351" s="529"/>
      <c r="AA351" s="529"/>
      <c r="AB351" s="529"/>
      <c r="AC351" s="529"/>
      <c r="AD351" s="529"/>
      <c r="AE351" s="529"/>
      <c r="AF351" s="529"/>
      <c r="AG351" s="529"/>
      <c r="AH351" s="529"/>
      <c r="AI351" s="529"/>
    </row>
    <row r="352" spans="1:35" ht="60.75" thickBot="1">
      <c r="A352" s="567"/>
      <c r="B352" s="567"/>
      <c r="C352" s="183" t="str">
        <f>[1]EVALUAC!A24</f>
        <v>Actividades de fomento de la cultura de autocontrol y  autoevaluación</v>
      </c>
      <c r="D352" s="184" t="str">
        <f>[1]EVALUAC!B24</f>
        <v>13. No Aplica</v>
      </c>
      <c r="E352" s="184" t="str">
        <f>[1]EVALUAC!C24</f>
        <v>Implementar_un_plan_de_modernización_y_fortalecimiento_institucional</v>
      </c>
      <c r="F352" s="184" t="str">
        <f>[1]EVALUAC!D24</f>
        <v>1.8. Implementación  de las políticas de gestión y desempeño institucional (MIPG).</v>
      </c>
      <c r="G352" s="184" t="str">
        <f>[1]EVALUAC!E24</f>
        <v>Control_Interno</v>
      </c>
      <c r="H352" s="184" t="str">
        <f>[1]EVALUAC!F24</f>
        <v>7.15. Control Interno</v>
      </c>
      <c r="I352" s="184" t="str">
        <f>[1]EVALUAC!G24</f>
        <v>Actividades</v>
      </c>
      <c r="J352" s="98">
        <f>[1]EVALUAC!H24</f>
        <v>1</v>
      </c>
      <c r="K352" s="184" t="str">
        <f>[1]EVALUAC!I24</f>
        <v>Actividades de fomento autocontrol realizadas</v>
      </c>
      <c r="L352" s="184" t="str">
        <f>[1]EVALUAC!J24</f>
        <v>Eficacia</v>
      </c>
      <c r="M352" s="184" t="str">
        <f>[1]EVALUAC!K24</f>
        <v>Jorge Armando Porras Buitrago</v>
      </c>
      <c r="N352" s="98">
        <f>[1]EVALUAC!Y24</f>
        <v>1</v>
      </c>
      <c r="O352" s="98">
        <f>[1]EVALUAC!Y25</f>
        <v>0</v>
      </c>
      <c r="P352" s="98">
        <f>[1]EVALUAC!Z24</f>
        <v>0.1</v>
      </c>
      <c r="Q352" s="100">
        <f>[1]EVALUAC!AA24</f>
        <v>0</v>
      </c>
      <c r="R352" s="564"/>
      <c r="S352" s="185" t="str">
        <f>[1]EVALUAC!B27</f>
        <v>13. No Aplica</v>
      </c>
      <c r="T352" s="80" t="str">
        <f>[1]EVALUAC!C27</f>
        <v>Realizar actividades para el fomento de la cultura de autocontrol y autoevaluación.</v>
      </c>
      <c r="U352" s="81" t="str">
        <f>[1]EVALUAC!K27</f>
        <v>Jorge Armando Porras Buitrago</v>
      </c>
      <c r="V352" s="82">
        <f>[1]EVALUAC!Y27</f>
        <v>1</v>
      </c>
      <c r="W352" s="82">
        <f>[1]EVALUAC!Y28</f>
        <v>0</v>
      </c>
      <c r="X352" s="82">
        <f>[1]EVALUAC!Z27</f>
        <v>1</v>
      </c>
      <c r="Y352" s="86">
        <f>[1]EVALUAC!AA27</f>
        <v>0</v>
      </c>
      <c r="Z352" s="529"/>
      <c r="AA352" s="529"/>
      <c r="AB352" s="529"/>
      <c r="AC352" s="529"/>
      <c r="AD352" s="529"/>
      <c r="AE352" s="529"/>
      <c r="AF352" s="529"/>
      <c r="AG352" s="529"/>
      <c r="AH352" s="529"/>
      <c r="AI352" s="529"/>
    </row>
    <row r="353" spans="1:35">
      <c r="A353" s="529"/>
      <c r="B353" s="529"/>
      <c r="C353" s="529"/>
      <c r="D353" s="529"/>
      <c r="E353" s="529"/>
      <c r="F353" s="529"/>
      <c r="G353" s="529"/>
      <c r="H353" s="529"/>
      <c r="I353" s="529"/>
      <c r="J353" s="529"/>
      <c r="K353" s="529"/>
      <c r="L353" s="529"/>
      <c r="M353" s="529"/>
      <c r="N353" s="529"/>
      <c r="O353" s="529"/>
      <c r="P353" s="531"/>
      <c r="Q353" s="529"/>
      <c r="R353" s="529"/>
      <c r="S353" s="529"/>
      <c r="T353" s="529"/>
      <c r="U353" s="529"/>
      <c r="V353" s="529"/>
      <c r="W353" s="529"/>
      <c r="X353" s="529"/>
      <c r="Y353" s="529"/>
      <c r="Z353" s="529"/>
      <c r="AA353" s="529"/>
      <c r="AB353" s="529"/>
      <c r="AC353" s="529"/>
      <c r="AD353" s="529"/>
      <c r="AE353" s="529"/>
      <c r="AF353" s="529"/>
      <c r="AG353" s="529"/>
      <c r="AH353" s="529"/>
      <c r="AI353" s="529"/>
    </row>
    <row r="354" spans="1:35">
      <c r="A354" s="529"/>
      <c r="B354" s="529"/>
      <c r="C354" s="529"/>
      <c r="D354" s="529"/>
      <c r="E354" s="529"/>
      <c r="F354" s="529"/>
      <c r="G354" s="529"/>
      <c r="H354" s="529"/>
      <c r="I354" s="529"/>
      <c r="J354" s="529"/>
      <c r="K354" s="529"/>
      <c r="L354" s="529"/>
      <c r="M354" s="529"/>
      <c r="N354" s="529"/>
      <c r="O354" s="529"/>
      <c r="P354" s="531"/>
      <c r="Q354" s="529"/>
      <c r="R354" s="529"/>
      <c r="S354" s="529"/>
      <c r="T354" s="529"/>
      <c r="U354" s="529"/>
      <c r="V354" s="529"/>
      <c r="W354" s="529"/>
      <c r="X354" s="529"/>
      <c r="Y354" s="529"/>
      <c r="Z354" s="529"/>
      <c r="AA354" s="529"/>
      <c r="AB354" s="529"/>
      <c r="AC354" s="529"/>
      <c r="AD354" s="529"/>
      <c r="AE354" s="529"/>
      <c r="AF354" s="529"/>
      <c r="AG354" s="529"/>
      <c r="AH354" s="529"/>
      <c r="AI354" s="529"/>
    </row>
    <row r="355" spans="1:35">
      <c r="A355" s="529"/>
      <c r="B355" s="529"/>
      <c r="C355" s="529"/>
      <c r="D355" s="529"/>
      <c r="E355" s="529"/>
      <c r="F355" s="529"/>
      <c r="G355" s="529"/>
      <c r="H355" s="529"/>
      <c r="I355" s="529"/>
      <c r="J355" s="529"/>
      <c r="K355" s="529"/>
      <c r="L355" s="529"/>
      <c r="M355" s="529"/>
      <c r="N355" s="529"/>
      <c r="O355" s="529"/>
      <c r="P355" s="531"/>
      <c r="Q355" s="529"/>
      <c r="R355" s="529"/>
      <c r="S355" s="529"/>
      <c r="T355" s="529"/>
      <c r="U355" s="529"/>
      <c r="V355" s="529"/>
      <c r="W355" s="529"/>
      <c r="X355" s="529"/>
      <c r="Y355" s="529"/>
      <c r="Z355" s="529"/>
      <c r="AA355" s="529"/>
      <c r="AB355" s="529"/>
      <c r="AC355" s="529"/>
      <c r="AD355" s="529"/>
      <c r="AE355" s="529"/>
      <c r="AF355" s="529"/>
      <c r="AG355" s="529"/>
      <c r="AH355" s="529"/>
      <c r="AI355" s="529"/>
    </row>
    <row r="356" spans="1:35">
      <c r="A356" s="529"/>
      <c r="B356" s="529"/>
      <c r="C356" s="529"/>
      <c r="D356" s="529"/>
      <c r="E356" s="529"/>
      <c r="F356" s="529"/>
      <c r="G356" s="529"/>
      <c r="H356" s="529"/>
      <c r="I356" s="529"/>
      <c r="J356" s="529"/>
      <c r="K356" s="529"/>
      <c r="L356" s="529"/>
      <c r="M356" s="529"/>
      <c r="N356" s="529"/>
      <c r="O356" s="529"/>
      <c r="P356" s="531"/>
      <c r="Q356" s="529"/>
      <c r="R356" s="529"/>
      <c r="S356" s="529"/>
      <c r="T356" s="529"/>
      <c r="U356" s="529"/>
      <c r="V356" s="529"/>
      <c r="W356" s="529"/>
      <c r="X356" s="529"/>
      <c r="Y356" s="529"/>
      <c r="Z356" s="529"/>
      <c r="AA356" s="529"/>
      <c r="AB356" s="529"/>
      <c r="AC356" s="529"/>
      <c r="AD356" s="529"/>
      <c r="AE356" s="529"/>
      <c r="AF356" s="529"/>
      <c r="AG356" s="529"/>
      <c r="AH356" s="529"/>
      <c r="AI356" s="529"/>
    </row>
    <row r="357" spans="1:35">
      <c r="A357" s="529"/>
      <c r="B357" s="529"/>
      <c r="C357" s="529"/>
      <c r="D357" s="529"/>
      <c r="E357" s="529"/>
      <c r="F357" s="529"/>
      <c r="G357" s="529"/>
      <c r="H357" s="529"/>
      <c r="I357" s="529"/>
      <c r="J357" s="529"/>
      <c r="K357" s="529"/>
      <c r="L357" s="529"/>
      <c r="M357" s="529"/>
      <c r="N357" s="529"/>
      <c r="O357" s="529"/>
      <c r="P357" s="531"/>
      <c r="Q357" s="529"/>
      <c r="R357" s="529"/>
      <c r="S357" s="529"/>
      <c r="T357" s="529"/>
      <c r="U357" s="529"/>
      <c r="V357" s="529"/>
      <c r="W357" s="529"/>
      <c r="X357" s="529"/>
      <c r="Y357" s="529"/>
      <c r="Z357" s="529"/>
      <c r="AA357" s="529"/>
      <c r="AB357" s="529"/>
      <c r="AC357" s="529"/>
      <c r="AD357" s="529"/>
      <c r="AE357" s="529"/>
      <c r="AF357" s="529"/>
      <c r="AG357" s="529"/>
      <c r="AH357" s="529"/>
      <c r="AI357" s="529"/>
    </row>
    <row r="358" spans="1:35">
      <c r="A358" s="529"/>
      <c r="B358" s="529"/>
      <c r="C358" s="529"/>
      <c r="D358" s="529"/>
      <c r="E358" s="529"/>
      <c r="F358" s="529"/>
      <c r="G358" s="529"/>
      <c r="H358" s="529"/>
      <c r="I358" s="529"/>
      <c r="J358" s="529"/>
      <c r="K358" s="529"/>
      <c r="L358" s="529"/>
      <c r="M358" s="529"/>
      <c r="N358" s="529"/>
      <c r="O358" s="529"/>
      <c r="P358" s="531"/>
      <c r="Q358" s="529"/>
      <c r="R358" s="529"/>
      <c r="S358" s="529"/>
      <c r="T358" s="529"/>
      <c r="U358" s="529"/>
      <c r="V358" s="529"/>
      <c r="W358" s="529"/>
      <c r="X358" s="529"/>
      <c r="Y358" s="529"/>
      <c r="Z358" s="529"/>
      <c r="AA358" s="529"/>
      <c r="AB358" s="529"/>
      <c r="AC358" s="529"/>
      <c r="AD358" s="529"/>
      <c r="AE358" s="529"/>
      <c r="AF358" s="529"/>
      <c r="AG358" s="529"/>
      <c r="AH358" s="529"/>
      <c r="AI358" s="529"/>
    </row>
    <row r="359" spans="1:35">
      <c r="A359" s="529"/>
      <c r="B359" s="529"/>
      <c r="C359" s="529"/>
      <c r="D359" s="529"/>
      <c r="E359" s="529"/>
      <c r="F359" s="529"/>
      <c r="G359" s="529"/>
      <c r="H359" s="529"/>
      <c r="I359" s="529"/>
      <c r="J359" s="529"/>
      <c r="K359" s="529"/>
      <c r="L359" s="529"/>
      <c r="M359" s="529"/>
      <c r="N359" s="529"/>
      <c r="O359" s="529"/>
      <c r="P359" s="531"/>
      <c r="Q359" s="529"/>
      <c r="R359" s="529"/>
      <c r="S359" s="529"/>
      <c r="T359" s="529"/>
      <c r="U359" s="529"/>
      <c r="V359" s="529"/>
      <c r="W359" s="529"/>
      <c r="X359" s="529"/>
      <c r="Y359" s="529"/>
      <c r="Z359" s="529"/>
      <c r="AA359" s="529"/>
      <c r="AB359" s="529"/>
      <c r="AC359" s="529"/>
      <c r="AD359" s="529"/>
      <c r="AE359" s="529"/>
      <c r="AF359" s="529"/>
      <c r="AG359" s="529"/>
      <c r="AH359" s="529"/>
      <c r="AI359" s="529"/>
    </row>
    <row r="360" spans="1:35">
      <c r="A360" s="529"/>
      <c r="B360" s="529"/>
      <c r="C360" s="529"/>
      <c r="D360" s="529"/>
      <c r="E360" s="529"/>
      <c r="F360" s="529"/>
      <c r="G360" s="529"/>
      <c r="H360" s="529"/>
      <c r="I360" s="529"/>
      <c r="J360" s="529"/>
      <c r="K360" s="529"/>
      <c r="L360" s="529"/>
      <c r="M360" s="529"/>
      <c r="N360" s="529"/>
      <c r="O360" s="529"/>
      <c r="P360" s="531"/>
      <c r="Q360" s="529"/>
      <c r="R360" s="529"/>
      <c r="S360" s="529"/>
      <c r="T360" s="529"/>
      <c r="U360" s="529"/>
      <c r="V360" s="529"/>
      <c r="W360" s="529"/>
      <c r="X360" s="529"/>
      <c r="Y360" s="529"/>
      <c r="Z360" s="529"/>
      <c r="AA360" s="529"/>
      <c r="AB360" s="529"/>
      <c r="AC360" s="529"/>
      <c r="AD360" s="529"/>
      <c r="AE360" s="529"/>
      <c r="AF360" s="529"/>
      <c r="AG360" s="529"/>
      <c r="AH360" s="529"/>
      <c r="AI360" s="529"/>
    </row>
    <row r="361" spans="1:35">
      <c r="A361" s="529"/>
      <c r="B361" s="529"/>
      <c r="C361" s="529"/>
      <c r="D361" s="529"/>
      <c r="E361" s="529"/>
      <c r="F361" s="529"/>
      <c r="G361" s="529"/>
      <c r="H361" s="529"/>
      <c r="I361" s="529"/>
      <c r="J361" s="529"/>
      <c r="K361" s="529"/>
      <c r="L361" s="529"/>
      <c r="M361" s="529"/>
      <c r="N361" s="529"/>
      <c r="O361" s="529"/>
      <c r="P361" s="531"/>
      <c r="Q361" s="529"/>
      <c r="R361" s="529"/>
      <c r="S361" s="529"/>
      <c r="T361" s="529"/>
      <c r="U361" s="529"/>
      <c r="V361" s="529"/>
      <c r="W361" s="529"/>
      <c r="X361" s="529"/>
      <c r="Y361" s="529"/>
      <c r="Z361" s="529"/>
      <c r="AA361" s="529"/>
      <c r="AB361" s="529"/>
      <c r="AC361" s="529"/>
      <c r="AD361" s="529"/>
      <c r="AE361" s="529"/>
      <c r="AF361" s="529"/>
      <c r="AG361" s="529"/>
      <c r="AH361" s="529"/>
      <c r="AI361" s="529"/>
    </row>
    <row r="362" spans="1:35">
      <c r="A362" s="529"/>
      <c r="B362" s="529"/>
      <c r="C362" s="529"/>
      <c r="D362" s="529"/>
      <c r="E362" s="529"/>
      <c r="F362" s="529"/>
      <c r="G362" s="529"/>
      <c r="H362" s="529"/>
      <c r="I362" s="529"/>
      <c r="J362" s="529"/>
      <c r="K362" s="529"/>
      <c r="L362" s="529"/>
      <c r="M362" s="529"/>
      <c r="N362" s="529"/>
      <c r="O362" s="529"/>
      <c r="P362" s="531"/>
      <c r="Q362" s="529"/>
      <c r="R362" s="529"/>
      <c r="S362" s="529"/>
      <c r="T362" s="529"/>
      <c r="U362" s="529"/>
      <c r="V362" s="529"/>
      <c r="W362" s="529"/>
      <c r="X362" s="529"/>
      <c r="Y362" s="529"/>
      <c r="Z362" s="529"/>
      <c r="AA362" s="529"/>
      <c r="AB362" s="529"/>
      <c r="AC362" s="529"/>
      <c r="AD362" s="529"/>
      <c r="AE362" s="529"/>
      <c r="AF362" s="529"/>
      <c r="AG362" s="529"/>
      <c r="AH362" s="529"/>
      <c r="AI362" s="529"/>
    </row>
    <row r="363" spans="1:35">
      <c r="A363" s="529"/>
      <c r="B363" s="529"/>
      <c r="C363" s="529"/>
      <c r="D363" s="529"/>
      <c r="E363" s="529"/>
      <c r="F363" s="529"/>
      <c r="G363" s="529"/>
      <c r="H363" s="529"/>
      <c r="I363" s="529"/>
      <c r="J363" s="529"/>
      <c r="K363" s="529"/>
      <c r="L363" s="529"/>
      <c r="M363" s="529"/>
      <c r="N363" s="529"/>
      <c r="O363" s="529"/>
      <c r="P363" s="531"/>
      <c r="Q363" s="529"/>
      <c r="R363" s="529"/>
      <c r="S363" s="529"/>
      <c r="T363" s="529"/>
      <c r="U363" s="529"/>
      <c r="V363" s="529"/>
      <c r="W363" s="529"/>
      <c r="X363" s="529"/>
      <c r="Y363" s="529"/>
      <c r="Z363" s="529"/>
      <c r="AA363" s="529"/>
      <c r="AB363" s="529"/>
      <c r="AC363" s="529"/>
      <c r="AD363" s="529"/>
      <c r="AE363" s="529"/>
      <c r="AF363" s="529"/>
      <c r="AG363" s="529"/>
      <c r="AH363" s="529"/>
      <c r="AI363" s="529"/>
    </row>
    <row r="364" spans="1:35">
      <c r="A364" s="529"/>
      <c r="B364" s="529"/>
      <c r="C364" s="529"/>
      <c r="D364" s="529"/>
      <c r="E364" s="529"/>
      <c r="F364" s="529"/>
      <c r="G364" s="529"/>
      <c r="H364" s="529"/>
      <c r="I364" s="529"/>
      <c r="J364" s="529"/>
      <c r="K364" s="529"/>
      <c r="L364" s="529"/>
      <c r="M364" s="529"/>
      <c r="N364" s="529"/>
      <c r="O364" s="529"/>
      <c r="P364" s="531"/>
      <c r="Q364" s="529"/>
      <c r="R364" s="529"/>
      <c r="S364" s="529"/>
      <c r="T364" s="529"/>
      <c r="U364" s="529"/>
      <c r="V364" s="529"/>
      <c r="W364" s="529"/>
      <c r="X364" s="529"/>
      <c r="Y364" s="529"/>
      <c r="Z364" s="529"/>
      <c r="AA364" s="529"/>
      <c r="AB364" s="529"/>
      <c r="AC364" s="529"/>
      <c r="AD364" s="529"/>
      <c r="AE364" s="529"/>
      <c r="AF364" s="529"/>
      <c r="AG364" s="529"/>
      <c r="AH364" s="529"/>
      <c r="AI364" s="529"/>
    </row>
    <row r="365" spans="1:35">
      <c r="A365" s="529"/>
      <c r="B365" s="529"/>
      <c r="C365" s="529"/>
      <c r="D365" s="529"/>
      <c r="E365" s="529"/>
      <c r="F365" s="529"/>
      <c r="G365" s="529"/>
      <c r="H365" s="529"/>
      <c r="I365" s="529"/>
      <c r="J365" s="529"/>
      <c r="K365" s="529"/>
      <c r="L365" s="529"/>
      <c r="M365" s="529"/>
      <c r="N365" s="529"/>
      <c r="O365" s="529"/>
      <c r="P365" s="531"/>
      <c r="Q365" s="529"/>
      <c r="R365" s="529"/>
      <c r="S365" s="529"/>
      <c r="T365" s="529"/>
      <c r="U365" s="529"/>
      <c r="V365" s="529"/>
      <c r="W365" s="529"/>
      <c r="X365" s="529"/>
      <c r="Y365" s="529"/>
      <c r="Z365" s="529"/>
      <c r="AA365" s="529"/>
      <c r="AB365" s="529"/>
      <c r="AC365" s="529"/>
      <c r="AD365" s="529"/>
      <c r="AE365" s="529"/>
      <c r="AF365" s="529"/>
      <c r="AG365" s="529"/>
      <c r="AH365" s="529"/>
      <c r="AI365" s="529"/>
    </row>
    <row r="366" spans="1:35">
      <c r="A366" s="529"/>
      <c r="B366" s="529"/>
      <c r="C366" s="529"/>
      <c r="D366" s="529"/>
      <c r="E366" s="529"/>
      <c r="F366" s="529"/>
      <c r="G366" s="529"/>
      <c r="H366" s="529"/>
      <c r="I366" s="529"/>
      <c r="J366" s="529"/>
      <c r="K366" s="529"/>
      <c r="L366" s="529"/>
      <c r="M366" s="529"/>
      <c r="N366" s="529"/>
      <c r="O366" s="529"/>
      <c r="P366" s="531"/>
      <c r="Q366" s="529"/>
      <c r="R366" s="529"/>
      <c r="S366" s="529"/>
      <c r="T366" s="529"/>
      <c r="U366" s="529"/>
      <c r="V366" s="529"/>
      <c r="W366" s="529"/>
      <c r="X366" s="529"/>
      <c r="Y366" s="529"/>
      <c r="Z366" s="529"/>
      <c r="AA366" s="529"/>
      <c r="AB366" s="529"/>
      <c r="AC366" s="529"/>
      <c r="AD366" s="529"/>
      <c r="AE366" s="529"/>
      <c r="AF366" s="529"/>
      <c r="AG366" s="529"/>
      <c r="AH366" s="529"/>
      <c r="AI366" s="529"/>
    </row>
    <row r="367" spans="1:35">
      <c r="A367" s="529"/>
      <c r="B367" s="529"/>
      <c r="C367" s="529"/>
      <c r="D367" s="529"/>
      <c r="E367" s="529"/>
      <c r="F367" s="529"/>
      <c r="G367" s="529"/>
      <c r="H367" s="529"/>
      <c r="I367" s="529"/>
      <c r="J367" s="529"/>
      <c r="K367" s="529"/>
      <c r="L367" s="529"/>
      <c r="M367" s="529"/>
      <c r="N367" s="529"/>
      <c r="O367" s="529"/>
      <c r="P367" s="531"/>
      <c r="Q367" s="529"/>
      <c r="R367" s="529"/>
      <c r="S367" s="529"/>
      <c r="T367" s="529"/>
      <c r="U367" s="529"/>
      <c r="V367" s="529"/>
      <c r="W367" s="529"/>
      <c r="X367" s="529"/>
      <c r="Y367" s="529"/>
      <c r="Z367" s="529"/>
      <c r="AA367" s="529"/>
      <c r="AB367" s="529"/>
      <c r="AC367" s="529"/>
      <c r="AD367" s="529"/>
      <c r="AE367" s="529"/>
      <c r="AF367" s="529"/>
      <c r="AG367" s="529"/>
      <c r="AH367" s="529"/>
      <c r="AI367" s="529"/>
    </row>
    <row r="368" spans="1:35">
      <c r="A368" s="529"/>
      <c r="B368" s="529"/>
      <c r="C368" s="529"/>
      <c r="D368" s="529"/>
      <c r="E368" s="529"/>
      <c r="F368" s="529"/>
      <c r="G368" s="529"/>
      <c r="H368" s="529"/>
      <c r="I368" s="529"/>
      <c r="J368" s="529"/>
      <c r="K368" s="529"/>
      <c r="L368" s="529"/>
      <c r="M368" s="529"/>
      <c r="N368" s="529"/>
      <c r="O368" s="529"/>
      <c r="P368" s="531"/>
      <c r="Q368" s="529"/>
      <c r="R368" s="529"/>
      <c r="S368" s="529"/>
      <c r="T368" s="529"/>
      <c r="U368" s="529"/>
      <c r="V368" s="529"/>
      <c r="W368" s="529"/>
      <c r="X368" s="529"/>
      <c r="Y368" s="529"/>
      <c r="Z368" s="529"/>
      <c r="AA368" s="529"/>
      <c r="AB368" s="529"/>
      <c r="AC368" s="529"/>
      <c r="AD368" s="529"/>
      <c r="AE368" s="529"/>
      <c r="AF368" s="529"/>
      <c r="AG368" s="529"/>
      <c r="AH368" s="529"/>
      <c r="AI368" s="529"/>
    </row>
    <row r="369" spans="1:35">
      <c r="A369" s="529"/>
      <c r="B369" s="529"/>
      <c r="C369" s="529"/>
      <c r="D369" s="529"/>
      <c r="E369" s="529"/>
      <c r="F369" s="529"/>
      <c r="G369" s="529"/>
      <c r="H369" s="529"/>
      <c r="I369" s="529"/>
      <c r="J369" s="529"/>
      <c r="K369" s="529"/>
      <c r="L369" s="529"/>
      <c r="M369" s="529"/>
      <c r="N369" s="529"/>
      <c r="O369" s="529"/>
      <c r="P369" s="531"/>
      <c r="Q369" s="529"/>
      <c r="R369" s="529"/>
      <c r="S369" s="529"/>
      <c r="T369" s="529"/>
      <c r="U369" s="529"/>
      <c r="V369" s="529"/>
      <c r="W369" s="529"/>
      <c r="X369" s="529"/>
      <c r="Y369" s="529"/>
      <c r="Z369" s="529"/>
      <c r="AA369" s="529"/>
      <c r="AB369" s="529"/>
      <c r="AC369" s="529"/>
      <c r="AD369" s="529"/>
      <c r="AE369" s="529"/>
      <c r="AF369" s="529"/>
      <c r="AG369" s="529"/>
      <c r="AH369" s="529"/>
      <c r="AI369" s="529"/>
    </row>
    <row r="370" spans="1:35">
      <c r="A370" s="529"/>
      <c r="B370" s="529"/>
      <c r="C370" s="529"/>
      <c r="D370" s="529"/>
      <c r="E370" s="529"/>
      <c r="F370" s="529"/>
      <c r="G370" s="529"/>
      <c r="H370" s="529"/>
      <c r="I370" s="529"/>
      <c r="J370" s="529"/>
      <c r="K370" s="529"/>
      <c r="L370" s="529"/>
      <c r="M370" s="529"/>
      <c r="N370" s="529"/>
      <c r="O370" s="529"/>
      <c r="P370" s="531"/>
      <c r="Q370" s="529"/>
      <c r="R370" s="529"/>
      <c r="S370" s="529"/>
      <c r="T370" s="529"/>
      <c r="U370" s="529"/>
      <c r="V370" s="529"/>
      <c r="W370" s="529"/>
      <c r="X370" s="529"/>
      <c r="Y370" s="529"/>
      <c r="Z370" s="529"/>
      <c r="AA370" s="529"/>
      <c r="AB370" s="529"/>
      <c r="AC370" s="529"/>
      <c r="AD370" s="529"/>
      <c r="AE370" s="529"/>
      <c r="AF370" s="529"/>
      <c r="AG370" s="529"/>
      <c r="AH370" s="529"/>
      <c r="AI370" s="529"/>
    </row>
    <row r="371" spans="1:35">
      <c r="A371" s="529"/>
      <c r="B371" s="529"/>
      <c r="C371" s="529"/>
      <c r="D371" s="529"/>
      <c r="E371" s="529"/>
      <c r="F371" s="529"/>
      <c r="G371" s="529"/>
      <c r="H371" s="529"/>
      <c r="I371" s="529"/>
      <c r="J371" s="529"/>
      <c r="K371" s="529"/>
      <c r="L371" s="529"/>
      <c r="M371" s="529"/>
      <c r="N371" s="529"/>
      <c r="O371" s="529"/>
      <c r="P371" s="531"/>
      <c r="Q371" s="529"/>
      <c r="R371" s="529"/>
      <c r="S371" s="529"/>
      <c r="T371" s="529"/>
      <c r="U371" s="529"/>
      <c r="V371" s="529"/>
      <c r="W371" s="529"/>
      <c r="X371" s="529"/>
      <c r="Y371" s="529"/>
      <c r="Z371" s="529"/>
      <c r="AA371" s="529"/>
      <c r="AB371" s="529"/>
      <c r="AC371" s="529"/>
      <c r="AD371" s="529"/>
      <c r="AE371" s="529"/>
      <c r="AF371" s="529"/>
      <c r="AG371" s="529"/>
      <c r="AH371" s="529"/>
      <c r="AI371" s="529"/>
    </row>
    <row r="372" spans="1:35">
      <c r="A372" s="529"/>
      <c r="B372" s="529"/>
      <c r="C372" s="529"/>
      <c r="D372" s="529"/>
      <c r="E372" s="529"/>
      <c r="F372" s="529"/>
      <c r="G372" s="529"/>
      <c r="H372" s="529"/>
      <c r="I372" s="529"/>
      <c r="J372" s="529"/>
      <c r="K372" s="529"/>
      <c r="L372" s="529"/>
      <c r="M372" s="529"/>
      <c r="N372" s="529"/>
      <c r="O372" s="529"/>
      <c r="P372" s="531"/>
      <c r="Q372" s="529"/>
      <c r="R372" s="529"/>
      <c r="S372" s="529"/>
      <c r="T372" s="529"/>
      <c r="U372" s="529"/>
      <c r="V372" s="529"/>
      <c r="W372" s="529"/>
      <c r="X372" s="529"/>
      <c r="Y372" s="529"/>
      <c r="Z372" s="529"/>
      <c r="AA372" s="529"/>
      <c r="AB372" s="529"/>
      <c r="AC372" s="529"/>
      <c r="AD372" s="529"/>
      <c r="AE372" s="529"/>
      <c r="AF372" s="529"/>
      <c r="AG372" s="529"/>
      <c r="AH372" s="529"/>
      <c r="AI372" s="529"/>
    </row>
    <row r="373" spans="1:35">
      <c r="A373" s="529"/>
      <c r="B373" s="529"/>
      <c r="C373" s="529"/>
      <c r="D373" s="529"/>
      <c r="E373" s="529"/>
      <c r="F373" s="529"/>
      <c r="G373" s="529"/>
      <c r="H373" s="529"/>
      <c r="I373" s="529"/>
      <c r="J373" s="529"/>
      <c r="K373" s="529"/>
      <c r="L373" s="529"/>
      <c r="M373" s="529"/>
      <c r="N373" s="529"/>
      <c r="O373" s="529"/>
      <c r="P373" s="531"/>
      <c r="Q373" s="529"/>
      <c r="R373" s="529"/>
      <c r="S373" s="529"/>
      <c r="T373" s="529"/>
      <c r="U373" s="529"/>
      <c r="V373" s="529"/>
      <c r="W373" s="529"/>
      <c r="X373" s="529"/>
      <c r="Y373" s="529"/>
      <c r="Z373" s="529"/>
      <c r="AA373" s="529"/>
      <c r="AB373" s="529"/>
      <c r="AC373" s="529"/>
      <c r="AD373" s="529"/>
      <c r="AE373" s="529"/>
      <c r="AF373" s="529"/>
      <c r="AG373" s="529"/>
      <c r="AH373" s="529"/>
      <c r="AI373" s="529"/>
    </row>
    <row r="374" spans="1:35">
      <c r="A374" s="529"/>
      <c r="B374" s="529"/>
      <c r="C374" s="529"/>
      <c r="D374" s="529"/>
      <c r="E374" s="529"/>
      <c r="F374" s="529"/>
      <c r="G374" s="529"/>
      <c r="H374" s="529"/>
      <c r="I374" s="529"/>
      <c r="J374" s="529"/>
      <c r="K374" s="529"/>
      <c r="L374" s="529"/>
      <c r="M374" s="529"/>
      <c r="N374" s="529"/>
      <c r="O374" s="529"/>
      <c r="P374" s="531"/>
      <c r="Q374" s="529"/>
      <c r="R374" s="529"/>
      <c r="S374" s="529"/>
      <c r="T374" s="529"/>
      <c r="U374" s="529"/>
      <c r="V374" s="529"/>
      <c r="W374" s="529"/>
      <c r="X374" s="529"/>
      <c r="Y374" s="529"/>
      <c r="Z374" s="529"/>
      <c r="AA374" s="529"/>
      <c r="AB374" s="529"/>
      <c r="AC374" s="529"/>
      <c r="AD374" s="529"/>
      <c r="AE374" s="529"/>
      <c r="AF374" s="529"/>
      <c r="AG374" s="529"/>
      <c r="AH374" s="529"/>
      <c r="AI374" s="529"/>
    </row>
    <row r="375" spans="1:35">
      <c r="A375" s="529"/>
      <c r="B375" s="529"/>
      <c r="C375" s="529"/>
      <c r="D375" s="529"/>
      <c r="E375" s="529"/>
      <c r="F375" s="529"/>
      <c r="G375" s="529"/>
      <c r="H375" s="529"/>
      <c r="I375" s="529"/>
      <c r="J375" s="529"/>
      <c r="K375" s="529"/>
      <c r="L375" s="529"/>
      <c r="M375" s="529"/>
      <c r="N375" s="529"/>
      <c r="O375" s="529"/>
      <c r="P375" s="531"/>
      <c r="Q375" s="529"/>
      <c r="R375" s="529"/>
      <c r="S375" s="529"/>
      <c r="T375" s="529"/>
      <c r="U375" s="529"/>
      <c r="V375" s="529"/>
      <c r="W375" s="529"/>
      <c r="X375" s="529"/>
      <c r="Y375" s="529"/>
      <c r="Z375" s="529"/>
      <c r="AA375" s="529"/>
      <c r="AB375" s="529"/>
      <c r="AC375" s="529"/>
      <c r="AD375" s="529"/>
      <c r="AE375" s="529"/>
      <c r="AF375" s="529"/>
      <c r="AG375" s="529"/>
      <c r="AH375" s="529"/>
      <c r="AI375" s="529"/>
    </row>
    <row r="376" spans="1:35">
      <c r="A376" s="529"/>
      <c r="B376" s="529"/>
      <c r="C376" s="529"/>
      <c r="D376" s="529"/>
      <c r="E376" s="529"/>
      <c r="F376" s="529"/>
      <c r="G376" s="529"/>
      <c r="H376" s="529"/>
      <c r="I376" s="529"/>
      <c r="J376" s="529"/>
      <c r="K376" s="529"/>
      <c r="L376" s="529"/>
      <c r="M376" s="529"/>
      <c r="N376" s="529"/>
      <c r="O376" s="529"/>
      <c r="P376" s="531"/>
      <c r="Q376" s="529"/>
      <c r="R376" s="529"/>
      <c r="S376" s="529"/>
      <c r="T376" s="529"/>
      <c r="U376" s="529"/>
      <c r="V376" s="529"/>
      <c r="W376" s="529"/>
      <c r="X376" s="529"/>
      <c r="Y376" s="529"/>
      <c r="Z376" s="529"/>
      <c r="AA376" s="529"/>
      <c r="AB376" s="529"/>
      <c r="AC376" s="529"/>
      <c r="AD376" s="529"/>
      <c r="AE376" s="529"/>
      <c r="AF376" s="529"/>
      <c r="AG376" s="529"/>
      <c r="AH376" s="529"/>
      <c r="AI376" s="529"/>
    </row>
    <row r="377" spans="1:35">
      <c r="A377" s="529"/>
      <c r="B377" s="529"/>
      <c r="C377" s="529"/>
      <c r="D377" s="529"/>
      <c r="E377" s="529"/>
      <c r="F377" s="529"/>
      <c r="G377" s="529"/>
      <c r="H377" s="529"/>
      <c r="I377" s="529"/>
      <c r="J377" s="529"/>
      <c r="K377" s="529"/>
      <c r="L377" s="529"/>
      <c r="M377" s="529"/>
      <c r="N377" s="529"/>
      <c r="O377" s="529"/>
      <c r="P377" s="531"/>
      <c r="Q377" s="529"/>
      <c r="R377" s="529"/>
      <c r="S377" s="529"/>
      <c r="T377" s="529"/>
      <c r="U377" s="529"/>
      <c r="V377" s="529"/>
      <c r="W377" s="529"/>
      <c r="X377" s="529"/>
      <c r="Y377" s="529"/>
      <c r="Z377" s="529"/>
      <c r="AA377" s="529"/>
      <c r="AB377" s="529"/>
      <c r="AC377" s="529"/>
      <c r="AD377" s="529"/>
      <c r="AE377" s="529"/>
      <c r="AF377" s="529"/>
      <c r="AG377" s="529"/>
      <c r="AH377" s="529"/>
      <c r="AI377" s="529"/>
    </row>
    <row r="378" spans="1:35">
      <c r="A378" s="529"/>
      <c r="B378" s="529"/>
      <c r="C378" s="529"/>
      <c r="D378" s="529"/>
      <c r="E378" s="529"/>
      <c r="F378" s="529"/>
      <c r="G378" s="529"/>
      <c r="H378" s="529"/>
      <c r="I378" s="529"/>
      <c r="J378" s="529"/>
      <c r="K378" s="529"/>
      <c r="L378" s="529"/>
      <c r="M378" s="529"/>
      <c r="N378" s="529"/>
      <c r="O378" s="529"/>
      <c r="P378" s="531"/>
      <c r="Q378" s="529"/>
      <c r="R378" s="529"/>
      <c r="S378" s="529"/>
      <c r="T378" s="529"/>
      <c r="U378" s="529"/>
      <c r="V378" s="529"/>
      <c r="W378" s="529"/>
      <c r="X378" s="529"/>
      <c r="Y378" s="529"/>
      <c r="Z378" s="529"/>
      <c r="AA378" s="529"/>
      <c r="AB378" s="529"/>
      <c r="AC378" s="529"/>
      <c r="AD378" s="529"/>
      <c r="AE378" s="529"/>
      <c r="AF378" s="529"/>
      <c r="AG378" s="529"/>
      <c r="AH378" s="529"/>
      <c r="AI378" s="529"/>
    </row>
    <row r="379" spans="1:35">
      <c r="A379" s="529"/>
      <c r="B379" s="529"/>
      <c r="C379" s="529"/>
      <c r="D379" s="529"/>
      <c r="E379" s="529"/>
      <c r="F379" s="529"/>
      <c r="G379" s="529"/>
      <c r="H379" s="529"/>
      <c r="I379" s="529"/>
      <c r="J379" s="529"/>
      <c r="K379" s="529"/>
      <c r="L379" s="529"/>
      <c r="M379" s="529"/>
      <c r="N379" s="529"/>
      <c r="O379" s="529"/>
      <c r="P379" s="531"/>
      <c r="Q379" s="529"/>
      <c r="R379" s="529"/>
      <c r="S379" s="529"/>
      <c r="T379" s="529"/>
      <c r="U379" s="529"/>
      <c r="V379" s="529"/>
      <c r="W379" s="529"/>
      <c r="X379" s="529"/>
      <c r="Y379" s="529"/>
      <c r="Z379" s="529"/>
      <c r="AA379" s="529"/>
      <c r="AB379" s="529"/>
      <c r="AC379" s="529"/>
      <c r="AD379" s="529"/>
      <c r="AE379" s="529"/>
      <c r="AF379" s="529"/>
      <c r="AG379" s="529"/>
      <c r="AH379" s="529"/>
      <c r="AI379" s="529"/>
    </row>
    <row r="380" spans="1:35">
      <c r="A380" s="529"/>
      <c r="B380" s="529"/>
      <c r="C380" s="529"/>
      <c r="D380" s="529"/>
      <c r="E380" s="529"/>
      <c r="F380" s="529"/>
      <c r="G380" s="529"/>
      <c r="H380" s="529"/>
      <c r="I380" s="529"/>
      <c r="J380" s="529"/>
      <c r="K380" s="529"/>
      <c r="L380" s="529"/>
      <c r="M380" s="529"/>
      <c r="N380" s="529"/>
      <c r="O380" s="529"/>
      <c r="P380" s="531"/>
      <c r="Q380" s="529"/>
      <c r="R380" s="529"/>
      <c r="S380" s="529"/>
      <c r="T380" s="529"/>
      <c r="U380" s="529"/>
      <c r="V380" s="529"/>
      <c r="W380" s="529"/>
      <c r="X380" s="529"/>
      <c r="Y380" s="529"/>
      <c r="Z380" s="529"/>
      <c r="AA380" s="529"/>
      <c r="AB380" s="529"/>
      <c r="AC380" s="529"/>
      <c r="AD380" s="529"/>
      <c r="AE380" s="529"/>
      <c r="AF380" s="529"/>
      <c r="AG380" s="529"/>
      <c r="AH380" s="529"/>
      <c r="AI380" s="529"/>
    </row>
    <row r="381" spans="1:35">
      <c r="A381" s="529"/>
      <c r="B381" s="529"/>
      <c r="C381" s="529"/>
      <c r="D381" s="529"/>
      <c r="E381" s="529"/>
      <c r="F381" s="529"/>
      <c r="G381" s="529"/>
      <c r="H381" s="529"/>
      <c r="I381" s="529"/>
      <c r="J381" s="529"/>
      <c r="K381" s="529"/>
      <c r="L381" s="529"/>
      <c r="M381" s="529"/>
      <c r="N381" s="529"/>
      <c r="O381" s="529"/>
      <c r="P381" s="531"/>
      <c r="Q381" s="529"/>
      <c r="R381" s="529"/>
      <c r="S381" s="529"/>
      <c r="T381" s="529"/>
      <c r="U381" s="529"/>
      <c r="V381" s="529"/>
      <c r="W381" s="529"/>
      <c r="X381" s="529"/>
      <c r="Y381" s="529"/>
      <c r="Z381" s="529"/>
      <c r="AA381" s="529"/>
      <c r="AB381" s="529"/>
      <c r="AC381" s="529"/>
      <c r="AD381" s="529"/>
      <c r="AE381" s="529"/>
      <c r="AF381" s="529"/>
      <c r="AG381" s="529"/>
      <c r="AH381" s="529"/>
      <c r="AI381" s="529"/>
    </row>
    <row r="382" spans="1:35">
      <c r="A382" s="529"/>
      <c r="B382" s="529"/>
      <c r="C382" s="529"/>
      <c r="D382" s="529"/>
      <c r="E382" s="529"/>
      <c r="F382" s="529"/>
      <c r="G382" s="529"/>
      <c r="H382" s="529"/>
      <c r="I382" s="529"/>
      <c r="J382" s="529"/>
      <c r="K382" s="529"/>
      <c r="L382" s="529"/>
      <c r="M382" s="529"/>
      <c r="N382" s="529"/>
      <c r="O382" s="529"/>
      <c r="P382" s="531"/>
      <c r="Q382" s="529"/>
      <c r="R382" s="529"/>
      <c r="S382" s="529"/>
      <c r="T382" s="529"/>
      <c r="U382" s="529"/>
      <c r="V382" s="529"/>
      <c r="W382" s="529"/>
      <c r="X382" s="529"/>
      <c r="Y382" s="529"/>
      <c r="Z382" s="529"/>
      <c r="AA382" s="529"/>
      <c r="AB382" s="529"/>
      <c r="AC382" s="529"/>
      <c r="AD382" s="529"/>
      <c r="AE382" s="529"/>
      <c r="AF382" s="529"/>
      <c r="AG382" s="529"/>
      <c r="AH382" s="529"/>
      <c r="AI382" s="529"/>
    </row>
    <row r="383" spans="1:35">
      <c r="A383" s="529"/>
      <c r="B383" s="529"/>
      <c r="C383" s="529"/>
      <c r="D383" s="529"/>
      <c r="E383" s="529"/>
      <c r="F383" s="529"/>
      <c r="G383" s="529"/>
      <c r="H383" s="529"/>
      <c r="I383" s="529"/>
      <c r="J383" s="529"/>
      <c r="K383" s="529"/>
      <c r="L383" s="529"/>
      <c r="M383" s="529"/>
      <c r="N383" s="529"/>
      <c r="O383" s="529"/>
      <c r="P383" s="531"/>
      <c r="Q383" s="529"/>
      <c r="R383" s="529"/>
      <c r="S383" s="529"/>
      <c r="T383" s="529"/>
      <c r="U383" s="529"/>
      <c r="V383" s="529"/>
      <c r="W383" s="529"/>
      <c r="X383" s="529"/>
      <c r="Y383" s="529"/>
      <c r="Z383" s="529"/>
      <c r="AA383" s="529"/>
      <c r="AB383" s="529"/>
      <c r="AC383" s="529"/>
      <c r="AD383" s="529"/>
      <c r="AE383" s="529"/>
      <c r="AF383" s="529"/>
      <c r="AG383" s="529"/>
      <c r="AH383" s="529"/>
      <c r="AI383" s="529"/>
    </row>
    <row r="384" spans="1:35">
      <c r="A384" s="529"/>
      <c r="B384" s="529"/>
      <c r="C384" s="529"/>
      <c r="D384" s="529"/>
      <c r="E384" s="529"/>
      <c r="F384" s="529"/>
      <c r="G384" s="529"/>
      <c r="H384" s="529"/>
      <c r="I384" s="529"/>
      <c r="J384" s="529"/>
      <c r="K384" s="529"/>
      <c r="L384" s="529"/>
      <c r="M384" s="529"/>
      <c r="N384" s="529"/>
      <c r="O384" s="529"/>
      <c r="P384" s="531"/>
      <c r="Q384" s="529"/>
      <c r="R384" s="529"/>
      <c r="S384" s="529"/>
      <c r="T384" s="529"/>
      <c r="U384" s="529"/>
      <c r="V384" s="529"/>
      <c r="W384" s="529"/>
      <c r="X384" s="529"/>
      <c r="Y384" s="529"/>
      <c r="Z384" s="529"/>
      <c r="AA384" s="529"/>
      <c r="AB384" s="529"/>
      <c r="AC384" s="529"/>
      <c r="AD384" s="529"/>
      <c r="AE384" s="529"/>
      <c r="AF384" s="529"/>
      <c r="AG384" s="529"/>
      <c r="AH384" s="529"/>
      <c r="AI384" s="529"/>
    </row>
    <row r="385" spans="1:35">
      <c r="A385" s="529"/>
      <c r="B385" s="529"/>
      <c r="C385" s="529"/>
      <c r="D385" s="529"/>
      <c r="E385" s="529"/>
      <c r="F385" s="529"/>
      <c r="G385" s="529"/>
      <c r="H385" s="529"/>
      <c r="I385" s="529"/>
      <c r="J385" s="529"/>
      <c r="K385" s="529"/>
      <c r="L385" s="529"/>
      <c r="M385" s="529"/>
      <c r="N385" s="529"/>
      <c r="O385" s="529"/>
      <c r="P385" s="531"/>
      <c r="Q385" s="529"/>
      <c r="R385" s="529"/>
      <c r="S385" s="529"/>
      <c r="T385" s="529"/>
      <c r="U385" s="529"/>
      <c r="V385" s="529"/>
      <c r="W385" s="529"/>
      <c r="X385" s="529"/>
      <c r="Y385" s="529"/>
      <c r="Z385" s="529"/>
      <c r="AA385" s="529"/>
      <c r="AB385" s="529"/>
      <c r="AC385" s="529"/>
      <c r="AD385" s="529"/>
      <c r="AE385" s="529"/>
      <c r="AF385" s="529"/>
      <c r="AG385" s="529"/>
      <c r="AH385" s="529"/>
      <c r="AI385" s="529"/>
    </row>
    <row r="386" spans="1:35">
      <c r="A386" s="529"/>
      <c r="B386" s="529"/>
      <c r="C386" s="529"/>
      <c r="D386" s="529"/>
      <c r="E386" s="529"/>
      <c r="F386" s="529"/>
      <c r="G386" s="529"/>
      <c r="H386" s="529"/>
      <c r="I386" s="529"/>
      <c r="J386" s="529"/>
      <c r="K386" s="529"/>
      <c r="L386" s="529"/>
      <c r="M386" s="529"/>
      <c r="N386" s="529"/>
      <c r="O386" s="529"/>
      <c r="P386" s="531"/>
      <c r="Q386" s="529"/>
      <c r="R386" s="529"/>
      <c r="S386" s="529"/>
      <c r="T386" s="529"/>
      <c r="U386" s="529"/>
      <c r="V386" s="529"/>
      <c r="W386" s="529"/>
      <c r="X386" s="529"/>
      <c r="Y386" s="529"/>
      <c r="Z386" s="529"/>
      <c r="AA386" s="529"/>
      <c r="AB386" s="529"/>
      <c r="AC386" s="529"/>
      <c r="AD386" s="529"/>
      <c r="AE386" s="529"/>
      <c r="AF386" s="529"/>
      <c r="AG386" s="529"/>
      <c r="AH386" s="529"/>
      <c r="AI386" s="529"/>
    </row>
    <row r="387" spans="1:35">
      <c r="A387" s="529"/>
      <c r="B387" s="529"/>
      <c r="C387" s="529"/>
      <c r="D387" s="529"/>
      <c r="E387" s="529"/>
      <c r="F387" s="529"/>
      <c r="G387" s="529"/>
      <c r="H387" s="529"/>
      <c r="I387" s="529"/>
      <c r="J387" s="529"/>
      <c r="K387" s="529"/>
      <c r="L387" s="529"/>
      <c r="M387" s="529"/>
      <c r="N387" s="529"/>
      <c r="O387" s="529"/>
      <c r="P387" s="531"/>
      <c r="Q387" s="529"/>
      <c r="R387" s="529"/>
      <c r="S387" s="529"/>
      <c r="T387" s="529"/>
      <c r="U387" s="529"/>
      <c r="V387" s="529"/>
      <c r="W387" s="529"/>
      <c r="X387" s="529"/>
      <c r="Y387" s="529"/>
      <c r="Z387" s="529"/>
      <c r="AA387" s="529"/>
      <c r="AB387" s="529"/>
      <c r="AC387" s="529"/>
      <c r="AD387" s="529"/>
      <c r="AE387" s="529"/>
      <c r="AF387" s="529"/>
      <c r="AG387" s="529"/>
      <c r="AH387" s="529"/>
      <c r="AI387" s="529"/>
    </row>
    <row r="388" spans="1:35">
      <c r="A388" s="529"/>
      <c r="B388" s="529"/>
      <c r="C388" s="529"/>
      <c r="D388" s="529"/>
      <c r="E388" s="529"/>
      <c r="F388" s="529"/>
      <c r="G388" s="529"/>
      <c r="H388" s="529"/>
      <c r="I388" s="529"/>
      <c r="J388" s="529"/>
      <c r="K388" s="529"/>
      <c r="L388" s="529"/>
      <c r="M388" s="529"/>
      <c r="N388" s="529"/>
      <c r="O388" s="529"/>
      <c r="P388" s="531"/>
      <c r="Q388" s="529"/>
      <c r="R388" s="529"/>
      <c r="S388" s="529"/>
      <c r="T388" s="529"/>
      <c r="U388" s="529"/>
      <c r="V388" s="529"/>
      <c r="W388" s="529"/>
      <c r="X388" s="529"/>
      <c r="Y388" s="529"/>
      <c r="Z388" s="529"/>
      <c r="AA388" s="529"/>
      <c r="AB388" s="529"/>
      <c r="AC388" s="529"/>
      <c r="AD388" s="529"/>
      <c r="AE388" s="529"/>
      <c r="AF388" s="529"/>
      <c r="AG388" s="529"/>
      <c r="AH388" s="529"/>
      <c r="AI388" s="529"/>
    </row>
    <row r="389" spans="1:35">
      <c r="A389" s="529"/>
      <c r="B389" s="529"/>
      <c r="C389" s="529"/>
      <c r="D389" s="529"/>
      <c r="E389" s="529"/>
      <c r="F389" s="529"/>
      <c r="G389" s="529"/>
      <c r="H389" s="529"/>
      <c r="I389" s="529"/>
      <c r="J389" s="529"/>
      <c r="K389" s="529"/>
      <c r="L389" s="529"/>
      <c r="M389" s="529"/>
      <c r="N389" s="529"/>
      <c r="O389" s="529"/>
      <c r="P389" s="531"/>
      <c r="Q389" s="529"/>
      <c r="R389" s="529"/>
      <c r="S389" s="529"/>
      <c r="T389" s="529"/>
      <c r="U389" s="529"/>
      <c r="V389" s="529"/>
      <c r="W389" s="529"/>
      <c r="X389" s="529"/>
      <c r="Y389" s="529"/>
      <c r="Z389" s="529"/>
      <c r="AA389" s="529"/>
      <c r="AB389" s="529"/>
      <c r="AC389" s="529"/>
      <c r="AD389" s="529"/>
      <c r="AE389" s="529"/>
      <c r="AF389" s="529"/>
      <c r="AG389" s="529"/>
      <c r="AH389" s="529"/>
      <c r="AI389" s="529"/>
    </row>
    <row r="390" spans="1:35">
      <c r="A390" s="529"/>
      <c r="B390" s="529"/>
      <c r="C390" s="529"/>
      <c r="D390" s="529"/>
      <c r="E390" s="529"/>
      <c r="F390" s="529"/>
      <c r="G390" s="529"/>
      <c r="H390" s="529"/>
      <c r="I390" s="529"/>
      <c r="J390" s="529"/>
      <c r="K390" s="529"/>
      <c r="L390" s="529"/>
      <c r="M390" s="529"/>
      <c r="N390" s="529"/>
      <c r="O390" s="529"/>
      <c r="P390" s="531"/>
      <c r="Q390" s="529"/>
      <c r="R390" s="529"/>
      <c r="S390" s="529"/>
      <c r="T390" s="529"/>
      <c r="U390" s="529"/>
      <c r="V390" s="529"/>
      <c r="W390" s="529"/>
      <c r="X390" s="529"/>
      <c r="Y390" s="529"/>
      <c r="Z390" s="529"/>
      <c r="AA390" s="529"/>
      <c r="AB390" s="529"/>
      <c r="AC390" s="529"/>
      <c r="AD390" s="529"/>
      <c r="AE390" s="529"/>
      <c r="AF390" s="529"/>
      <c r="AG390" s="529"/>
      <c r="AH390" s="529"/>
      <c r="AI390" s="529"/>
    </row>
    <row r="391" spans="1:35">
      <c r="A391" s="529"/>
      <c r="B391" s="529"/>
      <c r="C391" s="529"/>
      <c r="D391" s="529"/>
      <c r="E391" s="529"/>
      <c r="F391" s="529"/>
      <c r="G391" s="529"/>
      <c r="H391" s="529"/>
      <c r="I391" s="529"/>
      <c r="J391" s="529"/>
      <c r="K391" s="529"/>
      <c r="L391" s="529"/>
      <c r="M391" s="529"/>
      <c r="N391" s="529"/>
      <c r="O391" s="529"/>
      <c r="P391" s="531"/>
      <c r="Q391" s="529"/>
      <c r="R391" s="529"/>
      <c r="S391" s="529"/>
      <c r="T391" s="529"/>
      <c r="U391" s="529"/>
      <c r="V391" s="529"/>
      <c r="W391" s="529"/>
      <c r="X391" s="529"/>
      <c r="Y391" s="529"/>
      <c r="Z391" s="529"/>
      <c r="AA391" s="529"/>
      <c r="AB391" s="529"/>
      <c r="AC391" s="529"/>
      <c r="AD391" s="529"/>
      <c r="AE391" s="529"/>
      <c r="AF391" s="529"/>
      <c r="AG391" s="529"/>
      <c r="AH391" s="529"/>
      <c r="AI391" s="529"/>
    </row>
    <row r="392" spans="1:35">
      <c r="A392" s="529"/>
      <c r="B392" s="529"/>
      <c r="C392" s="529"/>
      <c r="D392" s="529"/>
      <c r="E392" s="529"/>
      <c r="F392" s="529"/>
      <c r="G392" s="529"/>
      <c r="H392" s="529"/>
      <c r="I392" s="529"/>
      <c r="J392" s="529"/>
      <c r="K392" s="529"/>
      <c r="L392" s="529"/>
      <c r="M392" s="529"/>
      <c r="N392" s="529"/>
      <c r="O392" s="529"/>
      <c r="P392" s="531"/>
      <c r="Q392" s="529"/>
      <c r="R392" s="529"/>
      <c r="S392" s="529"/>
      <c r="T392" s="529"/>
      <c r="U392" s="529"/>
      <c r="V392" s="529"/>
      <c r="W392" s="529"/>
      <c r="X392" s="529"/>
      <c r="Y392" s="529"/>
      <c r="Z392" s="529"/>
      <c r="AA392" s="529"/>
      <c r="AB392" s="529"/>
      <c r="AC392" s="529"/>
      <c r="AD392" s="529"/>
      <c r="AE392" s="529"/>
      <c r="AF392" s="529"/>
      <c r="AG392" s="529"/>
      <c r="AH392" s="529"/>
      <c r="AI392" s="529"/>
    </row>
    <row r="393" spans="1:35">
      <c r="A393" s="529"/>
      <c r="B393" s="529"/>
      <c r="C393" s="529"/>
      <c r="D393" s="529"/>
      <c r="E393" s="529"/>
      <c r="F393" s="529"/>
      <c r="G393" s="529"/>
      <c r="H393" s="529"/>
      <c r="I393" s="529"/>
      <c r="J393" s="529"/>
      <c r="K393" s="529"/>
      <c r="L393" s="529"/>
      <c r="M393" s="529"/>
      <c r="N393" s="529"/>
      <c r="O393" s="529"/>
      <c r="P393" s="531"/>
      <c r="Q393" s="529"/>
      <c r="R393" s="529"/>
      <c r="S393" s="529"/>
      <c r="T393" s="529"/>
      <c r="U393" s="529"/>
      <c r="V393" s="529"/>
      <c r="W393" s="529"/>
      <c r="X393" s="529"/>
      <c r="Y393" s="529"/>
      <c r="Z393" s="529"/>
      <c r="AA393" s="529"/>
      <c r="AB393" s="529"/>
      <c r="AC393" s="529"/>
      <c r="AD393" s="529"/>
      <c r="AE393" s="529"/>
      <c r="AF393" s="529"/>
      <c r="AG393" s="529"/>
      <c r="AH393" s="529"/>
      <c r="AI393" s="529"/>
    </row>
    <row r="394" spans="1:35">
      <c r="A394" s="529"/>
      <c r="B394" s="529"/>
      <c r="C394" s="529"/>
      <c r="D394" s="529"/>
      <c r="E394" s="529"/>
      <c r="F394" s="529"/>
      <c r="G394" s="529"/>
      <c r="H394" s="529"/>
      <c r="I394" s="529"/>
      <c r="J394" s="529"/>
      <c r="K394" s="529"/>
      <c r="L394" s="529"/>
      <c r="M394" s="529"/>
      <c r="N394" s="529"/>
      <c r="O394" s="529"/>
      <c r="P394" s="531"/>
      <c r="Q394" s="529"/>
      <c r="R394" s="529"/>
      <c r="S394" s="529"/>
      <c r="T394" s="529"/>
      <c r="U394" s="529"/>
      <c r="V394" s="529"/>
      <c r="W394" s="529"/>
      <c r="X394" s="529"/>
      <c r="Y394" s="529"/>
      <c r="Z394" s="529"/>
      <c r="AA394" s="529"/>
      <c r="AB394" s="529"/>
      <c r="AC394" s="529"/>
      <c r="AD394" s="529"/>
      <c r="AE394" s="529"/>
      <c r="AF394" s="529"/>
      <c r="AG394" s="529"/>
      <c r="AH394" s="529"/>
      <c r="AI394" s="529"/>
    </row>
    <row r="395" spans="1:35">
      <c r="A395" s="529"/>
      <c r="B395" s="529"/>
      <c r="C395" s="529"/>
      <c r="D395" s="529"/>
      <c r="E395" s="529"/>
      <c r="F395" s="529"/>
      <c r="G395" s="529"/>
      <c r="H395" s="529"/>
      <c r="I395" s="529"/>
      <c r="J395" s="529"/>
      <c r="K395" s="529"/>
      <c r="L395" s="529"/>
      <c r="M395" s="529"/>
      <c r="N395" s="529"/>
      <c r="O395" s="529"/>
      <c r="P395" s="531"/>
      <c r="Q395" s="529"/>
      <c r="R395" s="529"/>
      <c r="S395" s="529"/>
      <c r="T395" s="529"/>
      <c r="U395" s="529"/>
      <c r="V395" s="529"/>
      <c r="W395" s="529"/>
      <c r="X395" s="529"/>
      <c r="Y395" s="529"/>
      <c r="Z395" s="529"/>
      <c r="AA395" s="529"/>
      <c r="AB395" s="529"/>
      <c r="AC395" s="529"/>
      <c r="AD395" s="529"/>
      <c r="AE395" s="529"/>
      <c r="AF395" s="529"/>
      <c r="AG395" s="529"/>
      <c r="AH395" s="529"/>
      <c r="AI395" s="529"/>
    </row>
    <row r="396" spans="1:35">
      <c r="A396" s="529"/>
      <c r="B396" s="529"/>
      <c r="C396" s="529"/>
      <c r="D396" s="529"/>
      <c r="E396" s="529"/>
      <c r="F396" s="529"/>
      <c r="G396" s="529"/>
      <c r="H396" s="529"/>
      <c r="I396" s="529"/>
      <c r="J396" s="529"/>
      <c r="K396" s="529"/>
      <c r="L396" s="529"/>
      <c r="M396" s="529"/>
      <c r="N396" s="529"/>
      <c r="O396" s="529"/>
      <c r="P396" s="531"/>
      <c r="Q396" s="529"/>
      <c r="R396" s="529"/>
      <c r="S396" s="529"/>
      <c r="T396" s="529"/>
      <c r="U396" s="529"/>
      <c r="V396" s="529"/>
      <c r="W396" s="529"/>
      <c r="X396" s="529"/>
      <c r="Y396" s="529"/>
      <c r="Z396" s="529"/>
      <c r="AA396" s="529"/>
      <c r="AB396" s="529"/>
      <c r="AC396" s="529"/>
      <c r="AD396" s="529"/>
      <c r="AE396" s="529"/>
      <c r="AF396" s="529"/>
      <c r="AG396" s="529"/>
      <c r="AH396" s="529"/>
      <c r="AI396" s="529"/>
    </row>
    <row r="397" spans="1:35">
      <c r="A397" s="529"/>
      <c r="B397" s="529"/>
      <c r="C397" s="529"/>
      <c r="D397" s="529"/>
      <c r="E397" s="529"/>
      <c r="F397" s="529"/>
      <c r="G397" s="529"/>
      <c r="H397" s="529"/>
      <c r="I397" s="529"/>
      <c r="J397" s="529"/>
      <c r="K397" s="529"/>
      <c r="L397" s="529"/>
      <c r="M397" s="529"/>
      <c r="N397" s="529"/>
      <c r="O397" s="529"/>
      <c r="P397" s="531"/>
      <c r="Q397" s="529"/>
      <c r="R397" s="529"/>
      <c r="S397" s="529"/>
      <c r="T397" s="529"/>
      <c r="U397" s="529"/>
      <c r="V397" s="529"/>
      <c r="W397" s="529"/>
      <c r="X397" s="529"/>
      <c r="Y397" s="529"/>
      <c r="Z397" s="529"/>
      <c r="AA397" s="529"/>
      <c r="AB397" s="529"/>
      <c r="AC397" s="529"/>
      <c r="AD397" s="529"/>
      <c r="AE397" s="529"/>
      <c r="AF397" s="529"/>
      <c r="AG397" s="529"/>
      <c r="AH397" s="529"/>
      <c r="AI397" s="529"/>
    </row>
    <row r="398" spans="1:35">
      <c r="A398" s="529"/>
      <c r="B398" s="529"/>
      <c r="C398" s="529"/>
      <c r="D398" s="529"/>
      <c r="E398" s="529"/>
      <c r="F398" s="529"/>
      <c r="G398" s="529"/>
      <c r="H398" s="529"/>
      <c r="I398" s="529"/>
      <c r="J398" s="529"/>
      <c r="K398" s="529"/>
      <c r="L398" s="529"/>
      <c r="M398" s="529"/>
      <c r="N398" s="529"/>
      <c r="O398" s="529"/>
      <c r="P398" s="531"/>
      <c r="Q398" s="529"/>
      <c r="R398" s="529"/>
      <c r="S398" s="529"/>
      <c r="T398" s="529"/>
      <c r="U398" s="529"/>
      <c r="V398" s="529"/>
      <c r="W398" s="529"/>
      <c r="X398" s="529"/>
      <c r="Y398" s="529"/>
      <c r="Z398" s="529"/>
      <c r="AA398" s="529"/>
      <c r="AB398" s="529"/>
      <c r="AC398" s="529"/>
      <c r="AD398" s="529"/>
      <c r="AE398" s="529"/>
      <c r="AF398" s="529"/>
      <c r="AG398" s="529"/>
      <c r="AH398" s="529"/>
      <c r="AI398" s="529"/>
    </row>
    <row r="399" spans="1:35">
      <c r="A399" s="529"/>
      <c r="B399" s="529"/>
      <c r="C399" s="529"/>
      <c r="D399" s="529"/>
      <c r="E399" s="529"/>
      <c r="F399" s="529"/>
      <c r="G399" s="529"/>
      <c r="H399" s="529"/>
      <c r="I399" s="529"/>
      <c r="J399" s="529"/>
      <c r="K399" s="529"/>
      <c r="L399" s="529"/>
      <c r="M399" s="529"/>
      <c r="N399" s="529"/>
      <c r="O399" s="529"/>
      <c r="P399" s="531"/>
      <c r="Q399" s="529"/>
      <c r="R399" s="529"/>
      <c r="S399" s="529"/>
      <c r="T399" s="529"/>
      <c r="U399" s="529"/>
      <c r="V399" s="529"/>
      <c r="W399" s="529"/>
      <c r="X399" s="529"/>
      <c r="Y399" s="529"/>
      <c r="Z399" s="529"/>
      <c r="AA399" s="529"/>
      <c r="AB399" s="529"/>
      <c r="AC399" s="529"/>
      <c r="AD399" s="529"/>
      <c r="AE399" s="529"/>
      <c r="AF399" s="529"/>
      <c r="AG399" s="529"/>
      <c r="AH399" s="529"/>
      <c r="AI399" s="529"/>
    </row>
    <row r="400" spans="1:35">
      <c r="A400" s="529"/>
      <c r="B400" s="529"/>
      <c r="C400" s="529"/>
      <c r="D400" s="529"/>
      <c r="E400" s="529"/>
      <c r="F400" s="529"/>
      <c r="G400" s="529"/>
      <c r="H400" s="529"/>
      <c r="I400" s="529"/>
      <c r="J400" s="529"/>
      <c r="K400" s="529"/>
      <c r="L400" s="529"/>
      <c r="M400" s="529"/>
      <c r="N400" s="529"/>
      <c r="O400" s="529"/>
      <c r="P400" s="531"/>
      <c r="Q400" s="529"/>
      <c r="R400" s="529"/>
      <c r="S400" s="529"/>
      <c r="T400" s="529"/>
      <c r="U400" s="529"/>
      <c r="V400" s="529"/>
      <c r="W400" s="529"/>
      <c r="X400" s="529"/>
      <c r="Y400" s="529"/>
      <c r="Z400" s="529"/>
      <c r="AA400" s="529"/>
      <c r="AB400" s="529"/>
      <c r="AC400" s="529"/>
      <c r="AD400" s="529"/>
      <c r="AE400" s="529"/>
      <c r="AF400" s="529"/>
      <c r="AG400" s="529"/>
      <c r="AH400" s="529"/>
      <c r="AI400" s="529"/>
    </row>
    <row r="401" spans="1:35">
      <c r="A401" s="529"/>
      <c r="B401" s="529"/>
      <c r="C401" s="529"/>
      <c r="D401" s="529"/>
      <c r="E401" s="529"/>
      <c r="F401" s="529"/>
      <c r="G401" s="529"/>
      <c r="H401" s="529"/>
      <c r="I401" s="529"/>
      <c r="J401" s="529"/>
      <c r="K401" s="529"/>
      <c r="L401" s="529"/>
      <c r="M401" s="529"/>
      <c r="N401" s="529"/>
      <c r="O401" s="529"/>
      <c r="P401" s="531"/>
      <c r="Q401" s="529"/>
      <c r="R401" s="529"/>
      <c r="S401" s="529"/>
      <c r="T401" s="529"/>
      <c r="U401" s="529"/>
      <c r="V401" s="529"/>
      <c r="W401" s="529"/>
      <c r="X401" s="529"/>
      <c r="Y401" s="529"/>
      <c r="Z401" s="529"/>
      <c r="AA401" s="529"/>
      <c r="AB401" s="529"/>
      <c r="AC401" s="529"/>
      <c r="AD401" s="529"/>
      <c r="AE401" s="529"/>
      <c r="AF401" s="529"/>
      <c r="AG401" s="529"/>
      <c r="AH401" s="529"/>
      <c r="AI401" s="529"/>
    </row>
    <row r="402" spans="1:35">
      <c r="A402" s="529"/>
      <c r="B402" s="529"/>
      <c r="C402" s="529"/>
      <c r="D402" s="529"/>
      <c r="E402" s="529"/>
      <c r="F402" s="529"/>
      <c r="G402" s="529"/>
      <c r="H402" s="529"/>
      <c r="I402" s="529"/>
      <c r="J402" s="529"/>
      <c r="K402" s="529"/>
      <c r="L402" s="529"/>
      <c r="M402" s="529"/>
      <c r="N402" s="529"/>
      <c r="O402" s="529"/>
      <c r="P402" s="531"/>
      <c r="Q402" s="529"/>
      <c r="R402" s="529"/>
      <c r="S402" s="529"/>
      <c r="T402" s="529"/>
      <c r="U402" s="529"/>
      <c r="V402" s="529"/>
      <c r="W402" s="529"/>
      <c r="X402" s="529"/>
      <c r="Y402" s="529"/>
      <c r="Z402" s="529"/>
      <c r="AA402" s="529"/>
      <c r="AB402" s="529"/>
      <c r="AC402" s="529"/>
      <c r="AD402" s="529"/>
      <c r="AE402" s="529"/>
      <c r="AF402" s="529"/>
      <c r="AG402" s="529"/>
      <c r="AH402" s="529"/>
      <c r="AI402" s="529"/>
    </row>
    <row r="403" spans="1:35">
      <c r="A403" s="529"/>
      <c r="B403" s="529"/>
      <c r="C403" s="529"/>
      <c r="D403" s="529"/>
      <c r="E403" s="529"/>
      <c r="F403" s="529"/>
      <c r="G403" s="529"/>
      <c r="H403" s="529"/>
      <c r="I403" s="529"/>
      <c r="J403" s="529"/>
      <c r="K403" s="529"/>
      <c r="L403" s="529"/>
      <c r="M403" s="529"/>
      <c r="N403" s="529"/>
      <c r="O403" s="529"/>
      <c r="P403" s="531"/>
      <c r="Q403" s="529"/>
      <c r="R403" s="529"/>
      <c r="S403" s="529"/>
      <c r="T403" s="529"/>
      <c r="U403" s="529"/>
      <c r="V403" s="529"/>
      <c r="W403" s="529"/>
      <c r="X403" s="529"/>
      <c r="Y403" s="529"/>
      <c r="Z403" s="529"/>
      <c r="AA403" s="529"/>
      <c r="AB403" s="529"/>
      <c r="AC403" s="529"/>
      <c r="AD403" s="529"/>
      <c r="AE403" s="529"/>
      <c r="AF403" s="529"/>
      <c r="AG403" s="529"/>
      <c r="AH403" s="529"/>
      <c r="AI403" s="529"/>
    </row>
    <row r="404" spans="1:35">
      <c r="A404" s="529"/>
      <c r="B404" s="529"/>
      <c r="C404" s="529"/>
      <c r="D404" s="529"/>
      <c r="E404" s="529"/>
      <c r="F404" s="529"/>
      <c r="G404" s="529"/>
      <c r="H404" s="529"/>
      <c r="I404" s="529"/>
      <c r="J404" s="529"/>
      <c r="K404" s="529"/>
      <c r="L404" s="529"/>
      <c r="M404" s="529"/>
      <c r="N404" s="529"/>
      <c r="O404" s="529"/>
      <c r="P404" s="531"/>
      <c r="Q404" s="529"/>
      <c r="R404" s="529"/>
      <c r="S404" s="529"/>
      <c r="T404" s="529"/>
      <c r="U404" s="529"/>
      <c r="V404" s="529"/>
      <c r="W404" s="529"/>
      <c r="X404" s="529"/>
      <c r="Y404" s="529"/>
      <c r="Z404" s="529"/>
      <c r="AA404" s="529"/>
      <c r="AB404" s="529"/>
      <c r="AC404" s="529"/>
      <c r="AD404" s="529"/>
      <c r="AE404" s="529"/>
      <c r="AF404" s="529"/>
      <c r="AG404" s="529"/>
      <c r="AH404" s="529"/>
      <c r="AI404" s="529"/>
    </row>
    <row r="405" spans="1:35">
      <c r="A405" s="529"/>
      <c r="B405" s="529"/>
      <c r="C405" s="529"/>
      <c r="D405" s="529"/>
      <c r="E405" s="529"/>
      <c r="F405" s="529"/>
      <c r="G405" s="529"/>
      <c r="H405" s="529"/>
      <c r="I405" s="529"/>
      <c r="J405" s="529"/>
      <c r="K405" s="529"/>
      <c r="L405" s="529"/>
      <c r="M405" s="529"/>
      <c r="N405" s="529"/>
      <c r="O405" s="529"/>
      <c r="P405" s="531"/>
      <c r="Q405" s="529"/>
      <c r="R405" s="529"/>
      <c r="S405" s="529"/>
      <c r="T405" s="529"/>
      <c r="U405" s="529"/>
      <c r="V405" s="529"/>
      <c r="W405" s="529"/>
      <c r="X405" s="529"/>
      <c r="Y405" s="529"/>
      <c r="Z405" s="529"/>
      <c r="AA405" s="529"/>
      <c r="AB405" s="529"/>
      <c r="AC405" s="529"/>
      <c r="AD405" s="529"/>
      <c r="AE405" s="529"/>
      <c r="AF405" s="529"/>
      <c r="AG405" s="529"/>
      <c r="AH405" s="529"/>
      <c r="AI405" s="529"/>
    </row>
    <row r="406" spans="1:35">
      <c r="A406" s="529"/>
      <c r="B406" s="529"/>
      <c r="C406" s="529"/>
      <c r="D406" s="529"/>
      <c r="E406" s="529"/>
      <c r="F406" s="529"/>
      <c r="G406" s="529"/>
      <c r="H406" s="529"/>
      <c r="I406" s="529"/>
      <c r="J406" s="529"/>
      <c r="K406" s="529"/>
      <c r="L406" s="529"/>
      <c r="M406" s="529"/>
      <c r="N406" s="529"/>
      <c r="O406" s="529"/>
      <c r="P406" s="531"/>
      <c r="Q406" s="529"/>
      <c r="R406" s="529"/>
      <c r="S406" s="529"/>
      <c r="T406" s="529"/>
      <c r="U406" s="529"/>
      <c r="V406" s="529"/>
      <c r="W406" s="529"/>
      <c r="X406" s="529"/>
      <c r="Y406" s="529"/>
      <c r="Z406" s="529"/>
      <c r="AA406" s="529"/>
      <c r="AB406" s="529"/>
      <c r="AC406" s="529"/>
      <c r="AD406" s="529"/>
      <c r="AE406" s="529"/>
      <c r="AF406" s="529"/>
      <c r="AG406" s="529"/>
      <c r="AH406" s="529"/>
      <c r="AI406" s="529"/>
    </row>
    <row r="407" spans="1:35">
      <c r="A407" s="529"/>
      <c r="B407" s="529"/>
      <c r="C407" s="529"/>
      <c r="D407" s="529"/>
      <c r="E407" s="529"/>
      <c r="F407" s="529"/>
      <c r="G407" s="529"/>
      <c r="H407" s="529"/>
      <c r="I407" s="529"/>
      <c r="J407" s="529"/>
      <c r="K407" s="529"/>
      <c r="L407" s="529"/>
      <c r="M407" s="529"/>
      <c r="N407" s="529"/>
      <c r="O407" s="529"/>
      <c r="P407" s="531"/>
      <c r="Q407" s="529"/>
      <c r="R407" s="529"/>
      <c r="S407" s="529"/>
      <c r="T407" s="529"/>
      <c r="U407" s="529"/>
      <c r="V407" s="529"/>
      <c r="W407" s="529"/>
      <c r="X407" s="529"/>
      <c r="Y407" s="529"/>
      <c r="Z407" s="529"/>
      <c r="AA407" s="529"/>
      <c r="AB407" s="529"/>
      <c r="AC407" s="529"/>
      <c r="AD407" s="529"/>
      <c r="AE407" s="529"/>
      <c r="AF407" s="529"/>
      <c r="AG407" s="529"/>
      <c r="AH407" s="529"/>
      <c r="AI407" s="529"/>
    </row>
    <row r="408" spans="1:35">
      <c r="A408" s="529"/>
      <c r="B408" s="529"/>
      <c r="C408" s="529"/>
      <c r="D408" s="529"/>
      <c r="E408" s="529"/>
      <c r="F408" s="529"/>
      <c r="G408" s="529"/>
      <c r="H408" s="529"/>
      <c r="I408" s="529"/>
      <c r="J408" s="529"/>
      <c r="K408" s="529"/>
      <c r="L408" s="529"/>
      <c r="M408" s="529"/>
      <c r="N408" s="529"/>
      <c r="O408" s="529"/>
      <c r="P408" s="531"/>
      <c r="Q408" s="529"/>
      <c r="R408" s="529"/>
      <c r="S408" s="529"/>
      <c r="T408" s="529"/>
      <c r="U408" s="529"/>
      <c r="V408" s="529"/>
      <c r="W408" s="529"/>
      <c r="X408" s="529"/>
      <c r="Y408" s="529"/>
      <c r="Z408" s="529"/>
      <c r="AA408" s="529"/>
      <c r="AB408" s="529"/>
      <c r="AC408" s="529"/>
      <c r="AD408" s="529"/>
      <c r="AE408" s="529"/>
      <c r="AF408" s="529"/>
      <c r="AG408" s="529"/>
      <c r="AH408" s="529"/>
      <c r="AI408" s="529"/>
    </row>
    <row r="409" spans="1:35">
      <c r="A409" s="529"/>
      <c r="B409" s="529"/>
      <c r="C409" s="529"/>
      <c r="D409" s="529"/>
      <c r="E409" s="529"/>
      <c r="F409" s="529"/>
      <c r="G409" s="529"/>
      <c r="H409" s="529"/>
      <c r="I409" s="529"/>
      <c r="J409" s="529"/>
      <c r="K409" s="529"/>
      <c r="L409" s="529"/>
      <c r="M409" s="529"/>
      <c r="N409" s="529"/>
      <c r="O409" s="529"/>
      <c r="P409" s="531"/>
      <c r="Q409" s="529"/>
      <c r="R409" s="529"/>
      <c r="S409" s="529"/>
      <c r="T409" s="529"/>
      <c r="U409" s="529"/>
      <c r="V409" s="529"/>
      <c r="W409" s="529"/>
      <c r="X409" s="529"/>
      <c r="Y409" s="529"/>
      <c r="Z409" s="529"/>
      <c r="AA409" s="529"/>
      <c r="AB409" s="529"/>
      <c r="AC409" s="529"/>
      <c r="AD409" s="529"/>
      <c r="AE409" s="529"/>
      <c r="AF409" s="529"/>
      <c r="AG409" s="529"/>
      <c r="AH409" s="529"/>
      <c r="AI409" s="529"/>
    </row>
    <row r="410" spans="1:35">
      <c r="A410" s="529"/>
      <c r="B410" s="529"/>
      <c r="C410" s="529"/>
      <c r="D410" s="529"/>
      <c r="E410" s="529"/>
      <c r="F410" s="529"/>
      <c r="G410" s="529"/>
      <c r="H410" s="529"/>
      <c r="I410" s="529"/>
      <c r="J410" s="529"/>
      <c r="K410" s="529"/>
      <c r="L410" s="529"/>
      <c r="M410" s="529"/>
      <c r="N410" s="529"/>
      <c r="O410" s="529"/>
      <c r="P410" s="531"/>
      <c r="Q410" s="529"/>
      <c r="R410" s="529"/>
      <c r="S410" s="529"/>
      <c r="T410" s="529"/>
      <c r="U410" s="529"/>
      <c r="V410" s="529"/>
      <c r="W410" s="529"/>
      <c r="X410" s="529"/>
      <c r="Y410" s="529"/>
      <c r="Z410" s="529"/>
      <c r="AA410" s="529"/>
      <c r="AB410" s="529"/>
      <c r="AC410" s="529"/>
      <c r="AD410" s="529"/>
      <c r="AE410" s="529"/>
      <c r="AF410" s="529"/>
      <c r="AG410" s="529"/>
      <c r="AH410" s="529"/>
      <c r="AI410" s="529"/>
    </row>
    <row r="411" spans="1:35">
      <c r="A411" s="529"/>
      <c r="B411" s="529"/>
      <c r="C411" s="529"/>
      <c r="D411" s="529"/>
      <c r="E411" s="529"/>
      <c r="F411" s="529"/>
      <c r="G411" s="529"/>
      <c r="H411" s="529"/>
      <c r="I411" s="529"/>
      <c r="J411" s="529"/>
      <c r="K411" s="529"/>
      <c r="L411" s="529"/>
      <c r="M411" s="529"/>
      <c r="N411" s="529"/>
      <c r="O411" s="529"/>
      <c r="P411" s="531"/>
      <c r="Q411" s="529"/>
      <c r="R411" s="529"/>
      <c r="S411" s="529"/>
      <c r="T411" s="529"/>
      <c r="U411" s="529"/>
      <c r="V411" s="529"/>
      <c r="W411" s="529"/>
      <c r="X411" s="529"/>
      <c r="Y411" s="529"/>
      <c r="Z411" s="529"/>
      <c r="AA411" s="529"/>
      <c r="AB411" s="529"/>
      <c r="AC411" s="529"/>
      <c r="AD411" s="529"/>
      <c r="AE411" s="529"/>
      <c r="AF411" s="529"/>
      <c r="AG411" s="529"/>
      <c r="AH411" s="529"/>
      <c r="AI411" s="529"/>
    </row>
    <row r="412" spans="1:35">
      <c r="A412" s="529"/>
      <c r="B412" s="529"/>
      <c r="C412" s="529"/>
      <c r="D412" s="529"/>
      <c r="E412" s="529"/>
      <c r="F412" s="529"/>
      <c r="G412" s="529"/>
      <c r="H412" s="529"/>
      <c r="I412" s="529"/>
      <c r="J412" s="529"/>
      <c r="K412" s="529"/>
      <c r="L412" s="529"/>
      <c r="M412" s="529"/>
      <c r="N412" s="529"/>
      <c r="O412" s="529"/>
      <c r="P412" s="531"/>
      <c r="Q412" s="529"/>
      <c r="R412" s="529"/>
      <c r="S412" s="529"/>
      <c r="T412" s="529"/>
      <c r="U412" s="529"/>
      <c r="V412" s="529"/>
      <c r="W412" s="529"/>
      <c r="X412" s="529"/>
      <c r="Y412" s="529"/>
      <c r="Z412" s="529"/>
      <c r="AA412" s="529"/>
      <c r="AB412" s="529"/>
      <c r="AC412" s="529"/>
      <c r="AD412" s="529"/>
      <c r="AE412" s="529"/>
      <c r="AF412" s="529"/>
      <c r="AG412" s="529"/>
      <c r="AH412" s="529"/>
      <c r="AI412" s="529"/>
    </row>
    <row r="413" spans="1:35">
      <c r="A413" s="529"/>
      <c r="B413" s="529"/>
      <c r="C413" s="529"/>
      <c r="D413" s="529"/>
      <c r="E413" s="529"/>
      <c r="F413" s="529"/>
      <c r="G413" s="529"/>
      <c r="H413" s="529"/>
      <c r="I413" s="529"/>
      <c r="J413" s="529"/>
      <c r="K413" s="529"/>
      <c r="L413" s="529"/>
      <c r="M413" s="529"/>
      <c r="N413" s="529"/>
      <c r="O413" s="529"/>
      <c r="P413" s="531"/>
      <c r="Q413" s="529"/>
      <c r="R413" s="529"/>
      <c r="S413" s="529"/>
      <c r="T413" s="529"/>
      <c r="U413" s="529"/>
      <c r="V413" s="529"/>
      <c r="W413" s="529"/>
      <c r="X413" s="529"/>
      <c r="Y413" s="529"/>
      <c r="Z413" s="529"/>
      <c r="AA413" s="529"/>
      <c r="AB413" s="529"/>
      <c r="AC413" s="529"/>
      <c r="AD413" s="529"/>
      <c r="AE413" s="529"/>
      <c r="AF413" s="529"/>
      <c r="AG413" s="529"/>
      <c r="AH413" s="529"/>
      <c r="AI413" s="529"/>
    </row>
    <row r="414" spans="1:35">
      <c r="A414" s="529"/>
      <c r="B414" s="529"/>
      <c r="C414" s="529"/>
      <c r="D414" s="529"/>
      <c r="E414" s="529"/>
      <c r="F414" s="529"/>
      <c r="G414" s="529"/>
      <c r="H414" s="529"/>
      <c r="I414" s="529"/>
      <c r="J414" s="529"/>
      <c r="K414" s="529"/>
      <c r="L414" s="529"/>
      <c r="M414" s="529"/>
      <c r="N414" s="529"/>
      <c r="O414" s="529"/>
      <c r="P414" s="531"/>
      <c r="Q414" s="529"/>
      <c r="R414" s="529"/>
      <c r="S414" s="529"/>
      <c r="T414" s="529"/>
      <c r="U414" s="529"/>
      <c r="V414" s="529"/>
      <c r="W414" s="529"/>
      <c r="X414" s="529"/>
      <c r="Y414" s="529"/>
      <c r="Z414" s="529"/>
      <c r="AA414" s="529"/>
      <c r="AB414" s="529"/>
      <c r="AC414" s="529"/>
      <c r="AD414" s="529"/>
      <c r="AE414" s="529"/>
      <c r="AF414" s="529"/>
      <c r="AG414" s="529"/>
      <c r="AH414" s="529"/>
      <c r="AI414" s="529"/>
    </row>
    <row r="415" spans="1:35">
      <c r="A415" s="529"/>
      <c r="B415" s="529"/>
      <c r="C415" s="529"/>
      <c r="D415" s="529"/>
      <c r="E415" s="529"/>
      <c r="F415" s="529"/>
      <c r="G415" s="529"/>
      <c r="H415" s="529"/>
      <c r="I415" s="529"/>
      <c r="J415" s="529"/>
      <c r="K415" s="529"/>
      <c r="L415" s="529"/>
      <c r="M415" s="529"/>
      <c r="N415" s="529"/>
      <c r="O415" s="529"/>
      <c r="P415" s="531"/>
      <c r="Q415" s="529"/>
      <c r="R415" s="529"/>
      <c r="S415" s="529"/>
      <c r="T415" s="529"/>
      <c r="U415" s="529"/>
      <c r="V415" s="529"/>
      <c r="W415" s="529"/>
      <c r="X415" s="529"/>
      <c r="Y415" s="529"/>
      <c r="Z415" s="529"/>
      <c r="AA415" s="529"/>
      <c r="AB415" s="529"/>
      <c r="AC415" s="529"/>
      <c r="AD415" s="529"/>
      <c r="AE415" s="529"/>
      <c r="AF415" s="529"/>
      <c r="AG415" s="529"/>
      <c r="AH415" s="529"/>
      <c r="AI415" s="529"/>
    </row>
    <row r="416" spans="1:35">
      <c r="A416" s="529"/>
      <c r="B416" s="529"/>
      <c r="C416" s="529"/>
      <c r="D416" s="529"/>
      <c r="E416" s="529"/>
      <c r="F416" s="529"/>
      <c r="G416" s="529"/>
      <c r="H416" s="529"/>
      <c r="I416" s="529"/>
      <c r="J416" s="529"/>
      <c r="K416" s="529"/>
      <c r="L416" s="529"/>
      <c r="M416" s="529"/>
      <c r="N416" s="529"/>
      <c r="O416" s="529"/>
      <c r="P416" s="531"/>
      <c r="Q416" s="529"/>
      <c r="R416" s="529"/>
      <c r="S416" s="529"/>
      <c r="T416" s="529"/>
      <c r="U416" s="529"/>
      <c r="V416" s="529"/>
      <c r="W416" s="529"/>
      <c r="X416" s="529"/>
      <c r="Y416" s="529"/>
      <c r="Z416" s="529"/>
      <c r="AA416" s="529"/>
      <c r="AB416" s="529"/>
      <c r="AC416" s="529"/>
      <c r="AD416" s="529"/>
      <c r="AE416" s="529"/>
      <c r="AF416" s="529"/>
      <c r="AG416" s="529"/>
      <c r="AH416" s="529"/>
      <c r="AI416" s="529"/>
    </row>
    <row r="417" spans="1:35">
      <c r="A417" s="529"/>
      <c r="B417" s="529"/>
      <c r="C417" s="529"/>
      <c r="D417" s="529"/>
      <c r="E417" s="529"/>
      <c r="F417" s="529"/>
      <c r="G417" s="529"/>
      <c r="H417" s="529"/>
      <c r="I417" s="529"/>
      <c r="J417" s="529"/>
      <c r="K417" s="529"/>
      <c r="L417" s="529"/>
      <c r="M417" s="529"/>
      <c r="N417" s="529"/>
      <c r="O417" s="529"/>
      <c r="P417" s="531"/>
      <c r="Q417" s="529"/>
      <c r="R417" s="529"/>
      <c r="S417" s="529"/>
      <c r="T417" s="529"/>
      <c r="U417" s="529"/>
      <c r="V417" s="529"/>
      <c r="W417" s="529"/>
      <c r="X417" s="529"/>
      <c r="Y417" s="529"/>
      <c r="Z417" s="529"/>
      <c r="AA417" s="529"/>
      <c r="AB417" s="529"/>
      <c r="AC417" s="529"/>
      <c r="AD417" s="529"/>
      <c r="AE417" s="529"/>
      <c r="AF417" s="529"/>
      <c r="AG417" s="529"/>
      <c r="AH417" s="529"/>
      <c r="AI417" s="529"/>
    </row>
    <row r="418" spans="1:35">
      <c r="A418" s="529"/>
      <c r="B418" s="529"/>
      <c r="C418" s="529"/>
      <c r="D418" s="529"/>
      <c r="E418" s="529"/>
      <c r="F418" s="529"/>
      <c r="G418" s="529"/>
      <c r="H418" s="529"/>
      <c r="I418" s="529"/>
      <c r="J418" s="529"/>
      <c r="K418" s="529"/>
      <c r="L418" s="529"/>
      <c r="M418" s="529"/>
      <c r="N418" s="529"/>
      <c r="O418" s="529"/>
      <c r="P418" s="531"/>
      <c r="Q418" s="529"/>
      <c r="R418" s="529"/>
      <c r="S418" s="529"/>
      <c r="T418" s="529"/>
      <c r="U418" s="529"/>
      <c r="V418" s="529"/>
      <c r="W418" s="529"/>
      <c r="X418" s="529"/>
      <c r="Y418" s="529"/>
      <c r="Z418" s="529"/>
      <c r="AA418" s="529"/>
      <c r="AB418" s="529"/>
      <c r="AC418" s="529"/>
      <c r="AD418" s="529"/>
      <c r="AE418" s="529"/>
      <c r="AF418" s="529"/>
      <c r="AG418" s="529"/>
      <c r="AH418" s="529"/>
      <c r="AI418" s="529"/>
    </row>
    <row r="419" spans="1:35">
      <c r="A419" s="529"/>
      <c r="B419" s="529"/>
      <c r="C419" s="529"/>
      <c r="D419" s="529"/>
      <c r="E419" s="529"/>
      <c r="F419" s="529"/>
      <c r="G419" s="529"/>
      <c r="H419" s="529"/>
      <c r="I419" s="529"/>
      <c r="J419" s="529"/>
      <c r="K419" s="529"/>
      <c r="L419" s="529"/>
      <c r="M419" s="529"/>
      <c r="N419" s="529"/>
      <c r="O419" s="529"/>
      <c r="P419" s="531"/>
      <c r="Q419" s="529"/>
      <c r="R419" s="529"/>
      <c r="S419" s="529"/>
      <c r="T419" s="529"/>
      <c r="U419" s="529"/>
      <c r="V419" s="529"/>
      <c r="W419" s="529"/>
      <c r="X419" s="529"/>
      <c r="Y419" s="529"/>
      <c r="Z419" s="529"/>
      <c r="AA419" s="529"/>
      <c r="AB419" s="529"/>
      <c r="AC419" s="529"/>
      <c r="AD419" s="529"/>
      <c r="AE419" s="529"/>
      <c r="AF419" s="529"/>
      <c r="AG419" s="529"/>
      <c r="AH419" s="529"/>
      <c r="AI419" s="529"/>
    </row>
    <row r="420" spans="1:35">
      <c r="A420" s="529"/>
      <c r="B420" s="529"/>
      <c r="C420" s="529"/>
      <c r="D420" s="529"/>
      <c r="E420" s="529"/>
      <c r="F420" s="529"/>
      <c r="G420" s="529"/>
      <c r="H420" s="529"/>
      <c r="I420" s="529"/>
      <c r="J420" s="529"/>
      <c r="K420" s="529"/>
      <c r="L420" s="529"/>
      <c r="M420" s="529"/>
      <c r="N420" s="529"/>
      <c r="O420" s="529"/>
      <c r="P420" s="531"/>
      <c r="Q420" s="529"/>
      <c r="R420" s="529"/>
      <c r="S420" s="529"/>
      <c r="T420" s="529"/>
      <c r="U420" s="529"/>
      <c r="V420" s="529"/>
      <c r="W420" s="529"/>
      <c r="X420" s="529"/>
      <c r="Y420" s="529"/>
      <c r="Z420" s="529"/>
      <c r="AA420" s="529"/>
      <c r="AB420" s="529"/>
      <c r="AC420" s="529"/>
      <c r="AD420" s="529"/>
      <c r="AE420" s="529"/>
      <c r="AF420" s="529"/>
      <c r="AG420" s="529"/>
      <c r="AH420" s="529"/>
      <c r="AI420" s="529"/>
    </row>
    <row r="421" spans="1:35">
      <c r="A421" s="529"/>
      <c r="B421" s="529"/>
      <c r="C421" s="529"/>
      <c r="D421" s="529"/>
      <c r="E421" s="529"/>
      <c r="F421" s="529"/>
      <c r="G421" s="529"/>
      <c r="H421" s="529"/>
      <c r="I421" s="529"/>
      <c r="J421" s="529"/>
      <c r="K421" s="529"/>
      <c r="L421" s="529"/>
      <c r="M421" s="529"/>
      <c r="N421" s="529"/>
      <c r="O421" s="529"/>
      <c r="P421" s="531"/>
      <c r="Q421" s="529"/>
      <c r="R421" s="529"/>
      <c r="S421" s="529"/>
      <c r="T421" s="529"/>
      <c r="U421" s="529"/>
      <c r="V421" s="529"/>
      <c r="W421" s="529"/>
      <c r="X421" s="529"/>
      <c r="Y421" s="529"/>
      <c r="Z421" s="529"/>
      <c r="AA421" s="529"/>
      <c r="AB421" s="529"/>
      <c r="AC421" s="529"/>
      <c r="AD421" s="529"/>
      <c r="AE421" s="529"/>
      <c r="AF421" s="529"/>
      <c r="AG421" s="529"/>
      <c r="AH421" s="529"/>
      <c r="AI421" s="529"/>
    </row>
    <row r="422" spans="1:35">
      <c r="A422" s="529"/>
      <c r="B422" s="529"/>
      <c r="C422" s="529"/>
      <c r="D422" s="529"/>
      <c r="E422" s="529"/>
      <c r="F422" s="529"/>
      <c r="G422" s="529"/>
      <c r="H422" s="529"/>
      <c r="I422" s="529"/>
      <c r="J422" s="529"/>
      <c r="K422" s="529"/>
      <c r="L422" s="529"/>
      <c r="M422" s="529"/>
      <c r="N422" s="529"/>
      <c r="O422" s="529"/>
      <c r="P422" s="531"/>
      <c r="Q422" s="529"/>
      <c r="R422" s="529"/>
      <c r="S422" s="529"/>
      <c r="T422" s="529"/>
      <c r="U422" s="529"/>
      <c r="V422" s="529"/>
      <c r="W422" s="529"/>
      <c r="X422" s="529"/>
      <c r="Y422" s="529"/>
      <c r="Z422" s="529"/>
      <c r="AA422" s="529"/>
      <c r="AB422" s="529"/>
      <c r="AC422" s="529"/>
      <c r="AD422" s="529"/>
      <c r="AE422" s="529"/>
      <c r="AF422" s="529"/>
      <c r="AG422" s="529"/>
      <c r="AH422" s="529"/>
      <c r="AI422" s="529"/>
    </row>
    <row r="423" spans="1:35">
      <c r="A423" s="529"/>
      <c r="B423" s="529"/>
      <c r="C423" s="529"/>
      <c r="D423" s="529"/>
      <c r="E423" s="529"/>
      <c r="F423" s="529"/>
      <c r="G423" s="529"/>
      <c r="H423" s="529"/>
      <c r="I423" s="529"/>
      <c r="J423" s="529"/>
      <c r="K423" s="529"/>
      <c r="L423" s="529"/>
      <c r="M423" s="529"/>
      <c r="N423" s="529"/>
      <c r="O423" s="529"/>
      <c r="P423" s="531"/>
      <c r="Q423" s="529"/>
      <c r="R423" s="529"/>
      <c r="S423" s="529"/>
      <c r="T423" s="529"/>
      <c r="U423" s="529"/>
      <c r="V423" s="529"/>
      <c r="W423" s="529"/>
      <c r="X423" s="529"/>
      <c r="Y423" s="529"/>
      <c r="Z423" s="529"/>
      <c r="AA423" s="529"/>
      <c r="AB423" s="529"/>
      <c r="AC423" s="529"/>
      <c r="AD423" s="529"/>
      <c r="AE423" s="529"/>
      <c r="AF423" s="529"/>
      <c r="AG423" s="529"/>
      <c r="AH423" s="529"/>
      <c r="AI423" s="529"/>
    </row>
    <row r="424" spans="1:35">
      <c r="A424" s="529"/>
      <c r="B424" s="529"/>
      <c r="C424" s="529"/>
      <c r="D424" s="529"/>
      <c r="E424" s="529"/>
      <c r="F424" s="529"/>
      <c r="G424" s="529"/>
      <c r="H424" s="529"/>
      <c r="I424" s="529"/>
      <c r="J424" s="529"/>
      <c r="K424" s="529"/>
      <c r="L424" s="529"/>
      <c r="M424" s="529"/>
      <c r="N424" s="529"/>
      <c r="O424" s="529"/>
      <c r="P424" s="531"/>
      <c r="Q424" s="529"/>
      <c r="R424" s="529"/>
      <c r="S424" s="529"/>
      <c r="T424" s="529"/>
      <c r="U424" s="529"/>
      <c r="V424" s="529"/>
      <c r="W424" s="529"/>
      <c r="X424" s="529"/>
      <c r="Y424" s="529"/>
      <c r="Z424" s="529"/>
      <c r="AA424" s="529"/>
      <c r="AB424" s="529"/>
      <c r="AC424" s="529"/>
      <c r="AD424" s="529"/>
      <c r="AE424" s="529"/>
      <c r="AF424" s="529"/>
      <c r="AG424" s="529"/>
      <c r="AH424" s="529"/>
      <c r="AI424" s="529"/>
    </row>
    <row r="425" spans="1:35">
      <c r="A425" s="529"/>
      <c r="B425" s="529"/>
      <c r="C425" s="529"/>
      <c r="D425" s="529"/>
      <c r="E425" s="529"/>
      <c r="F425" s="529"/>
      <c r="G425" s="529"/>
      <c r="H425" s="529"/>
      <c r="I425" s="529"/>
      <c r="J425" s="529"/>
      <c r="K425" s="529"/>
      <c r="L425" s="529"/>
      <c r="M425" s="529"/>
      <c r="N425" s="529"/>
      <c r="O425" s="529"/>
      <c r="P425" s="531"/>
      <c r="Q425" s="529"/>
      <c r="R425" s="529"/>
      <c r="S425" s="529"/>
      <c r="T425" s="529"/>
      <c r="U425" s="529"/>
      <c r="V425" s="529"/>
      <c r="W425" s="529"/>
      <c r="X425" s="529"/>
      <c r="Y425" s="529"/>
      <c r="Z425" s="529"/>
      <c r="AA425" s="529"/>
      <c r="AB425" s="529"/>
      <c r="AC425" s="529"/>
      <c r="AD425" s="529"/>
      <c r="AE425" s="529"/>
      <c r="AF425" s="529"/>
      <c r="AG425" s="529"/>
      <c r="AH425" s="529"/>
      <c r="AI425" s="529"/>
    </row>
    <row r="426" spans="1:35">
      <c r="A426" s="529"/>
      <c r="B426" s="529"/>
      <c r="C426" s="529"/>
      <c r="D426" s="529"/>
      <c r="E426" s="529"/>
      <c r="F426" s="529"/>
      <c r="G426" s="529"/>
      <c r="H426" s="529"/>
      <c r="I426" s="529"/>
      <c r="J426" s="529"/>
      <c r="K426" s="529"/>
      <c r="L426" s="529"/>
      <c r="M426" s="529"/>
      <c r="N426" s="529"/>
      <c r="O426" s="529"/>
      <c r="P426" s="531"/>
      <c r="Q426" s="529"/>
      <c r="R426" s="529"/>
      <c r="S426" s="529"/>
      <c r="T426" s="529"/>
      <c r="U426" s="529"/>
      <c r="V426" s="529"/>
      <c r="W426" s="529"/>
      <c r="X426" s="529"/>
      <c r="Y426" s="529"/>
      <c r="Z426" s="529"/>
      <c r="AA426" s="529"/>
      <c r="AB426" s="529"/>
      <c r="AC426" s="529"/>
      <c r="AD426" s="529"/>
      <c r="AE426" s="529"/>
      <c r="AF426" s="529"/>
      <c r="AG426" s="529"/>
      <c r="AH426" s="529"/>
      <c r="AI426" s="529"/>
    </row>
    <row r="427" spans="1:35">
      <c r="A427" s="529"/>
      <c r="B427" s="529"/>
      <c r="C427" s="529"/>
      <c r="D427" s="529"/>
      <c r="E427" s="529"/>
      <c r="F427" s="529"/>
      <c r="G427" s="529"/>
      <c r="H427" s="529"/>
      <c r="I427" s="529"/>
      <c r="J427" s="529"/>
      <c r="K427" s="529"/>
      <c r="L427" s="529"/>
      <c r="M427" s="529"/>
      <c r="N427" s="529"/>
      <c r="O427" s="529"/>
      <c r="P427" s="531"/>
      <c r="Q427" s="529"/>
      <c r="R427" s="529"/>
      <c r="S427" s="529"/>
      <c r="T427" s="529"/>
      <c r="U427" s="529"/>
      <c r="V427" s="529"/>
      <c r="W427" s="529"/>
      <c r="X427" s="529"/>
      <c r="Y427" s="529"/>
      <c r="Z427" s="529"/>
      <c r="AA427" s="529"/>
      <c r="AB427" s="529"/>
      <c r="AC427" s="529"/>
      <c r="AD427" s="529"/>
      <c r="AE427" s="529"/>
      <c r="AF427" s="529"/>
      <c r="AG427" s="529"/>
      <c r="AH427" s="529"/>
      <c r="AI427" s="529"/>
    </row>
    <row r="428" spans="1:35">
      <c r="A428" s="529"/>
      <c r="B428" s="529"/>
      <c r="C428" s="529"/>
      <c r="D428" s="529"/>
      <c r="E428" s="529"/>
      <c r="F428" s="529"/>
      <c r="G428" s="529"/>
      <c r="H428" s="529"/>
      <c r="I428" s="529"/>
      <c r="J428" s="529"/>
      <c r="K428" s="529"/>
      <c r="L428" s="529"/>
      <c r="M428" s="529"/>
      <c r="N428" s="529"/>
      <c r="O428" s="529"/>
      <c r="P428" s="531"/>
      <c r="Q428" s="529"/>
      <c r="R428" s="529"/>
      <c r="S428" s="529"/>
      <c r="T428" s="529"/>
      <c r="U428" s="529"/>
      <c r="V428" s="529"/>
      <c r="W428" s="529"/>
      <c r="X428" s="529"/>
      <c r="Y428" s="529"/>
      <c r="Z428" s="529"/>
      <c r="AA428" s="529"/>
      <c r="AB428" s="529"/>
      <c r="AC428" s="529"/>
      <c r="AD428" s="529"/>
      <c r="AE428" s="529"/>
      <c r="AF428" s="529"/>
      <c r="AG428" s="529"/>
      <c r="AH428" s="529"/>
      <c r="AI428" s="529"/>
    </row>
    <row r="429" spans="1:35">
      <c r="A429" s="529"/>
      <c r="B429" s="529"/>
      <c r="C429" s="529"/>
      <c r="D429" s="529"/>
      <c r="E429" s="529"/>
      <c r="F429" s="529"/>
      <c r="G429" s="529"/>
      <c r="H429" s="529"/>
      <c r="I429" s="529"/>
      <c r="J429" s="529"/>
      <c r="K429" s="529"/>
      <c r="L429" s="529"/>
      <c r="M429" s="529"/>
      <c r="N429" s="529"/>
      <c r="O429" s="529"/>
      <c r="P429" s="531"/>
      <c r="Q429" s="529"/>
      <c r="R429" s="529"/>
      <c r="S429" s="529"/>
      <c r="T429" s="529"/>
      <c r="U429" s="529"/>
      <c r="V429" s="529"/>
      <c r="W429" s="529"/>
      <c r="X429" s="529"/>
      <c r="Y429" s="529"/>
      <c r="Z429" s="529"/>
      <c r="AA429" s="529"/>
      <c r="AB429" s="529"/>
      <c r="AC429" s="529"/>
      <c r="AD429" s="529"/>
      <c r="AE429" s="529"/>
      <c r="AF429" s="529"/>
      <c r="AG429" s="529"/>
      <c r="AH429" s="529"/>
      <c r="AI429" s="529"/>
    </row>
    <row r="430" spans="1:35">
      <c r="A430" s="529"/>
      <c r="B430" s="529"/>
      <c r="C430" s="529"/>
      <c r="D430" s="529"/>
      <c r="E430" s="529"/>
      <c r="F430" s="529"/>
      <c r="G430" s="529"/>
      <c r="H430" s="529"/>
      <c r="I430" s="529"/>
      <c r="J430" s="529"/>
      <c r="K430" s="529"/>
      <c r="L430" s="529"/>
      <c r="M430" s="529"/>
      <c r="N430" s="529"/>
      <c r="O430" s="529"/>
      <c r="P430" s="531"/>
      <c r="Q430" s="529"/>
      <c r="R430" s="529"/>
      <c r="S430" s="529"/>
      <c r="T430" s="529"/>
      <c r="U430" s="529"/>
      <c r="V430" s="529"/>
      <c r="W430" s="529"/>
      <c r="X430" s="529"/>
      <c r="Y430" s="529"/>
      <c r="Z430" s="529"/>
      <c r="AA430" s="529"/>
      <c r="AB430" s="529"/>
      <c r="AC430" s="529"/>
      <c r="AD430" s="529"/>
      <c r="AE430" s="529"/>
      <c r="AF430" s="529"/>
      <c r="AG430" s="529"/>
      <c r="AH430" s="529"/>
      <c r="AI430" s="529"/>
    </row>
    <row r="431" spans="1:35">
      <c r="A431" s="529"/>
      <c r="B431" s="529"/>
      <c r="C431" s="529"/>
      <c r="D431" s="529"/>
      <c r="E431" s="529"/>
      <c r="F431" s="529"/>
      <c r="G431" s="529"/>
      <c r="H431" s="529"/>
      <c r="I431" s="529"/>
      <c r="J431" s="529"/>
      <c r="K431" s="529"/>
      <c r="L431" s="529"/>
      <c r="M431" s="529"/>
      <c r="N431" s="529"/>
      <c r="O431" s="529"/>
      <c r="P431" s="531"/>
      <c r="Q431" s="529"/>
      <c r="R431" s="529"/>
      <c r="S431" s="529"/>
      <c r="T431" s="529"/>
      <c r="U431" s="529"/>
      <c r="V431" s="529"/>
      <c r="W431" s="529"/>
      <c r="X431" s="529"/>
      <c r="Y431" s="529"/>
      <c r="Z431" s="529"/>
      <c r="AA431" s="529"/>
      <c r="AB431" s="529"/>
      <c r="AC431" s="529"/>
      <c r="AD431" s="529"/>
      <c r="AE431" s="529"/>
      <c r="AF431" s="529"/>
      <c r="AG431" s="529"/>
      <c r="AH431" s="529"/>
      <c r="AI431" s="529"/>
    </row>
    <row r="432" spans="1:35">
      <c r="A432" s="529"/>
      <c r="B432" s="529"/>
      <c r="C432" s="529"/>
      <c r="D432" s="529"/>
      <c r="E432" s="529"/>
      <c r="F432" s="529"/>
      <c r="G432" s="529"/>
      <c r="H432" s="529"/>
      <c r="I432" s="529"/>
      <c r="J432" s="529"/>
      <c r="K432" s="529"/>
      <c r="L432" s="529"/>
      <c r="M432" s="529"/>
      <c r="N432" s="529"/>
      <c r="O432" s="529"/>
      <c r="P432" s="531"/>
      <c r="Q432" s="529"/>
      <c r="R432" s="529"/>
      <c r="S432" s="529"/>
      <c r="T432" s="529"/>
      <c r="U432" s="529"/>
      <c r="V432" s="529"/>
      <c r="W432" s="529"/>
      <c r="X432" s="529"/>
      <c r="Y432" s="529"/>
      <c r="Z432" s="529"/>
      <c r="AA432" s="529"/>
      <c r="AB432" s="529"/>
      <c r="AC432" s="529"/>
      <c r="AD432" s="529"/>
      <c r="AE432" s="529"/>
      <c r="AF432" s="529"/>
      <c r="AG432" s="529"/>
      <c r="AH432" s="529"/>
      <c r="AI432" s="529"/>
    </row>
    <row r="433" spans="1:35">
      <c r="A433" s="529"/>
      <c r="B433" s="529"/>
      <c r="C433" s="529"/>
      <c r="D433" s="529"/>
      <c r="E433" s="529"/>
      <c r="F433" s="529"/>
      <c r="G433" s="529"/>
      <c r="H433" s="529"/>
      <c r="I433" s="529"/>
      <c r="J433" s="529"/>
      <c r="K433" s="529"/>
      <c r="L433" s="529"/>
      <c r="M433" s="529"/>
      <c r="N433" s="529"/>
      <c r="O433" s="529"/>
      <c r="P433" s="531"/>
      <c r="Q433" s="529"/>
      <c r="R433" s="529"/>
      <c r="S433" s="529"/>
      <c r="T433" s="529"/>
      <c r="U433" s="529"/>
      <c r="V433" s="529"/>
      <c r="W433" s="529"/>
      <c r="X433" s="529"/>
      <c r="Y433" s="529"/>
      <c r="Z433" s="529"/>
      <c r="AA433" s="529"/>
      <c r="AB433" s="529"/>
      <c r="AC433" s="529"/>
      <c r="AD433" s="529"/>
      <c r="AE433" s="529"/>
      <c r="AF433" s="529"/>
      <c r="AG433" s="529"/>
      <c r="AH433" s="529"/>
      <c r="AI433" s="529"/>
    </row>
    <row r="434" spans="1:35">
      <c r="A434" s="529"/>
      <c r="B434" s="529"/>
      <c r="C434" s="529"/>
      <c r="D434" s="529"/>
      <c r="E434" s="529"/>
      <c r="F434" s="529"/>
      <c r="G434" s="529"/>
      <c r="H434" s="529"/>
      <c r="I434" s="529"/>
      <c r="J434" s="529"/>
      <c r="K434" s="529"/>
      <c r="L434" s="529"/>
      <c r="M434" s="529"/>
      <c r="N434" s="529"/>
      <c r="O434" s="529"/>
      <c r="P434" s="531"/>
      <c r="Q434" s="529"/>
      <c r="R434" s="529"/>
      <c r="S434" s="529"/>
      <c r="T434" s="529"/>
      <c r="U434" s="529"/>
      <c r="V434" s="529"/>
      <c r="W434" s="529"/>
      <c r="X434" s="529"/>
      <c r="Y434" s="529"/>
      <c r="Z434" s="529"/>
      <c r="AA434" s="529"/>
      <c r="AB434" s="529"/>
      <c r="AC434" s="529"/>
      <c r="AD434" s="529"/>
      <c r="AE434" s="529"/>
      <c r="AF434" s="529"/>
      <c r="AG434" s="529"/>
      <c r="AH434" s="529"/>
      <c r="AI434" s="529"/>
    </row>
    <row r="435" spans="1:35">
      <c r="A435" s="529"/>
      <c r="B435" s="529"/>
      <c r="C435" s="529"/>
      <c r="D435" s="529"/>
      <c r="E435" s="529"/>
      <c r="F435" s="529"/>
      <c r="G435" s="529"/>
      <c r="H435" s="529"/>
      <c r="I435" s="529"/>
      <c r="J435" s="529"/>
      <c r="K435" s="529"/>
      <c r="L435" s="529"/>
      <c r="M435" s="529"/>
      <c r="N435" s="529"/>
      <c r="O435" s="529"/>
      <c r="P435" s="531"/>
      <c r="Q435" s="529"/>
      <c r="R435" s="529"/>
      <c r="S435" s="529"/>
      <c r="T435" s="529"/>
      <c r="U435" s="529"/>
      <c r="V435" s="529"/>
      <c r="W435" s="529"/>
      <c r="X435" s="529"/>
      <c r="Y435" s="529"/>
      <c r="Z435" s="529"/>
      <c r="AA435" s="529"/>
      <c r="AB435" s="529"/>
      <c r="AC435" s="529"/>
      <c r="AD435" s="529"/>
      <c r="AE435" s="529"/>
      <c r="AF435" s="529"/>
      <c r="AG435" s="529"/>
      <c r="AH435" s="529"/>
      <c r="AI435" s="529"/>
    </row>
    <row r="436" spans="1:35">
      <c r="A436" s="529"/>
      <c r="B436" s="529"/>
      <c r="C436" s="529"/>
      <c r="D436" s="529"/>
      <c r="E436" s="529"/>
      <c r="F436" s="529"/>
      <c r="G436" s="529"/>
      <c r="H436" s="529"/>
      <c r="I436" s="529"/>
      <c r="J436" s="529"/>
      <c r="K436" s="529"/>
      <c r="L436" s="529"/>
      <c r="M436" s="529"/>
      <c r="N436" s="529"/>
      <c r="O436" s="529"/>
      <c r="P436" s="531"/>
      <c r="Q436" s="529"/>
      <c r="R436" s="529"/>
      <c r="S436" s="529"/>
      <c r="T436" s="529"/>
      <c r="U436" s="529"/>
      <c r="V436" s="529"/>
      <c r="W436" s="529"/>
      <c r="X436" s="529"/>
      <c r="Y436" s="529"/>
      <c r="Z436" s="529"/>
      <c r="AA436" s="529"/>
      <c r="AB436" s="529"/>
      <c r="AC436" s="529"/>
      <c r="AD436" s="529"/>
      <c r="AE436" s="529"/>
      <c r="AF436" s="529"/>
      <c r="AG436" s="529"/>
      <c r="AH436" s="529"/>
      <c r="AI436" s="529"/>
    </row>
    <row r="437" spans="1:35">
      <c r="A437" s="529"/>
      <c r="B437" s="529"/>
      <c r="C437" s="529"/>
      <c r="D437" s="529"/>
      <c r="E437" s="529"/>
      <c r="F437" s="529"/>
      <c r="G437" s="529"/>
      <c r="H437" s="529"/>
      <c r="I437" s="529"/>
      <c r="J437" s="529"/>
      <c r="K437" s="529"/>
      <c r="L437" s="529"/>
      <c r="M437" s="529"/>
      <c r="N437" s="529"/>
      <c r="O437" s="529"/>
      <c r="P437" s="531"/>
      <c r="Q437" s="529"/>
      <c r="R437" s="529"/>
      <c r="S437" s="529"/>
      <c r="T437" s="529"/>
      <c r="U437" s="529"/>
      <c r="V437" s="529"/>
      <c r="W437" s="529"/>
      <c r="X437" s="529"/>
      <c r="Y437" s="529"/>
      <c r="Z437" s="529"/>
      <c r="AA437" s="529"/>
      <c r="AB437" s="529"/>
      <c r="AC437" s="529"/>
      <c r="AD437" s="529"/>
      <c r="AE437" s="529"/>
      <c r="AF437" s="529"/>
      <c r="AG437" s="529"/>
      <c r="AH437" s="529"/>
      <c r="AI437" s="529"/>
    </row>
    <row r="438" spans="1:35">
      <c r="A438" s="529"/>
      <c r="B438" s="529"/>
      <c r="C438" s="529"/>
      <c r="D438" s="529"/>
      <c r="E438" s="529"/>
      <c r="F438" s="529"/>
      <c r="G438" s="529"/>
      <c r="H438" s="529"/>
      <c r="I438" s="529"/>
      <c r="J438" s="529"/>
      <c r="K438" s="529"/>
      <c r="L438" s="529"/>
      <c r="M438" s="529"/>
      <c r="N438" s="529"/>
      <c r="O438" s="529"/>
      <c r="P438" s="531"/>
      <c r="Q438" s="529"/>
      <c r="R438" s="529"/>
      <c r="S438" s="529"/>
      <c r="T438" s="529"/>
      <c r="U438" s="529"/>
      <c r="V438" s="529"/>
      <c r="W438" s="529"/>
      <c r="X438" s="529"/>
      <c r="Y438" s="529"/>
      <c r="Z438" s="529"/>
      <c r="AA438" s="529"/>
      <c r="AB438" s="529"/>
      <c r="AC438" s="529"/>
      <c r="AD438" s="529"/>
      <c r="AE438" s="529"/>
      <c r="AF438" s="529"/>
      <c r="AG438" s="529"/>
      <c r="AH438" s="529"/>
      <c r="AI438" s="529"/>
    </row>
    <row r="439" spans="1:35">
      <c r="A439" s="529"/>
      <c r="B439" s="529"/>
      <c r="C439" s="529"/>
      <c r="D439" s="529"/>
      <c r="E439" s="529"/>
      <c r="F439" s="529"/>
      <c r="G439" s="529"/>
      <c r="H439" s="529"/>
      <c r="I439" s="529"/>
      <c r="J439" s="529"/>
      <c r="K439" s="529"/>
      <c r="L439" s="529"/>
      <c r="M439" s="529"/>
      <c r="N439" s="529"/>
      <c r="O439" s="529"/>
      <c r="P439" s="531"/>
      <c r="Q439" s="529"/>
      <c r="R439" s="529"/>
      <c r="S439" s="529"/>
      <c r="T439" s="529"/>
      <c r="U439" s="529"/>
      <c r="V439" s="529"/>
      <c r="W439" s="529"/>
      <c r="X439" s="529"/>
      <c r="Y439" s="529"/>
      <c r="Z439" s="529"/>
      <c r="AA439" s="529"/>
      <c r="AB439" s="529"/>
      <c r="AC439" s="529"/>
      <c r="AD439" s="529"/>
      <c r="AE439" s="529"/>
      <c r="AF439" s="529"/>
      <c r="AG439" s="529"/>
      <c r="AH439" s="529"/>
      <c r="AI439" s="529"/>
    </row>
    <row r="440" spans="1:35">
      <c r="A440" s="529"/>
      <c r="B440" s="529"/>
      <c r="C440" s="529"/>
      <c r="D440" s="529"/>
      <c r="E440" s="529"/>
      <c r="F440" s="529"/>
      <c r="G440" s="529"/>
      <c r="H440" s="529"/>
      <c r="I440" s="529"/>
      <c r="J440" s="529"/>
      <c r="K440" s="529"/>
      <c r="L440" s="529"/>
      <c r="M440" s="529"/>
      <c r="N440" s="529"/>
      <c r="O440" s="529"/>
      <c r="P440" s="531"/>
      <c r="Q440" s="529"/>
      <c r="R440" s="529"/>
      <c r="S440" s="529"/>
      <c r="T440" s="529"/>
      <c r="U440" s="529"/>
      <c r="V440" s="529"/>
      <c r="W440" s="529"/>
      <c r="X440" s="529"/>
      <c r="Y440" s="529"/>
      <c r="Z440" s="529"/>
      <c r="AA440" s="529"/>
      <c r="AB440" s="529"/>
      <c r="AC440" s="529"/>
      <c r="AD440" s="529"/>
      <c r="AE440" s="529"/>
      <c r="AF440" s="529"/>
      <c r="AG440" s="529"/>
      <c r="AH440" s="529"/>
      <c r="AI440" s="529"/>
    </row>
    <row r="441" spans="1:35">
      <c r="A441" s="529"/>
      <c r="B441" s="529"/>
      <c r="C441" s="529"/>
      <c r="D441" s="529"/>
      <c r="E441" s="529"/>
      <c r="F441" s="529"/>
      <c r="G441" s="529"/>
      <c r="H441" s="529"/>
      <c r="I441" s="529"/>
      <c r="J441" s="529"/>
      <c r="K441" s="529"/>
      <c r="L441" s="529"/>
      <c r="M441" s="529"/>
      <c r="N441" s="529"/>
      <c r="O441" s="529"/>
      <c r="P441" s="531"/>
      <c r="Q441" s="529"/>
      <c r="R441" s="529"/>
      <c r="S441" s="529"/>
      <c r="T441" s="529"/>
      <c r="U441" s="529"/>
      <c r="V441" s="529"/>
      <c r="W441" s="529"/>
      <c r="X441" s="529"/>
      <c r="Y441" s="529"/>
      <c r="Z441" s="529"/>
      <c r="AA441" s="529"/>
      <c r="AB441" s="529"/>
      <c r="AC441" s="529"/>
      <c r="AD441" s="529"/>
      <c r="AE441" s="529"/>
      <c r="AF441" s="529"/>
      <c r="AG441" s="529"/>
      <c r="AH441" s="529"/>
      <c r="AI441" s="529"/>
    </row>
    <row r="442" spans="1:35">
      <c r="A442" s="529"/>
      <c r="B442" s="529"/>
      <c r="C442" s="529"/>
      <c r="D442" s="529"/>
      <c r="E442" s="529"/>
      <c r="F442" s="529"/>
      <c r="G442" s="529"/>
      <c r="H442" s="529"/>
      <c r="I442" s="529"/>
      <c r="J442" s="529"/>
      <c r="K442" s="529"/>
      <c r="L442" s="529"/>
      <c r="M442" s="529"/>
      <c r="N442" s="529"/>
      <c r="O442" s="529"/>
      <c r="P442" s="531"/>
      <c r="Q442" s="529"/>
      <c r="R442" s="529"/>
      <c r="S442" s="529"/>
      <c r="T442" s="529"/>
      <c r="U442" s="529"/>
      <c r="V442" s="529"/>
      <c r="W442" s="529"/>
      <c r="X442" s="529"/>
      <c r="Y442" s="529"/>
      <c r="Z442" s="529"/>
      <c r="AA442" s="529"/>
      <c r="AB442" s="529"/>
      <c r="AC442" s="529"/>
      <c r="AD442" s="529"/>
      <c r="AE442" s="529"/>
      <c r="AF442" s="529"/>
      <c r="AG442" s="529"/>
      <c r="AH442" s="529"/>
      <c r="AI442" s="529"/>
    </row>
    <row r="443" spans="1:35">
      <c r="A443" s="529"/>
      <c r="B443" s="529"/>
      <c r="C443" s="529"/>
      <c r="D443" s="529"/>
      <c r="E443" s="529"/>
      <c r="F443" s="529"/>
      <c r="G443" s="529"/>
      <c r="H443" s="529"/>
      <c r="I443" s="529"/>
      <c r="J443" s="529"/>
      <c r="K443" s="529"/>
      <c r="L443" s="529"/>
      <c r="M443" s="529"/>
      <c r="N443" s="529"/>
      <c r="O443" s="529"/>
      <c r="P443" s="531"/>
      <c r="Q443" s="529"/>
      <c r="R443" s="529"/>
      <c r="S443" s="529"/>
      <c r="T443" s="529"/>
      <c r="U443" s="529"/>
      <c r="V443" s="529"/>
      <c r="W443" s="529"/>
      <c r="X443" s="529"/>
      <c r="Y443" s="529"/>
      <c r="Z443" s="529"/>
      <c r="AA443" s="529"/>
      <c r="AB443" s="529"/>
      <c r="AC443" s="529"/>
      <c r="AD443" s="529"/>
      <c r="AE443" s="529"/>
      <c r="AF443" s="529"/>
      <c r="AG443" s="529"/>
      <c r="AH443" s="529"/>
      <c r="AI443" s="529"/>
    </row>
    <row r="444" spans="1:35">
      <c r="A444" s="529"/>
      <c r="B444" s="529"/>
      <c r="C444" s="529"/>
      <c r="D444" s="529"/>
      <c r="E444" s="529"/>
      <c r="F444" s="529"/>
      <c r="G444" s="529"/>
      <c r="H444" s="529"/>
      <c r="I444" s="529"/>
      <c r="J444" s="529"/>
      <c r="K444" s="529"/>
      <c r="L444" s="529"/>
      <c r="M444" s="529"/>
      <c r="N444" s="529"/>
      <c r="O444" s="529"/>
      <c r="P444" s="531"/>
      <c r="Q444" s="529"/>
      <c r="R444" s="529"/>
      <c r="S444" s="529"/>
      <c r="T444" s="529"/>
      <c r="U444" s="529"/>
      <c r="V444" s="529"/>
      <c r="W444" s="529"/>
      <c r="X444" s="529"/>
      <c r="Y444" s="529"/>
      <c r="Z444" s="529"/>
      <c r="AA444" s="529"/>
      <c r="AB444" s="529"/>
      <c r="AC444" s="529"/>
      <c r="AD444" s="529"/>
      <c r="AE444" s="529"/>
      <c r="AF444" s="529"/>
      <c r="AG444" s="529"/>
      <c r="AH444" s="529"/>
      <c r="AI444" s="529"/>
    </row>
    <row r="445" spans="1:35">
      <c r="A445" s="529"/>
      <c r="B445" s="529"/>
      <c r="C445" s="529"/>
      <c r="D445" s="529"/>
      <c r="E445" s="529"/>
      <c r="F445" s="529"/>
      <c r="G445" s="529"/>
      <c r="H445" s="529"/>
      <c r="I445" s="529"/>
      <c r="J445" s="529"/>
      <c r="K445" s="529"/>
      <c r="L445" s="529"/>
      <c r="M445" s="529"/>
      <c r="N445" s="529"/>
      <c r="O445" s="529"/>
      <c r="P445" s="531"/>
      <c r="Q445" s="529"/>
      <c r="R445" s="529"/>
      <c r="S445" s="529"/>
      <c r="T445" s="529"/>
      <c r="U445" s="529"/>
      <c r="V445" s="529"/>
      <c r="W445" s="529"/>
      <c r="X445" s="529"/>
      <c r="Y445" s="529"/>
      <c r="Z445" s="529"/>
      <c r="AA445" s="529"/>
      <c r="AB445" s="529"/>
      <c r="AC445" s="529"/>
      <c r="AD445" s="529"/>
      <c r="AE445" s="529"/>
      <c r="AF445" s="529"/>
      <c r="AG445" s="529"/>
      <c r="AH445" s="529"/>
      <c r="AI445" s="529"/>
    </row>
    <row r="446" spans="1:35">
      <c r="A446" s="529"/>
      <c r="B446" s="529"/>
      <c r="C446" s="529"/>
      <c r="D446" s="529"/>
      <c r="E446" s="529"/>
      <c r="F446" s="529"/>
      <c r="G446" s="529"/>
      <c r="H446" s="529"/>
      <c r="I446" s="529"/>
      <c r="J446" s="529"/>
      <c r="K446" s="529"/>
      <c r="L446" s="529"/>
      <c r="M446" s="529"/>
      <c r="N446" s="529"/>
      <c r="O446" s="529"/>
      <c r="P446" s="531"/>
      <c r="Q446" s="529"/>
      <c r="R446" s="529"/>
      <c r="S446" s="529"/>
      <c r="T446" s="529"/>
      <c r="U446" s="529"/>
      <c r="V446" s="529"/>
      <c r="W446" s="529"/>
      <c r="X446" s="529"/>
      <c r="Y446" s="529"/>
      <c r="Z446" s="529"/>
      <c r="AA446" s="529"/>
      <c r="AB446" s="529"/>
      <c r="AC446" s="529"/>
      <c r="AD446" s="529"/>
      <c r="AE446" s="529"/>
      <c r="AF446" s="529"/>
      <c r="AG446" s="529"/>
      <c r="AH446" s="529"/>
      <c r="AI446" s="529"/>
    </row>
    <row r="447" spans="1:35">
      <c r="A447" s="529"/>
      <c r="B447" s="529"/>
      <c r="C447" s="529"/>
      <c r="D447" s="529"/>
      <c r="E447" s="529"/>
      <c r="F447" s="529"/>
      <c r="G447" s="529"/>
      <c r="H447" s="529"/>
      <c r="I447" s="529"/>
      <c r="J447" s="529"/>
      <c r="K447" s="529"/>
      <c r="L447" s="529"/>
      <c r="M447" s="529"/>
      <c r="N447" s="529"/>
      <c r="O447" s="529"/>
      <c r="P447" s="531"/>
      <c r="Q447" s="529"/>
      <c r="R447" s="529"/>
      <c r="S447" s="529"/>
      <c r="T447" s="529"/>
      <c r="U447" s="529"/>
      <c r="V447" s="529"/>
      <c r="W447" s="529"/>
      <c r="X447" s="529"/>
      <c r="Y447" s="529"/>
      <c r="Z447" s="529"/>
      <c r="AA447" s="529"/>
      <c r="AB447" s="529"/>
      <c r="AC447" s="529"/>
      <c r="AD447" s="529"/>
      <c r="AE447" s="529"/>
      <c r="AF447" s="529"/>
      <c r="AG447" s="529"/>
      <c r="AH447" s="529"/>
      <c r="AI447" s="529"/>
    </row>
    <row r="448" spans="1:35">
      <c r="A448" s="529"/>
      <c r="B448" s="529"/>
      <c r="C448" s="529"/>
      <c r="D448" s="529"/>
      <c r="E448" s="529"/>
      <c r="F448" s="529"/>
      <c r="G448" s="529"/>
      <c r="H448" s="529"/>
      <c r="I448" s="529"/>
      <c r="J448" s="529"/>
      <c r="K448" s="529"/>
      <c r="L448" s="529"/>
      <c r="M448" s="529"/>
      <c r="N448" s="529"/>
      <c r="O448" s="529"/>
      <c r="P448" s="531"/>
      <c r="Q448" s="529"/>
      <c r="R448" s="529"/>
      <c r="S448" s="529"/>
      <c r="T448" s="529"/>
      <c r="U448" s="529"/>
      <c r="V448" s="529"/>
      <c r="W448" s="529"/>
      <c r="X448" s="529"/>
      <c r="Y448" s="529"/>
      <c r="Z448" s="529"/>
      <c r="AA448" s="529"/>
      <c r="AB448" s="529"/>
      <c r="AC448" s="529"/>
      <c r="AD448" s="529"/>
      <c r="AE448" s="529"/>
      <c r="AF448" s="529"/>
      <c r="AG448" s="529"/>
      <c r="AH448" s="529"/>
      <c r="AI448" s="529"/>
    </row>
    <row r="449" spans="1:35">
      <c r="A449" s="529"/>
      <c r="B449" s="529"/>
      <c r="C449" s="529"/>
      <c r="D449" s="529"/>
      <c r="E449" s="529"/>
      <c r="F449" s="529"/>
      <c r="G449" s="529"/>
      <c r="H449" s="529"/>
      <c r="I449" s="529"/>
      <c r="J449" s="529"/>
      <c r="K449" s="529"/>
      <c r="L449" s="529"/>
      <c r="M449" s="529"/>
      <c r="N449" s="529"/>
      <c r="O449" s="529"/>
      <c r="P449" s="531"/>
      <c r="Q449" s="529"/>
      <c r="R449" s="529"/>
      <c r="S449" s="529"/>
      <c r="T449" s="529"/>
      <c r="U449" s="529"/>
      <c r="V449" s="529"/>
      <c r="W449" s="529"/>
      <c r="X449" s="529"/>
      <c r="Y449" s="529"/>
      <c r="Z449" s="529"/>
      <c r="AA449" s="529"/>
      <c r="AB449" s="529"/>
      <c r="AC449" s="529"/>
      <c r="AD449" s="529"/>
      <c r="AE449" s="529"/>
      <c r="AF449" s="529"/>
      <c r="AG449" s="529"/>
      <c r="AH449" s="529"/>
      <c r="AI449" s="529"/>
    </row>
    <row r="450" spans="1:35">
      <c r="A450" s="529"/>
      <c r="B450" s="529"/>
      <c r="C450" s="529"/>
      <c r="D450" s="529"/>
      <c r="E450" s="529"/>
      <c r="F450" s="529"/>
      <c r="G450" s="529"/>
      <c r="H450" s="529"/>
      <c r="I450" s="529"/>
      <c r="J450" s="529"/>
      <c r="K450" s="529"/>
      <c r="L450" s="529"/>
      <c r="M450" s="529"/>
      <c r="N450" s="529"/>
      <c r="O450" s="529"/>
      <c r="P450" s="531"/>
      <c r="Q450" s="529"/>
      <c r="R450" s="529"/>
      <c r="S450" s="529"/>
      <c r="T450" s="529"/>
      <c r="U450" s="529"/>
      <c r="V450" s="529"/>
      <c r="W450" s="529"/>
      <c r="X450" s="529"/>
      <c r="Y450" s="529"/>
      <c r="Z450" s="529"/>
      <c r="AA450" s="529"/>
      <c r="AB450" s="529"/>
      <c r="AC450" s="529"/>
      <c r="AD450" s="529"/>
      <c r="AE450" s="529"/>
      <c r="AF450" s="529"/>
      <c r="AG450" s="529"/>
      <c r="AH450" s="529"/>
      <c r="AI450" s="529"/>
    </row>
    <row r="451" spans="1:35">
      <c r="A451" s="529"/>
      <c r="B451" s="529"/>
      <c r="C451" s="529"/>
      <c r="D451" s="529"/>
      <c r="E451" s="529"/>
      <c r="F451" s="529"/>
      <c r="G451" s="529"/>
      <c r="H451" s="529"/>
      <c r="I451" s="529"/>
      <c r="J451" s="529"/>
      <c r="K451" s="529"/>
      <c r="L451" s="529"/>
      <c r="M451" s="529"/>
      <c r="N451" s="529"/>
      <c r="O451" s="529"/>
      <c r="P451" s="531"/>
      <c r="Q451" s="529"/>
      <c r="R451" s="529"/>
      <c r="S451" s="529"/>
      <c r="T451" s="529"/>
      <c r="U451" s="529"/>
      <c r="V451" s="529"/>
      <c r="W451" s="529"/>
      <c r="X451" s="529"/>
      <c r="Y451" s="529"/>
      <c r="Z451" s="529"/>
      <c r="AA451" s="529"/>
      <c r="AB451" s="529"/>
      <c r="AC451" s="529"/>
      <c r="AD451" s="529"/>
      <c r="AE451" s="529"/>
      <c r="AF451" s="529"/>
      <c r="AG451" s="529"/>
      <c r="AH451" s="529"/>
      <c r="AI451" s="529"/>
    </row>
    <row r="452" spans="1:35">
      <c r="A452" s="529"/>
      <c r="B452" s="529"/>
      <c r="C452" s="529"/>
      <c r="D452" s="529"/>
      <c r="E452" s="529"/>
      <c r="F452" s="529"/>
      <c r="G452" s="529"/>
      <c r="H452" s="529"/>
      <c r="I452" s="529"/>
      <c r="J452" s="529"/>
      <c r="K452" s="529"/>
      <c r="L452" s="529"/>
      <c r="M452" s="529"/>
      <c r="N452" s="529"/>
      <c r="O452" s="529"/>
      <c r="P452" s="531"/>
      <c r="Q452" s="529"/>
      <c r="R452" s="529"/>
      <c r="S452" s="529"/>
      <c r="T452" s="529"/>
      <c r="U452" s="529"/>
      <c r="V452" s="529"/>
      <c r="W452" s="529"/>
      <c r="X452" s="529"/>
      <c r="Y452" s="529"/>
      <c r="Z452" s="529"/>
      <c r="AA452" s="529"/>
      <c r="AB452" s="529"/>
      <c r="AC452" s="529"/>
      <c r="AD452" s="529"/>
      <c r="AE452" s="529"/>
      <c r="AF452" s="529"/>
      <c r="AG452" s="529"/>
      <c r="AH452" s="529"/>
      <c r="AI452" s="529"/>
    </row>
    <row r="453" spans="1:35">
      <c r="A453" s="529"/>
      <c r="B453" s="529"/>
      <c r="C453" s="529"/>
      <c r="D453" s="529"/>
      <c r="E453" s="529"/>
      <c r="F453" s="529"/>
      <c r="G453" s="529"/>
      <c r="H453" s="529"/>
      <c r="I453" s="529"/>
      <c r="J453" s="529"/>
      <c r="K453" s="529"/>
      <c r="L453" s="529"/>
      <c r="M453" s="529"/>
      <c r="N453" s="529"/>
      <c r="O453" s="529"/>
      <c r="P453" s="531"/>
      <c r="Q453" s="529"/>
      <c r="R453" s="529"/>
      <c r="S453" s="529"/>
      <c r="T453" s="529"/>
      <c r="U453" s="529"/>
      <c r="V453" s="529"/>
      <c r="W453" s="529"/>
      <c r="X453" s="529"/>
      <c r="Y453" s="529"/>
      <c r="Z453" s="529"/>
      <c r="AA453" s="529"/>
      <c r="AB453" s="529"/>
      <c r="AC453" s="529"/>
      <c r="AD453" s="529"/>
      <c r="AE453" s="529"/>
      <c r="AF453" s="529"/>
      <c r="AG453" s="529"/>
      <c r="AH453" s="529"/>
      <c r="AI453" s="529"/>
    </row>
    <row r="454" spans="1:35">
      <c r="A454" s="529"/>
      <c r="B454" s="529"/>
      <c r="C454" s="529"/>
      <c r="D454" s="529"/>
      <c r="E454" s="529"/>
      <c r="F454" s="529"/>
      <c r="G454" s="529"/>
      <c r="H454" s="529"/>
      <c r="I454" s="529"/>
      <c r="J454" s="529"/>
      <c r="K454" s="529"/>
      <c r="L454" s="529"/>
      <c r="M454" s="529"/>
      <c r="N454" s="529"/>
      <c r="O454" s="529"/>
      <c r="P454" s="531"/>
      <c r="Q454" s="529"/>
      <c r="R454" s="529"/>
      <c r="S454" s="529"/>
      <c r="T454" s="529"/>
      <c r="U454" s="529"/>
      <c r="V454" s="529"/>
      <c r="W454" s="529"/>
      <c r="X454" s="529"/>
      <c r="Y454" s="529"/>
      <c r="Z454" s="529"/>
      <c r="AA454" s="529"/>
      <c r="AB454" s="529"/>
      <c r="AC454" s="529"/>
      <c r="AD454" s="529"/>
      <c r="AE454" s="529"/>
      <c r="AF454" s="529"/>
      <c r="AG454" s="529"/>
      <c r="AH454" s="529"/>
      <c r="AI454" s="529"/>
    </row>
    <row r="455" spans="1:35">
      <c r="A455" s="529"/>
      <c r="B455" s="529"/>
      <c r="C455" s="529"/>
      <c r="D455" s="529"/>
      <c r="E455" s="529"/>
      <c r="F455" s="529"/>
      <c r="G455" s="529"/>
      <c r="H455" s="529"/>
      <c r="I455" s="529"/>
      <c r="J455" s="529"/>
      <c r="K455" s="529"/>
      <c r="L455" s="529"/>
      <c r="M455" s="529"/>
      <c r="N455" s="529"/>
      <c r="O455" s="529"/>
      <c r="P455" s="531"/>
      <c r="Q455" s="529"/>
      <c r="R455" s="529"/>
      <c r="S455" s="529"/>
      <c r="T455" s="529"/>
      <c r="U455" s="529"/>
      <c r="V455" s="529"/>
      <c r="W455" s="529"/>
      <c r="X455" s="529"/>
      <c r="Y455" s="529"/>
      <c r="Z455" s="529"/>
      <c r="AA455" s="529"/>
      <c r="AB455" s="529"/>
      <c r="AC455" s="529"/>
      <c r="AD455" s="529"/>
      <c r="AE455" s="529"/>
      <c r="AF455" s="529"/>
      <c r="AG455" s="529"/>
      <c r="AH455" s="529"/>
      <c r="AI455" s="529"/>
    </row>
    <row r="456" spans="1:35">
      <c r="A456" s="529"/>
      <c r="B456" s="529"/>
      <c r="C456" s="529"/>
      <c r="D456" s="529"/>
      <c r="E456" s="529"/>
      <c r="F456" s="529"/>
      <c r="G456" s="529"/>
      <c r="H456" s="529"/>
      <c r="I456" s="529"/>
      <c r="J456" s="529"/>
      <c r="K456" s="529"/>
      <c r="L456" s="529"/>
      <c r="M456" s="529"/>
      <c r="N456" s="529"/>
      <c r="O456" s="529"/>
      <c r="P456" s="531"/>
      <c r="Q456" s="529"/>
      <c r="R456" s="529"/>
      <c r="S456" s="529"/>
      <c r="T456" s="529"/>
      <c r="U456" s="529"/>
      <c r="V456" s="529"/>
      <c r="W456" s="529"/>
      <c r="X456" s="529"/>
      <c r="Y456" s="529"/>
      <c r="Z456" s="529"/>
      <c r="AA456" s="529"/>
      <c r="AB456" s="529"/>
      <c r="AC456" s="529"/>
      <c r="AD456" s="529"/>
      <c r="AE456" s="529"/>
      <c r="AF456" s="529"/>
      <c r="AG456" s="529"/>
      <c r="AH456" s="529"/>
      <c r="AI456" s="529"/>
    </row>
    <row r="457" spans="1:35">
      <c r="A457" s="529"/>
      <c r="B457" s="529"/>
      <c r="C457" s="529"/>
      <c r="D457" s="529"/>
      <c r="E457" s="529"/>
      <c r="F457" s="529"/>
      <c r="G457" s="529"/>
      <c r="H457" s="529"/>
      <c r="I457" s="529"/>
      <c r="J457" s="529"/>
      <c r="K457" s="529"/>
      <c r="L457" s="529"/>
      <c r="M457" s="529"/>
      <c r="N457" s="529"/>
      <c r="O457" s="529"/>
      <c r="P457" s="531"/>
      <c r="Q457" s="529"/>
      <c r="R457" s="529"/>
      <c r="S457" s="529"/>
      <c r="T457" s="529"/>
      <c r="U457" s="529"/>
      <c r="V457" s="529"/>
      <c r="W457" s="529"/>
      <c r="X457" s="529"/>
      <c r="Y457" s="529"/>
      <c r="Z457" s="529"/>
      <c r="AA457" s="529"/>
      <c r="AB457" s="529"/>
      <c r="AC457" s="529"/>
      <c r="AD457" s="529"/>
      <c r="AE457" s="529"/>
      <c r="AF457" s="529"/>
      <c r="AG457" s="529"/>
      <c r="AH457" s="529"/>
      <c r="AI457" s="529"/>
    </row>
    <row r="458" spans="1:35">
      <c r="A458" s="529"/>
      <c r="B458" s="529"/>
      <c r="C458" s="529"/>
      <c r="D458" s="529"/>
      <c r="E458" s="529"/>
      <c r="F458" s="529"/>
      <c r="G458" s="529"/>
      <c r="H458" s="529"/>
      <c r="I458" s="529"/>
      <c r="J458" s="529"/>
      <c r="K458" s="529"/>
      <c r="L458" s="529"/>
      <c r="M458" s="529"/>
      <c r="N458" s="529"/>
      <c r="O458" s="529"/>
      <c r="P458" s="531"/>
      <c r="Q458" s="529"/>
      <c r="R458" s="529"/>
      <c r="S458" s="529"/>
      <c r="T458" s="529"/>
      <c r="U458" s="529"/>
      <c r="V458" s="529"/>
      <c r="W458" s="529"/>
      <c r="X458" s="529"/>
      <c r="Y458" s="529"/>
      <c r="Z458" s="529"/>
      <c r="AA458" s="529"/>
      <c r="AB458" s="529"/>
      <c r="AC458" s="529"/>
      <c r="AD458" s="529"/>
      <c r="AE458" s="529"/>
      <c r="AF458" s="529"/>
      <c r="AG458" s="529"/>
      <c r="AH458" s="529"/>
      <c r="AI458" s="529"/>
    </row>
    <row r="459" spans="1:35">
      <c r="A459" s="529"/>
      <c r="B459" s="529"/>
      <c r="C459" s="529"/>
      <c r="D459" s="529"/>
      <c r="E459" s="529"/>
      <c r="F459" s="529"/>
      <c r="G459" s="529"/>
      <c r="H459" s="529"/>
      <c r="I459" s="529"/>
      <c r="J459" s="529"/>
      <c r="K459" s="529"/>
      <c r="L459" s="529"/>
      <c r="M459" s="529"/>
      <c r="N459" s="529"/>
      <c r="O459" s="529"/>
      <c r="P459" s="531"/>
      <c r="Q459" s="529"/>
      <c r="R459" s="529"/>
      <c r="S459" s="529"/>
      <c r="T459" s="529"/>
      <c r="U459" s="529"/>
      <c r="V459" s="529"/>
      <c r="W459" s="529"/>
      <c r="X459" s="529"/>
      <c r="Y459" s="529"/>
      <c r="Z459" s="529"/>
      <c r="AA459" s="529"/>
      <c r="AB459" s="529"/>
      <c r="AC459" s="529"/>
      <c r="AD459" s="529"/>
      <c r="AE459" s="529"/>
      <c r="AF459" s="529"/>
      <c r="AG459" s="529"/>
      <c r="AH459" s="529"/>
      <c r="AI459" s="529"/>
    </row>
    <row r="460" spans="1:35">
      <c r="A460" s="529"/>
      <c r="B460" s="529"/>
      <c r="C460" s="529"/>
      <c r="D460" s="529"/>
      <c r="E460" s="529"/>
      <c r="F460" s="529"/>
      <c r="G460" s="529"/>
      <c r="H460" s="529"/>
      <c r="I460" s="529"/>
      <c r="J460" s="529"/>
      <c r="K460" s="529"/>
      <c r="L460" s="529"/>
      <c r="M460" s="529"/>
      <c r="N460" s="529"/>
      <c r="O460" s="529"/>
      <c r="P460" s="531"/>
      <c r="Q460" s="529"/>
      <c r="R460" s="529"/>
      <c r="S460" s="529"/>
      <c r="T460" s="529"/>
      <c r="U460" s="529"/>
      <c r="V460" s="529"/>
      <c r="W460" s="529"/>
      <c r="X460" s="529"/>
      <c r="Y460" s="529"/>
      <c r="Z460" s="529"/>
      <c r="AA460" s="529"/>
      <c r="AB460" s="529"/>
      <c r="AC460" s="529"/>
      <c r="AD460" s="529"/>
      <c r="AE460" s="529"/>
      <c r="AF460" s="529"/>
      <c r="AG460" s="529"/>
      <c r="AH460" s="529"/>
      <c r="AI460" s="529"/>
    </row>
    <row r="461" spans="1:35">
      <c r="A461" s="529"/>
      <c r="B461" s="529"/>
      <c r="C461" s="529"/>
      <c r="D461" s="529"/>
      <c r="E461" s="529"/>
      <c r="F461" s="529"/>
      <c r="G461" s="529"/>
      <c r="H461" s="529"/>
      <c r="I461" s="529"/>
      <c r="J461" s="529"/>
      <c r="K461" s="529"/>
      <c r="L461" s="529"/>
      <c r="M461" s="529"/>
      <c r="N461" s="529"/>
      <c r="O461" s="529"/>
      <c r="P461" s="531"/>
      <c r="Q461" s="529"/>
      <c r="R461" s="529"/>
      <c r="S461" s="529"/>
      <c r="T461" s="529"/>
      <c r="U461" s="529"/>
      <c r="V461" s="529"/>
      <c r="W461" s="529"/>
      <c r="X461" s="529"/>
      <c r="Y461" s="529"/>
      <c r="Z461" s="529"/>
      <c r="AA461" s="529"/>
      <c r="AB461" s="529"/>
      <c r="AC461" s="529"/>
      <c r="AD461" s="529"/>
      <c r="AE461" s="529"/>
      <c r="AF461" s="529"/>
      <c r="AG461" s="529"/>
      <c r="AH461" s="529"/>
      <c r="AI461" s="529"/>
    </row>
    <row r="462" spans="1:35">
      <c r="A462" s="529"/>
      <c r="B462" s="529"/>
      <c r="C462" s="529"/>
      <c r="D462" s="529"/>
      <c r="E462" s="529"/>
      <c r="F462" s="529"/>
      <c r="G462" s="529"/>
      <c r="H462" s="529"/>
      <c r="I462" s="529"/>
      <c r="J462" s="529"/>
      <c r="K462" s="529"/>
      <c r="L462" s="529"/>
      <c r="M462" s="529"/>
      <c r="N462" s="529"/>
      <c r="O462" s="529"/>
      <c r="P462" s="531"/>
      <c r="Q462" s="529"/>
      <c r="R462" s="529"/>
      <c r="S462" s="529"/>
      <c r="T462" s="529"/>
      <c r="U462" s="529"/>
      <c r="V462" s="529"/>
      <c r="W462" s="529"/>
      <c r="X462" s="529"/>
      <c r="Y462" s="529"/>
      <c r="Z462" s="529"/>
      <c r="AA462" s="529"/>
      <c r="AB462" s="529"/>
      <c r="AC462" s="529"/>
      <c r="AD462" s="529"/>
      <c r="AE462" s="529"/>
      <c r="AF462" s="529"/>
      <c r="AG462" s="529"/>
      <c r="AH462" s="529"/>
      <c r="AI462" s="529"/>
    </row>
    <row r="463" spans="1:35">
      <c r="A463" s="529"/>
      <c r="B463" s="529"/>
      <c r="C463" s="529"/>
      <c r="D463" s="529"/>
      <c r="E463" s="529"/>
      <c r="F463" s="529"/>
      <c r="G463" s="529"/>
      <c r="H463" s="529"/>
      <c r="I463" s="529"/>
      <c r="J463" s="529"/>
      <c r="K463" s="529"/>
      <c r="L463" s="529"/>
      <c r="M463" s="529"/>
      <c r="N463" s="529"/>
      <c r="O463" s="529"/>
      <c r="P463" s="531"/>
      <c r="Q463" s="529"/>
      <c r="R463" s="529"/>
      <c r="S463" s="529"/>
      <c r="T463" s="529"/>
      <c r="U463" s="529"/>
      <c r="V463" s="529"/>
      <c r="W463" s="529"/>
      <c r="X463" s="529"/>
      <c r="Y463" s="529"/>
      <c r="Z463" s="529"/>
      <c r="AA463" s="529"/>
      <c r="AB463" s="529"/>
      <c r="AC463" s="529"/>
      <c r="AD463" s="529"/>
      <c r="AE463" s="529"/>
      <c r="AF463" s="529"/>
      <c r="AG463" s="529"/>
      <c r="AH463" s="529"/>
      <c r="AI463" s="529"/>
    </row>
    <row r="464" spans="1:35">
      <c r="A464" s="529"/>
      <c r="B464" s="529"/>
      <c r="C464" s="529"/>
      <c r="D464" s="529"/>
      <c r="E464" s="529"/>
      <c r="F464" s="529"/>
      <c r="G464" s="529"/>
      <c r="H464" s="529"/>
      <c r="I464" s="529"/>
      <c r="J464" s="529"/>
      <c r="K464" s="529"/>
      <c r="L464" s="529"/>
      <c r="M464" s="529"/>
      <c r="N464" s="529"/>
      <c r="O464" s="529"/>
      <c r="P464" s="531"/>
      <c r="Q464" s="529"/>
      <c r="R464" s="529"/>
      <c r="S464" s="529"/>
      <c r="T464" s="529"/>
      <c r="U464" s="529"/>
      <c r="V464" s="529"/>
      <c r="W464" s="529"/>
      <c r="X464" s="529"/>
      <c r="Y464" s="529"/>
      <c r="Z464" s="529"/>
      <c r="AA464" s="529"/>
      <c r="AB464" s="529"/>
      <c r="AC464" s="529"/>
      <c r="AD464" s="529"/>
      <c r="AE464" s="529"/>
      <c r="AF464" s="529"/>
      <c r="AG464" s="529"/>
      <c r="AH464" s="529"/>
      <c r="AI464" s="529"/>
    </row>
    <row r="465" spans="1:35">
      <c r="A465" s="529"/>
      <c r="B465" s="529"/>
      <c r="C465" s="529"/>
      <c r="D465" s="529"/>
      <c r="E465" s="529"/>
      <c r="F465" s="529"/>
      <c r="G465" s="529"/>
      <c r="H465" s="529"/>
      <c r="I465" s="529"/>
      <c r="J465" s="529"/>
      <c r="K465" s="529"/>
      <c r="L465" s="529"/>
      <c r="M465" s="529"/>
      <c r="N465" s="529"/>
      <c r="O465" s="529"/>
      <c r="P465" s="531"/>
      <c r="Q465" s="529"/>
      <c r="R465" s="529"/>
      <c r="S465" s="529"/>
      <c r="T465" s="529"/>
      <c r="U465" s="529"/>
      <c r="V465" s="529"/>
      <c r="W465" s="529"/>
      <c r="X465" s="529"/>
      <c r="Y465" s="529"/>
      <c r="Z465" s="529"/>
      <c r="AA465" s="529"/>
      <c r="AB465" s="529"/>
      <c r="AC465" s="529"/>
      <c r="AD465" s="529"/>
      <c r="AE465" s="529"/>
      <c r="AF465" s="529"/>
      <c r="AG465" s="529"/>
      <c r="AH465" s="529"/>
      <c r="AI465" s="529"/>
    </row>
    <row r="466" spans="1:35">
      <c r="A466" s="529"/>
      <c r="B466" s="529"/>
      <c r="C466" s="529"/>
      <c r="D466" s="529"/>
      <c r="E466" s="529"/>
      <c r="F466" s="529"/>
      <c r="G466" s="529"/>
      <c r="H466" s="529"/>
      <c r="I466" s="529"/>
      <c r="J466" s="529"/>
      <c r="K466" s="529"/>
      <c r="L466" s="529"/>
      <c r="M466" s="529"/>
      <c r="N466" s="529"/>
      <c r="O466" s="529"/>
      <c r="P466" s="531"/>
      <c r="Q466" s="529"/>
      <c r="R466" s="529"/>
      <c r="S466" s="529"/>
      <c r="T466" s="529"/>
      <c r="U466" s="529"/>
      <c r="V466" s="529"/>
      <c r="W466" s="529"/>
      <c r="X466" s="529"/>
      <c r="Y466" s="529"/>
      <c r="Z466" s="529"/>
      <c r="AA466" s="529"/>
      <c r="AB466" s="529"/>
      <c r="AC466" s="529"/>
      <c r="AD466" s="529"/>
      <c r="AE466" s="529"/>
      <c r="AF466" s="529"/>
      <c r="AG466" s="529"/>
      <c r="AH466" s="529"/>
      <c r="AI466" s="529"/>
    </row>
    <row r="467" spans="1:35">
      <c r="A467" s="529"/>
      <c r="B467" s="529"/>
      <c r="C467" s="529"/>
      <c r="D467" s="529"/>
      <c r="E467" s="529"/>
      <c r="F467" s="529"/>
      <c r="G467" s="529"/>
      <c r="H467" s="529"/>
      <c r="I467" s="529"/>
      <c r="J467" s="529"/>
      <c r="K467" s="529"/>
      <c r="L467" s="529"/>
      <c r="M467" s="529"/>
      <c r="N467" s="529"/>
      <c r="O467" s="529"/>
      <c r="P467" s="531"/>
      <c r="Q467" s="529"/>
      <c r="R467" s="529"/>
      <c r="S467" s="529"/>
      <c r="T467" s="529"/>
      <c r="U467" s="529"/>
      <c r="V467" s="529"/>
      <c r="W467" s="529"/>
      <c r="X467" s="529"/>
      <c r="Y467" s="529"/>
      <c r="Z467" s="529"/>
      <c r="AA467" s="529"/>
      <c r="AB467" s="529"/>
      <c r="AC467" s="529"/>
      <c r="AD467" s="529"/>
      <c r="AE467" s="529"/>
      <c r="AF467" s="529"/>
      <c r="AG467" s="529"/>
      <c r="AH467" s="529"/>
      <c r="AI467" s="529"/>
    </row>
    <row r="468" spans="1:35">
      <c r="A468" s="529"/>
      <c r="B468" s="529"/>
      <c r="C468" s="529"/>
      <c r="D468" s="529"/>
      <c r="E468" s="529"/>
      <c r="F468" s="529"/>
      <c r="G468" s="529"/>
      <c r="H468" s="529"/>
      <c r="I468" s="529"/>
      <c r="J468" s="529"/>
      <c r="K468" s="529"/>
      <c r="L468" s="529"/>
      <c r="M468" s="529"/>
      <c r="N468" s="529"/>
      <c r="O468" s="529"/>
      <c r="P468" s="531"/>
      <c r="Q468" s="529"/>
      <c r="R468" s="529"/>
      <c r="S468" s="529"/>
      <c r="T468" s="529"/>
      <c r="U468" s="529"/>
      <c r="V468" s="529"/>
      <c r="W468" s="529"/>
      <c r="X468" s="529"/>
      <c r="Y468" s="529"/>
      <c r="Z468" s="529"/>
      <c r="AA468" s="529"/>
      <c r="AB468" s="529"/>
      <c r="AC468" s="529"/>
      <c r="AD468" s="529"/>
      <c r="AE468" s="529"/>
      <c r="AF468" s="529"/>
      <c r="AG468" s="529"/>
      <c r="AH468" s="529"/>
      <c r="AI468" s="529"/>
    </row>
    <row r="469" spans="1:35">
      <c r="A469" s="529"/>
      <c r="B469" s="529"/>
      <c r="C469" s="529"/>
      <c r="D469" s="529"/>
      <c r="E469" s="529"/>
      <c r="F469" s="529"/>
      <c r="G469" s="529"/>
      <c r="H469" s="529"/>
      <c r="I469" s="529"/>
      <c r="J469" s="529"/>
      <c r="K469" s="529"/>
      <c r="L469" s="529"/>
      <c r="M469" s="529"/>
      <c r="N469" s="529"/>
      <c r="O469" s="529"/>
      <c r="P469" s="531"/>
      <c r="Q469" s="529"/>
      <c r="R469" s="529"/>
      <c r="S469" s="529"/>
      <c r="T469" s="529"/>
      <c r="U469" s="529"/>
      <c r="V469" s="529"/>
      <c r="W469" s="529"/>
      <c r="X469" s="529"/>
      <c r="Y469" s="529"/>
      <c r="Z469" s="529"/>
      <c r="AA469" s="529"/>
      <c r="AB469" s="529"/>
      <c r="AC469" s="529"/>
      <c r="AD469" s="529"/>
      <c r="AE469" s="529"/>
      <c r="AF469" s="529"/>
      <c r="AG469" s="529"/>
      <c r="AH469" s="529"/>
      <c r="AI469" s="529"/>
    </row>
    <row r="470" spans="1:35">
      <c r="A470" s="529"/>
      <c r="B470" s="529"/>
      <c r="C470" s="529"/>
      <c r="D470" s="529"/>
      <c r="E470" s="529"/>
      <c r="F470" s="529"/>
      <c r="G470" s="529"/>
      <c r="H470" s="529"/>
      <c r="I470" s="529"/>
      <c r="J470" s="529"/>
      <c r="K470" s="529"/>
      <c r="L470" s="529"/>
      <c r="M470" s="529"/>
      <c r="N470" s="529"/>
      <c r="O470" s="529"/>
      <c r="P470" s="531"/>
      <c r="Q470" s="529"/>
      <c r="R470" s="529"/>
      <c r="S470" s="529"/>
      <c r="T470" s="529"/>
      <c r="U470" s="529"/>
      <c r="V470" s="529"/>
      <c r="W470" s="529"/>
      <c r="X470" s="529"/>
      <c r="Y470" s="529"/>
      <c r="Z470" s="529"/>
      <c r="AA470" s="529"/>
      <c r="AB470" s="529"/>
      <c r="AC470" s="529"/>
      <c r="AD470" s="529"/>
      <c r="AE470" s="529"/>
      <c r="AF470" s="529"/>
      <c r="AG470" s="529"/>
      <c r="AH470" s="529"/>
      <c r="AI470" s="529"/>
    </row>
    <row r="471" spans="1:35">
      <c r="A471" s="529"/>
      <c r="B471" s="529"/>
      <c r="C471" s="529"/>
      <c r="D471" s="529"/>
      <c r="E471" s="529"/>
      <c r="F471" s="529"/>
      <c r="G471" s="529"/>
      <c r="H471" s="529"/>
      <c r="I471" s="529"/>
      <c r="J471" s="529"/>
      <c r="K471" s="529"/>
      <c r="L471" s="529"/>
      <c r="M471" s="529"/>
      <c r="N471" s="529"/>
      <c r="O471" s="529"/>
      <c r="P471" s="531"/>
      <c r="Q471" s="529"/>
      <c r="R471" s="529"/>
      <c r="S471" s="529"/>
      <c r="T471" s="529"/>
      <c r="U471" s="529"/>
      <c r="V471" s="529"/>
      <c r="W471" s="529"/>
      <c r="X471" s="529"/>
      <c r="Y471" s="529"/>
      <c r="Z471" s="529"/>
      <c r="AA471" s="529"/>
      <c r="AB471" s="529"/>
      <c r="AC471" s="529"/>
      <c r="AD471" s="529"/>
      <c r="AE471" s="529"/>
      <c r="AF471" s="529"/>
      <c r="AG471" s="529"/>
      <c r="AH471" s="529"/>
      <c r="AI471" s="529"/>
    </row>
    <row r="472" spans="1:35">
      <c r="A472" s="529"/>
      <c r="B472" s="529"/>
      <c r="C472" s="529"/>
      <c r="D472" s="529"/>
      <c r="E472" s="529"/>
      <c r="F472" s="529"/>
      <c r="G472" s="529"/>
      <c r="H472" s="529"/>
      <c r="I472" s="529"/>
      <c r="J472" s="529"/>
      <c r="K472" s="529"/>
      <c r="L472" s="529"/>
      <c r="M472" s="529"/>
      <c r="N472" s="529"/>
      <c r="O472" s="529"/>
      <c r="P472" s="531"/>
      <c r="Q472" s="529"/>
      <c r="R472" s="529"/>
      <c r="S472" s="529"/>
      <c r="T472" s="529"/>
      <c r="U472" s="529"/>
      <c r="V472" s="529"/>
      <c r="W472" s="529"/>
      <c r="X472" s="529"/>
      <c r="Y472" s="529"/>
      <c r="Z472" s="529"/>
      <c r="AA472" s="529"/>
      <c r="AB472" s="529"/>
      <c r="AC472" s="529"/>
      <c r="AD472" s="529"/>
      <c r="AE472" s="529"/>
      <c r="AF472" s="529"/>
      <c r="AG472" s="529"/>
      <c r="AH472" s="529"/>
      <c r="AI472" s="529"/>
    </row>
    <row r="473" spans="1:35">
      <c r="A473" s="529"/>
      <c r="B473" s="529"/>
      <c r="C473" s="529"/>
      <c r="D473" s="529"/>
      <c r="E473" s="529"/>
      <c r="F473" s="529"/>
      <c r="G473" s="529"/>
      <c r="H473" s="529"/>
      <c r="I473" s="529"/>
      <c r="J473" s="529"/>
      <c r="K473" s="529"/>
      <c r="L473" s="529"/>
      <c r="M473" s="529"/>
      <c r="N473" s="529"/>
      <c r="O473" s="529"/>
      <c r="P473" s="531"/>
      <c r="Q473" s="529"/>
      <c r="R473" s="529"/>
      <c r="S473" s="529"/>
      <c r="T473" s="529"/>
      <c r="U473" s="529"/>
      <c r="V473" s="529"/>
      <c r="W473" s="529"/>
      <c r="X473" s="529"/>
      <c r="Y473" s="529"/>
      <c r="Z473" s="529"/>
      <c r="AA473" s="529"/>
      <c r="AB473" s="529"/>
      <c r="AC473" s="529"/>
      <c r="AD473" s="529"/>
      <c r="AE473" s="529"/>
      <c r="AF473" s="529"/>
      <c r="AG473" s="529"/>
      <c r="AH473" s="529"/>
      <c r="AI473" s="529"/>
    </row>
    <row r="474" spans="1:35">
      <c r="A474" s="529"/>
      <c r="B474" s="529"/>
      <c r="C474" s="529"/>
      <c r="D474" s="529"/>
      <c r="E474" s="529"/>
      <c r="F474" s="529"/>
      <c r="G474" s="529"/>
      <c r="H474" s="529"/>
      <c r="I474" s="529"/>
      <c r="J474" s="529"/>
      <c r="K474" s="529"/>
      <c r="L474" s="529"/>
      <c r="M474" s="529"/>
      <c r="N474" s="529"/>
      <c r="O474" s="529"/>
      <c r="P474" s="531"/>
      <c r="Q474" s="529"/>
      <c r="R474" s="529"/>
      <c r="S474" s="529"/>
      <c r="T474" s="529"/>
      <c r="U474" s="529"/>
      <c r="V474" s="529"/>
      <c r="W474" s="529"/>
      <c r="X474" s="529"/>
      <c r="Y474" s="529"/>
      <c r="Z474" s="529"/>
      <c r="AA474" s="529"/>
      <c r="AB474" s="529"/>
      <c r="AC474" s="529"/>
      <c r="AD474" s="529"/>
      <c r="AE474" s="529"/>
      <c r="AF474" s="529"/>
      <c r="AG474" s="529"/>
      <c r="AH474" s="529"/>
      <c r="AI474" s="529"/>
    </row>
    <row r="475" spans="1:35">
      <c r="A475" s="529"/>
      <c r="B475" s="529"/>
      <c r="C475" s="529"/>
      <c r="D475" s="529"/>
      <c r="E475" s="529"/>
      <c r="F475" s="529"/>
      <c r="G475" s="529"/>
      <c r="H475" s="529"/>
      <c r="I475" s="529"/>
      <c r="J475" s="529"/>
      <c r="K475" s="529"/>
      <c r="L475" s="529"/>
      <c r="M475" s="529"/>
      <c r="N475" s="529"/>
      <c r="O475" s="529"/>
      <c r="P475" s="531"/>
      <c r="Q475" s="529"/>
      <c r="R475" s="529"/>
      <c r="S475" s="529"/>
      <c r="T475" s="529"/>
      <c r="U475" s="529"/>
      <c r="V475" s="529"/>
      <c r="W475" s="529"/>
      <c r="X475" s="529"/>
      <c r="Y475" s="529"/>
      <c r="Z475" s="529"/>
      <c r="AA475" s="529"/>
      <c r="AB475" s="529"/>
      <c r="AC475" s="529"/>
      <c r="AD475" s="529"/>
      <c r="AE475" s="529"/>
      <c r="AF475" s="529"/>
      <c r="AG475" s="529"/>
      <c r="AH475" s="529"/>
      <c r="AI475" s="529"/>
    </row>
    <row r="476" spans="1:35">
      <c r="A476" s="529"/>
      <c r="B476" s="529"/>
      <c r="C476" s="529"/>
      <c r="D476" s="529"/>
      <c r="E476" s="529"/>
      <c r="F476" s="529"/>
      <c r="G476" s="529"/>
      <c r="H476" s="529"/>
      <c r="I476" s="529"/>
      <c r="J476" s="529"/>
      <c r="K476" s="529"/>
      <c r="L476" s="529"/>
      <c r="M476" s="529"/>
      <c r="N476" s="529"/>
      <c r="O476" s="529"/>
      <c r="P476" s="531"/>
      <c r="Q476" s="529"/>
      <c r="R476" s="529"/>
      <c r="S476" s="529"/>
      <c r="T476" s="529"/>
      <c r="U476" s="529"/>
      <c r="V476" s="529"/>
      <c r="W476" s="529"/>
      <c r="X476" s="529"/>
      <c r="Y476" s="529"/>
      <c r="Z476" s="529"/>
      <c r="AA476" s="529"/>
      <c r="AB476" s="529"/>
      <c r="AC476" s="529"/>
      <c r="AD476" s="529"/>
      <c r="AE476" s="529"/>
      <c r="AF476" s="529"/>
      <c r="AG476" s="529"/>
      <c r="AH476" s="529"/>
      <c r="AI476" s="529"/>
    </row>
    <row r="477" spans="1:35">
      <c r="A477" s="529"/>
      <c r="B477" s="529"/>
      <c r="C477" s="529"/>
      <c r="D477" s="529"/>
      <c r="E477" s="529"/>
      <c r="F477" s="529"/>
      <c r="G477" s="529"/>
      <c r="H477" s="529"/>
      <c r="I477" s="529"/>
      <c r="J477" s="529"/>
      <c r="K477" s="529"/>
      <c r="L477" s="529"/>
      <c r="M477" s="529"/>
      <c r="N477" s="529"/>
      <c r="O477" s="529"/>
      <c r="P477" s="531"/>
      <c r="Q477" s="529"/>
      <c r="R477" s="529"/>
      <c r="S477" s="529"/>
      <c r="T477" s="529"/>
      <c r="U477" s="529"/>
      <c r="V477" s="529"/>
      <c r="W477" s="529"/>
      <c r="X477" s="529"/>
      <c r="Y477" s="529"/>
      <c r="Z477" s="529"/>
      <c r="AA477" s="529"/>
      <c r="AB477" s="529"/>
      <c r="AC477" s="529"/>
      <c r="AD477" s="529"/>
      <c r="AE477" s="529"/>
      <c r="AF477" s="529"/>
      <c r="AG477" s="529"/>
      <c r="AH477" s="529"/>
      <c r="AI477" s="529"/>
    </row>
    <row r="478" spans="1:35">
      <c r="A478" s="529"/>
      <c r="B478" s="529"/>
      <c r="C478" s="529"/>
      <c r="D478" s="529"/>
      <c r="E478" s="529"/>
      <c r="F478" s="529"/>
      <c r="G478" s="529"/>
      <c r="H478" s="529"/>
      <c r="I478" s="529"/>
      <c r="J478" s="529"/>
      <c r="K478" s="529"/>
      <c r="L478" s="529"/>
      <c r="M478" s="529"/>
      <c r="N478" s="529"/>
      <c r="O478" s="529"/>
      <c r="P478" s="531"/>
      <c r="Q478" s="529"/>
      <c r="R478" s="529"/>
      <c r="S478" s="529"/>
      <c r="T478" s="529"/>
      <c r="U478" s="529"/>
      <c r="V478" s="529"/>
      <c r="W478" s="529"/>
      <c r="X478" s="529"/>
      <c r="Y478" s="529"/>
      <c r="Z478" s="529"/>
      <c r="AA478" s="529"/>
      <c r="AB478" s="529"/>
      <c r="AC478" s="529"/>
      <c r="AD478" s="529"/>
      <c r="AE478" s="529"/>
      <c r="AF478" s="529"/>
      <c r="AG478" s="529"/>
      <c r="AH478" s="529"/>
      <c r="AI478" s="529"/>
    </row>
    <row r="479" spans="1:35">
      <c r="A479" s="529"/>
      <c r="B479" s="529"/>
      <c r="C479" s="529"/>
      <c r="D479" s="529"/>
      <c r="E479" s="529"/>
      <c r="F479" s="529"/>
      <c r="G479" s="529"/>
      <c r="H479" s="529"/>
      <c r="I479" s="529"/>
      <c r="J479" s="529"/>
      <c r="K479" s="529"/>
      <c r="L479" s="529"/>
      <c r="M479" s="529"/>
      <c r="N479" s="529"/>
      <c r="O479" s="529"/>
      <c r="P479" s="531"/>
      <c r="Q479" s="529"/>
      <c r="R479" s="529"/>
      <c r="S479" s="529"/>
      <c r="T479" s="529"/>
      <c r="U479" s="529"/>
      <c r="V479" s="529"/>
      <c r="W479" s="529"/>
      <c r="X479" s="529"/>
      <c r="Y479" s="529"/>
      <c r="Z479" s="529"/>
      <c r="AA479" s="529"/>
      <c r="AB479" s="529"/>
      <c r="AC479" s="529"/>
      <c r="AD479" s="529"/>
      <c r="AE479" s="529"/>
      <c r="AF479" s="529"/>
      <c r="AG479" s="529"/>
      <c r="AH479" s="529"/>
      <c r="AI479" s="529"/>
    </row>
    <row r="480" spans="1:35">
      <c r="A480" s="529"/>
      <c r="B480" s="529"/>
      <c r="C480" s="529"/>
      <c r="D480" s="529"/>
      <c r="E480" s="529"/>
      <c r="F480" s="529"/>
      <c r="G480" s="529"/>
      <c r="H480" s="529"/>
      <c r="I480" s="529"/>
      <c r="J480" s="529"/>
      <c r="K480" s="529"/>
      <c r="L480" s="529"/>
      <c r="M480" s="529"/>
      <c r="N480" s="529"/>
      <c r="O480" s="529"/>
      <c r="P480" s="531"/>
      <c r="Q480" s="529"/>
      <c r="R480" s="529"/>
      <c r="S480" s="529"/>
      <c r="T480" s="529"/>
      <c r="U480" s="529"/>
      <c r="V480" s="529"/>
      <c r="W480" s="529"/>
      <c r="X480" s="529"/>
      <c r="Y480" s="529"/>
      <c r="Z480" s="529"/>
      <c r="AA480" s="529"/>
      <c r="AB480" s="529"/>
      <c r="AC480" s="529"/>
      <c r="AD480" s="529"/>
      <c r="AE480" s="529"/>
      <c r="AF480" s="529"/>
      <c r="AG480" s="529"/>
      <c r="AH480" s="529"/>
      <c r="AI480" s="529"/>
    </row>
    <row r="481" spans="1:35">
      <c r="A481" s="529"/>
      <c r="B481" s="529"/>
      <c r="C481" s="529"/>
      <c r="D481" s="529"/>
      <c r="E481" s="529"/>
      <c r="F481" s="529"/>
      <c r="G481" s="529"/>
      <c r="H481" s="529"/>
      <c r="I481" s="529"/>
      <c r="J481" s="529"/>
      <c r="K481" s="529"/>
      <c r="L481" s="529"/>
      <c r="M481" s="529"/>
      <c r="N481" s="529"/>
      <c r="O481" s="529"/>
      <c r="P481" s="531"/>
      <c r="Q481" s="529"/>
      <c r="R481" s="529"/>
      <c r="S481" s="529"/>
      <c r="T481" s="529"/>
      <c r="U481" s="529"/>
      <c r="V481" s="529"/>
      <c r="W481" s="529"/>
      <c r="X481" s="529"/>
      <c r="Y481" s="529"/>
      <c r="Z481" s="529"/>
      <c r="AA481" s="529"/>
      <c r="AB481" s="529"/>
      <c r="AC481" s="529"/>
      <c r="AD481" s="529"/>
      <c r="AE481" s="529"/>
      <c r="AF481" s="529"/>
      <c r="AG481" s="529"/>
      <c r="AH481" s="529"/>
      <c r="AI481" s="529"/>
    </row>
    <row r="482" spans="1:35">
      <c r="A482" s="529"/>
      <c r="B482" s="529"/>
      <c r="C482" s="529"/>
      <c r="D482" s="529"/>
      <c r="E482" s="529"/>
      <c r="F482" s="529"/>
      <c r="G482" s="529"/>
      <c r="H482" s="529"/>
      <c r="I482" s="529"/>
      <c r="J482" s="529"/>
      <c r="K482" s="529"/>
      <c r="L482" s="529"/>
      <c r="M482" s="529"/>
      <c r="N482" s="529"/>
      <c r="O482" s="529"/>
      <c r="P482" s="531"/>
      <c r="Q482" s="529"/>
      <c r="R482" s="529"/>
      <c r="S482" s="529"/>
      <c r="T482" s="529"/>
      <c r="U482" s="529"/>
      <c r="V482" s="529"/>
      <c r="W482" s="529"/>
      <c r="X482" s="529"/>
      <c r="Y482" s="529"/>
      <c r="Z482" s="529"/>
      <c r="AA482" s="529"/>
      <c r="AB482" s="529"/>
      <c r="AC482" s="529"/>
      <c r="AD482" s="529"/>
      <c r="AE482" s="529"/>
      <c r="AF482" s="529"/>
      <c r="AG482" s="529"/>
      <c r="AH482" s="529"/>
      <c r="AI482" s="529"/>
    </row>
    <row r="483" spans="1:35">
      <c r="A483" s="529"/>
      <c r="B483" s="529"/>
      <c r="C483" s="529"/>
      <c r="D483" s="529"/>
      <c r="E483" s="529"/>
      <c r="F483" s="529"/>
      <c r="G483" s="529"/>
      <c r="H483" s="529"/>
      <c r="I483" s="529"/>
      <c r="J483" s="529"/>
      <c r="K483" s="529"/>
      <c r="L483" s="529"/>
      <c r="M483" s="529"/>
      <c r="N483" s="529"/>
      <c r="O483" s="529"/>
      <c r="P483" s="531"/>
      <c r="Q483" s="529"/>
      <c r="R483" s="529"/>
      <c r="S483" s="529"/>
      <c r="T483" s="529"/>
      <c r="U483" s="529"/>
      <c r="V483" s="529"/>
      <c r="W483" s="529"/>
      <c r="X483" s="529"/>
      <c r="Y483" s="529"/>
      <c r="Z483" s="529"/>
      <c r="AA483" s="529"/>
      <c r="AB483" s="529"/>
      <c r="AC483" s="529"/>
      <c r="AD483" s="529"/>
      <c r="AE483" s="529"/>
      <c r="AF483" s="529"/>
      <c r="AG483" s="529"/>
      <c r="AH483" s="529"/>
      <c r="AI483" s="529"/>
    </row>
    <row r="484" spans="1:35">
      <c r="A484" s="529"/>
      <c r="B484" s="529"/>
      <c r="C484" s="529"/>
      <c r="D484" s="529"/>
      <c r="E484" s="529"/>
      <c r="F484" s="529"/>
      <c r="G484" s="529"/>
      <c r="H484" s="529"/>
      <c r="I484" s="529"/>
      <c r="J484" s="529"/>
      <c r="K484" s="529"/>
      <c r="L484" s="529"/>
      <c r="M484" s="529"/>
      <c r="N484" s="529"/>
      <c r="O484" s="529"/>
      <c r="P484" s="531"/>
      <c r="Q484" s="529"/>
      <c r="R484" s="529"/>
      <c r="S484" s="529"/>
      <c r="T484" s="529"/>
      <c r="U484" s="529"/>
      <c r="V484" s="529"/>
      <c r="W484" s="529"/>
      <c r="X484" s="529"/>
      <c r="Y484" s="529"/>
      <c r="Z484" s="529"/>
      <c r="AA484" s="529"/>
      <c r="AB484" s="529"/>
      <c r="AC484" s="529"/>
      <c r="AD484" s="529"/>
      <c r="AE484" s="529"/>
      <c r="AF484" s="529"/>
      <c r="AG484" s="529"/>
      <c r="AH484" s="529"/>
      <c r="AI484" s="529"/>
    </row>
    <row r="485" spans="1:35">
      <c r="A485" s="529"/>
      <c r="B485" s="529"/>
      <c r="C485" s="529"/>
      <c r="D485" s="529"/>
      <c r="E485" s="529"/>
      <c r="F485" s="529"/>
      <c r="G485" s="529"/>
      <c r="H485" s="529"/>
      <c r="I485" s="529"/>
      <c r="J485" s="529"/>
      <c r="K485" s="529"/>
      <c r="L485" s="529"/>
      <c r="M485" s="529"/>
      <c r="N485" s="529"/>
      <c r="O485" s="529"/>
      <c r="P485" s="531"/>
      <c r="Q485" s="529"/>
      <c r="R485" s="529"/>
      <c r="S485" s="529"/>
      <c r="T485" s="529"/>
      <c r="U485" s="529"/>
      <c r="V485" s="529"/>
      <c r="W485" s="529"/>
      <c r="X485" s="529"/>
      <c r="Y485" s="529"/>
      <c r="Z485" s="529"/>
      <c r="AA485" s="529"/>
      <c r="AB485" s="529"/>
      <c r="AC485" s="529"/>
      <c r="AD485" s="529"/>
      <c r="AE485" s="529"/>
      <c r="AF485" s="529"/>
      <c r="AG485" s="529"/>
      <c r="AH485" s="529"/>
      <c r="AI485" s="529"/>
    </row>
    <row r="486" spans="1:35">
      <c r="A486" s="529"/>
      <c r="B486" s="529"/>
      <c r="C486" s="529"/>
      <c r="D486" s="529"/>
      <c r="E486" s="529"/>
      <c r="F486" s="529"/>
      <c r="G486" s="529"/>
      <c r="H486" s="529"/>
      <c r="I486" s="529"/>
      <c r="J486" s="529"/>
      <c r="K486" s="529"/>
      <c r="L486" s="529"/>
      <c r="M486" s="529"/>
      <c r="N486" s="529"/>
      <c r="O486" s="529"/>
      <c r="P486" s="531"/>
      <c r="Q486" s="529"/>
      <c r="R486" s="529"/>
      <c r="S486" s="529"/>
      <c r="T486" s="529"/>
      <c r="U486" s="529"/>
      <c r="V486" s="529"/>
      <c r="W486" s="529"/>
      <c r="X486" s="529"/>
      <c r="Y486" s="529"/>
      <c r="Z486" s="529"/>
      <c r="AA486" s="529"/>
      <c r="AB486" s="529"/>
      <c r="AC486" s="529"/>
      <c r="AD486" s="529"/>
      <c r="AE486" s="529"/>
      <c r="AF486" s="529"/>
      <c r="AG486" s="529"/>
      <c r="AH486" s="529"/>
      <c r="AI486" s="529"/>
    </row>
    <row r="487" spans="1:35">
      <c r="A487" s="529"/>
      <c r="B487" s="529"/>
      <c r="C487" s="529"/>
      <c r="D487" s="529"/>
      <c r="E487" s="529"/>
      <c r="F487" s="529"/>
      <c r="G487" s="529"/>
      <c r="H487" s="529"/>
      <c r="I487" s="529"/>
      <c r="J487" s="529"/>
      <c r="K487" s="529"/>
      <c r="L487" s="529"/>
      <c r="M487" s="529"/>
      <c r="N487" s="529"/>
      <c r="O487" s="529"/>
      <c r="P487" s="531"/>
      <c r="Q487" s="529"/>
      <c r="R487" s="529"/>
      <c r="S487" s="529"/>
      <c r="T487" s="529"/>
      <c r="U487" s="529"/>
      <c r="V487" s="529"/>
      <c r="W487" s="529"/>
      <c r="X487" s="529"/>
      <c r="Y487" s="529"/>
      <c r="Z487" s="529"/>
      <c r="AA487" s="529"/>
      <c r="AB487" s="529"/>
      <c r="AC487" s="529"/>
      <c r="AD487" s="529"/>
      <c r="AE487" s="529"/>
      <c r="AF487" s="529"/>
      <c r="AG487" s="529"/>
      <c r="AH487" s="529"/>
      <c r="AI487" s="529"/>
    </row>
    <row r="488" spans="1:35">
      <c r="A488" s="529"/>
      <c r="B488" s="529"/>
      <c r="C488" s="529"/>
      <c r="D488" s="529"/>
      <c r="E488" s="529"/>
      <c r="F488" s="529"/>
      <c r="G488" s="529"/>
      <c r="H488" s="529"/>
      <c r="I488" s="529"/>
      <c r="J488" s="529"/>
      <c r="K488" s="529"/>
      <c r="L488" s="529"/>
      <c r="M488" s="529"/>
      <c r="N488" s="529"/>
      <c r="O488" s="529"/>
      <c r="P488" s="531"/>
      <c r="Q488" s="529"/>
      <c r="R488" s="529"/>
      <c r="S488" s="529"/>
      <c r="T488" s="529"/>
      <c r="U488" s="529"/>
      <c r="V488" s="529"/>
      <c r="W488" s="529"/>
      <c r="X488" s="529"/>
      <c r="Y488" s="529"/>
      <c r="Z488" s="529"/>
      <c r="AA488" s="529"/>
      <c r="AB488" s="529"/>
      <c r="AC488" s="529"/>
      <c r="AD488" s="529"/>
      <c r="AE488" s="529"/>
      <c r="AF488" s="529"/>
      <c r="AG488" s="529"/>
      <c r="AH488" s="529"/>
      <c r="AI488" s="529"/>
    </row>
    <row r="489" spans="1:35">
      <c r="A489" s="529"/>
      <c r="B489" s="529"/>
      <c r="C489" s="529"/>
      <c r="D489" s="529"/>
      <c r="E489" s="529"/>
      <c r="F489" s="529"/>
      <c r="G489" s="529"/>
      <c r="H489" s="529"/>
      <c r="I489" s="529"/>
      <c r="J489" s="529"/>
      <c r="K489" s="529"/>
      <c r="L489" s="529"/>
      <c r="M489" s="529"/>
      <c r="N489" s="529"/>
      <c r="O489" s="529"/>
      <c r="P489" s="531"/>
      <c r="Q489" s="529"/>
      <c r="R489" s="529"/>
      <c r="S489" s="529"/>
      <c r="T489" s="529"/>
      <c r="U489" s="529"/>
      <c r="V489" s="529"/>
      <c r="W489" s="529"/>
      <c r="X489" s="529"/>
      <c r="Y489" s="529"/>
      <c r="Z489" s="529"/>
      <c r="AA489" s="529"/>
      <c r="AB489" s="529"/>
      <c r="AC489" s="529"/>
      <c r="AD489" s="529"/>
      <c r="AE489" s="529"/>
      <c r="AF489" s="529"/>
      <c r="AG489" s="529"/>
      <c r="AH489" s="529"/>
      <c r="AI489" s="529"/>
    </row>
    <row r="490" spans="1:35">
      <c r="A490" s="529"/>
      <c r="B490" s="529"/>
      <c r="C490" s="529"/>
      <c r="D490" s="529"/>
      <c r="E490" s="529"/>
      <c r="F490" s="529"/>
      <c r="G490" s="529"/>
      <c r="H490" s="529"/>
      <c r="I490" s="529"/>
      <c r="J490" s="529"/>
      <c r="K490" s="529"/>
      <c r="L490" s="529"/>
      <c r="M490" s="529"/>
      <c r="N490" s="529"/>
      <c r="O490" s="529"/>
      <c r="P490" s="531"/>
      <c r="Q490" s="529"/>
      <c r="R490" s="529"/>
      <c r="S490" s="529"/>
      <c r="T490" s="529"/>
      <c r="U490" s="529"/>
      <c r="V490" s="529"/>
      <c r="W490" s="529"/>
      <c r="X490" s="529"/>
      <c r="Y490" s="529"/>
      <c r="Z490" s="529"/>
      <c r="AA490" s="529"/>
      <c r="AB490" s="529"/>
      <c r="AC490" s="529"/>
      <c r="AD490" s="529"/>
      <c r="AE490" s="529"/>
      <c r="AF490" s="529"/>
      <c r="AG490" s="529"/>
      <c r="AH490" s="529"/>
      <c r="AI490" s="529"/>
    </row>
    <row r="491" spans="1:35">
      <c r="A491" s="529"/>
      <c r="B491" s="529"/>
      <c r="C491" s="529"/>
      <c r="D491" s="529"/>
      <c r="E491" s="529"/>
      <c r="F491" s="529"/>
      <c r="G491" s="529"/>
      <c r="H491" s="529"/>
      <c r="I491" s="529"/>
      <c r="J491" s="529"/>
      <c r="K491" s="529"/>
      <c r="L491" s="529"/>
      <c r="M491" s="529"/>
      <c r="N491" s="529"/>
      <c r="O491" s="529"/>
      <c r="P491" s="531"/>
      <c r="Q491" s="529"/>
      <c r="R491" s="529"/>
      <c r="S491" s="529"/>
      <c r="T491" s="529"/>
      <c r="U491" s="529"/>
      <c r="V491" s="529"/>
      <c r="W491" s="529"/>
      <c r="X491" s="529"/>
      <c r="Y491" s="529"/>
      <c r="Z491" s="529"/>
      <c r="AA491" s="529"/>
      <c r="AB491" s="529"/>
      <c r="AC491" s="529"/>
      <c r="AD491" s="529"/>
      <c r="AE491" s="529"/>
      <c r="AF491" s="529"/>
      <c r="AG491" s="529"/>
      <c r="AH491" s="529"/>
      <c r="AI491" s="529"/>
    </row>
    <row r="492" spans="1:35">
      <c r="A492" s="529"/>
      <c r="B492" s="529"/>
      <c r="C492" s="529"/>
      <c r="D492" s="529"/>
      <c r="E492" s="529"/>
      <c r="F492" s="529"/>
      <c r="G492" s="529"/>
      <c r="H492" s="529"/>
      <c r="I492" s="529"/>
      <c r="J492" s="529"/>
      <c r="K492" s="529"/>
      <c r="L492" s="529"/>
      <c r="M492" s="529"/>
      <c r="N492" s="529"/>
      <c r="O492" s="529"/>
      <c r="P492" s="531"/>
      <c r="Q492" s="529"/>
      <c r="R492" s="529"/>
      <c r="S492" s="529"/>
      <c r="T492" s="529"/>
      <c r="U492" s="529"/>
      <c r="V492" s="529"/>
      <c r="W492" s="529"/>
      <c r="X492" s="529"/>
      <c r="Y492" s="529"/>
      <c r="Z492" s="529"/>
      <c r="AA492" s="529"/>
      <c r="AB492" s="529"/>
      <c r="AC492" s="529"/>
      <c r="AD492" s="529"/>
      <c r="AE492" s="529"/>
      <c r="AF492" s="529"/>
      <c r="AG492" s="529"/>
      <c r="AH492" s="529"/>
      <c r="AI492" s="529"/>
    </row>
    <row r="493" spans="1:35">
      <c r="A493" s="529"/>
      <c r="B493" s="529"/>
      <c r="C493" s="529"/>
      <c r="D493" s="529"/>
      <c r="E493" s="529"/>
      <c r="F493" s="529"/>
      <c r="G493" s="529"/>
      <c r="H493" s="529"/>
      <c r="I493" s="529"/>
      <c r="J493" s="529"/>
      <c r="K493" s="529"/>
      <c r="L493" s="529"/>
      <c r="M493" s="529"/>
      <c r="N493" s="529"/>
      <c r="O493" s="529"/>
      <c r="P493" s="531"/>
      <c r="Q493" s="529"/>
      <c r="R493" s="529"/>
      <c r="S493" s="529"/>
      <c r="T493" s="529"/>
      <c r="U493" s="529"/>
      <c r="V493" s="529"/>
      <c r="W493" s="529"/>
      <c r="X493" s="529"/>
      <c r="Y493" s="529"/>
      <c r="Z493" s="529"/>
      <c r="AA493" s="529"/>
      <c r="AB493" s="529"/>
      <c r="AC493" s="529"/>
      <c r="AD493" s="529"/>
      <c r="AE493" s="529"/>
      <c r="AF493" s="529"/>
      <c r="AG493" s="529"/>
      <c r="AH493" s="529"/>
      <c r="AI493" s="529"/>
    </row>
    <row r="494" spans="1:35">
      <c r="A494" s="529"/>
      <c r="B494" s="529"/>
      <c r="C494" s="529"/>
      <c r="D494" s="529"/>
      <c r="E494" s="529"/>
      <c r="F494" s="529"/>
      <c r="G494" s="529"/>
      <c r="H494" s="529"/>
      <c r="I494" s="529"/>
      <c r="J494" s="529"/>
      <c r="K494" s="529"/>
      <c r="L494" s="529"/>
      <c r="M494" s="529"/>
      <c r="N494" s="529"/>
      <c r="O494" s="529"/>
      <c r="P494" s="531"/>
      <c r="Q494" s="529"/>
      <c r="R494" s="529"/>
      <c r="S494" s="529"/>
      <c r="T494" s="529"/>
      <c r="U494" s="529"/>
      <c r="V494" s="529"/>
      <c r="W494" s="529"/>
      <c r="X494" s="529"/>
      <c r="Y494" s="529"/>
      <c r="Z494" s="529"/>
      <c r="AA494" s="529"/>
      <c r="AB494" s="529"/>
      <c r="AC494" s="529"/>
      <c r="AD494" s="529"/>
      <c r="AE494" s="529"/>
      <c r="AF494" s="529"/>
      <c r="AG494" s="529"/>
      <c r="AH494" s="529"/>
      <c r="AI494" s="529"/>
    </row>
    <row r="495" spans="1:35">
      <c r="A495" s="529"/>
      <c r="B495" s="529"/>
      <c r="C495" s="529"/>
      <c r="D495" s="529"/>
      <c r="E495" s="529"/>
      <c r="F495" s="529"/>
      <c r="G495" s="529"/>
      <c r="H495" s="529"/>
      <c r="I495" s="529"/>
      <c r="J495" s="529"/>
      <c r="K495" s="529"/>
      <c r="L495" s="529"/>
      <c r="M495" s="529"/>
      <c r="N495" s="529"/>
      <c r="O495" s="529"/>
      <c r="P495" s="531"/>
      <c r="Q495" s="529"/>
      <c r="R495" s="529"/>
      <c r="S495" s="529"/>
      <c r="T495" s="529"/>
      <c r="U495" s="529"/>
      <c r="V495" s="529"/>
      <c r="W495" s="529"/>
      <c r="X495" s="529"/>
      <c r="Y495" s="529"/>
      <c r="Z495" s="529"/>
      <c r="AA495" s="529"/>
      <c r="AB495" s="529"/>
      <c r="AC495" s="529"/>
      <c r="AD495" s="529"/>
      <c r="AE495" s="529"/>
      <c r="AF495" s="529"/>
      <c r="AG495" s="529"/>
      <c r="AH495" s="529"/>
      <c r="AI495" s="529"/>
    </row>
    <row r="496" spans="1:35">
      <c r="A496" s="529"/>
      <c r="B496" s="529"/>
      <c r="C496" s="529"/>
      <c r="D496" s="529"/>
      <c r="E496" s="529"/>
      <c r="F496" s="529"/>
      <c r="G496" s="529"/>
      <c r="H496" s="529"/>
      <c r="I496" s="529"/>
      <c r="J496" s="529"/>
      <c r="K496" s="529"/>
      <c r="L496" s="529"/>
      <c r="M496" s="529"/>
      <c r="N496" s="529"/>
      <c r="O496" s="529"/>
      <c r="P496" s="531"/>
      <c r="Q496" s="529"/>
      <c r="R496" s="529"/>
      <c r="S496" s="529"/>
      <c r="T496" s="529"/>
      <c r="U496" s="529"/>
      <c r="V496" s="529"/>
      <c r="W496" s="529"/>
      <c r="X496" s="529"/>
      <c r="Y496" s="529"/>
      <c r="Z496" s="529"/>
      <c r="AA496" s="529"/>
      <c r="AB496" s="529"/>
      <c r="AC496" s="529"/>
      <c r="AD496" s="529"/>
      <c r="AE496" s="529"/>
      <c r="AF496" s="529"/>
      <c r="AG496" s="529"/>
      <c r="AH496" s="529"/>
      <c r="AI496" s="529"/>
    </row>
    <row r="497" spans="1:35">
      <c r="A497" s="529"/>
      <c r="B497" s="529"/>
      <c r="C497" s="529"/>
      <c r="D497" s="529"/>
      <c r="E497" s="529"/>
      <c r="F497" s="529"/>
      <c r="G497" s="529"/>
      <c r="H497" s="529"/>
      <c r="I497" s="529"/>
      <c r="J497" s="529"/>
      <c r="K497" s="529"/>
      <c r="L497" s="529"/>
      <c r="M497" s="529"/>
      <c r="N497" s="529"/>
      <c r="O497" s="529"/>
      <c r="P497" s="531"/>
      <c r="Q497" s="529"/>
      <c r="R497" s="529"/>
      <c r="S497" s="529"/>
      <c r="T497" s="529"/>
      <c r="U497" s="529"/>
      <c r="V497" s="529"/>
      <c r="W497" s="529"/>
      <c r="X497" s="529"/>
      <c r="Y497" s="529"/>
      <c r="Z497" s="529"/>
      <c r="AA497" s="529"/>
      <c r="AB497" s="529"/>
      <c r="AC497" s="529"/>
      <c r="AD497" s="529"/>
      <c r="AE497" s="529"/>
      <c r="AF497" s="529"/>
      <c r="AG497" s="529"/>
      <c r="AH497" s="529"/>
      <c r="AI497" s="529"/>
    </row>
    <row r="498" spans="1:35">
      <c r="A498" s="529"/>
      <c r="B498" s="529"/>
      <c r="C498" s="529"/>
      <c r="D498" s="529"/>
      <c r="E498" s="529"/>
      <c r="F498" s="529"/>
      <c r="G498" s="529"/>
      <c r="H498" s="529"/>
      <c r="I498" s="529"/>
      <c r="J498" s="529"/>
      <c r="K498" s="529"/>
      <c r="L498" s="529"/>
      <c r="M498" s="529"/>
      <c r="N498" s="529"/>
      <c r="O498" s="529"/>
      <c r="P498" s="531"/>
      <c r="Q498" s="529"/>
      <c r="R498" s="529"/>
      <c r="S498" s="529"/>
      <c r="T498" s="529"/>
      <c r="U498" s="529"/>
      <c r="V498" s="529"/>
      <c r="W498" s="529"/>
      <c r="X498" s="529"/>
      <c r="Y498" s="529"/>
      <c r="Z498" s="529"/>
      <c r="AA498" s="529"/>
      <c r="AB498" s="529"/>
      <c r="AC498" s="529"/>
      <c r="AD498" s="529"/>
      <c r="AE498" s="529"/>
      <c r="AF498" s="529"/>
      <c r="AG498" s="529"/>
      <c r="AH498" s="529"/>
      <c r="AI498" s="529"/>
    </row>
    <row r="499" spans="1:35">
      <c r="A499" s="529"/>
      <c r="B499" s="529"/>
      <c r="C499" s="529"/>
      <c r="D499" s="529"/>
      <c r="E499" s="529"/>
      <c r="F499" s="529"/>
      <c r="G499" s="529"/>
      <c r="H499" s="529"/>
      <c r="I499" s="529"/>
      <c r="J499" s="529"/>
      <c r="K499" s="529"/>
      <c r="L499" s="529"/>
      <c r="M499" s="529"/>
      <c r="N499" s="529"/>
      <c r="O499" s="529"/>
      <c r="P499" s="531"/>
      <c r="Q499" s="529"/>
      <c r="R499" s="529"/>
      <c r="S499" s="529"/>
      <c r="T499" s="529"/>
      <c r="U499" s="529"/>
      <c r="V499" s="529"/>
      <c r="W499" s="529"/>
      <c r="X499" s="529"/>
      <c r="Y499" s="529"/>
      <c r="Z499" s="529"/>
      <c r="AA499" s="529"/>
      <c r="AB499" s="529"/>
      <c r="AC499" s="529"/>
      <c r="AD499" s="529"/>
      <c r="AE499" s="529"/>
      <c r="AF499" s="529"/>
      <c r="AG499" s="529"/>
      <c r="AH499" s="529"/>
      <c r="AI499" s="529"/>
    </row>
    <row r="500" spans="1:35">
      <c r="A500" s="529"/>
      <c r="B500" s="529"/>
      <c r="C500" s="529"/>
      <c r="D500" s="529"/>
      <c r="E500" s="529"/>
      <c r="F500" s="529"/>
      <c r="G500" s="529"/>
      <c r="H500" s="529"/>
      <c r="I500" s="529"/>
      <c r="J500" s="529"/>
      <c r="K500" s="529"/>
      <c r="L500" s="529"/>
      <c r="M500" s="529"/>
      <c r="N500" s="529"/>
      <c r="O500" s="529"/>
      <c r="P500" s="531"/>
      <c r="Q500" s="529"/>
      <c r="R500" s="529"/>
      <c r="S500" s="529"/>
      <c r="T500" s="529"/>
      <c r="U500" s="529"/>
      <c r="V500" s="529"/>
      <c r="W500" s="529"/>
      <c r="X500" s="529"/>
      <c r="Y500" s="529"/>
      <c r="Z500" s="529"/>
      <c r="AA500" s="529"/>
      <c r="AB500" s="529"/>
      <c r="AC500" s="529"/>
      <c r="AD500" s="529"/>
      <c r="AE500" s="529"/>
      <c r="AF500" s="529"/>
      <c r="AG500" s="529"/>
      <c r="AH500" s="529"/>
      <c r="AI500" s="529"/>
    </row>
    <row r="501" spans="1:35">
      <c r="A501" s="529"/>
      <c r="B501" s="529"/>
      <c r="C501" s="529"/>
      <c r="D501" s="529"/>
      <c r="E501" s="529"/>
      <c r="F501" s="529"/>
      <c r="G501" s="529"/>
      <c r="H501" s="529"/>
      <c r="I501" s="529"/>
      <c r="J501" s="529"/>
      <c r="K501" s="529"/>
      <c r="L501" s="529"/>
      <c r="M501" s="529"/>
      <c r="N501" s="529"/>
      <c r="O501" s="529"/>
      <c r="P501" s="531"/>
      <c r="Q501" s="529"/>
      <c r="R501" s="529"/>
      <c r="S501" s="529"/>
      <c r="T501" s="529"/>
      <c r="U501" s="529"/>
      <c r="V501" s="529"/>
      <c r="W501" s="529"/>
      <c r="X501" s="529"/>
      <c r="Y501" s="529"/>
      <c r="Z501" s="529"/>
      <c r="AA501" s="529"/>
      <c r="AB501" s="529"/>
      <c r="AC501" s="529"/>
      <c r="AD501" s="529"/>
      <c r="AE501" s="529"/>
      <c r="AF501" s="529"/>
      <c r="AG501" s="529"/>
      <c r="AH501" s="529"/>
      <c r="AI501" s="529"/>
    </row>
    <row r="502" spans="1:35">
      <c r="A502" s="529"/>
      <c r="B502" s="529"/>
      <c r="C502" s="529"/>
      <c r="D502" s="529"/>
      <c r="E502" s="529"/>
      <c r="F502" s="529"/>
      <c r="G502" s="529"/>
      <c r="H502" s="529"/>
      <c r="I502" s="529"/>
      <c r="J502" s="529"/>
      <c r="K502" s="529"/>
      <c r="L502" s="529"/>
      <c r="M502" s="529"/>
      <c r="N502" s="529"/>
      <c r="O502" s="529"/>
      <c r="P502" s="531"/>
      <c r="Q502" s="529"/>
      <c r="R502" s="529"/>
      <c r="S502" s="529"/>
      <c r="T502" s="529"/>
      <c r="U502" s="529"/>
      <c r="V502" s="529"/>
      <c r="W502" s="529"/>
      <c r="X502" s="529"/>
      <c r="Y502" s="529"/>
      <c r="Z502" s="529"/>
      <c r="AA502" s="529"/>
      <c r="AB502" s="529"/>
      <c r="AC502" s="529"/>
      <c r="AD502" s="529"/>
      <c r="AE502" s="529"/>
      <c r="AF502" s="529"/>
      <c r="AG502" s="529"/>
      <c r="AH502" s="529"/>
      <c r="AI502" s="529"/>
    </row>
    <row r="503" spans="1:35">
      <c r="A503" s="529"/>
      <c r="B503" s="529"/>
      <c r="C503" s="529"/>
      <c r="D503" s="529"/>
      <c r="E503" s="529"/>
      <c r="F503" s="529"/>
      <c r="G503" s="529"/>
      <c r="H503" s="529"/>
      <c r="I503" s="529"/>
      <c r="J503" s="529"/>
      <c r="K503" s="529"/>
      <c r="L503" s="529"/>
      <c r="M503" s="529"/>
      <c r="N503" s="529"/>
      <c r="O503" s="529"/>
      <c r="P503" s="531"/>
      <c r="Q503" s="529"/>
      <c r="R503" s="529"/>
      <c r="S503" s="529"/>
      <c r="T503" s="529"/>
      <c r="U503" s="529"/>
      <c r="V503" s="529"/>
      <c r="W503" s="529"/>
      <c r="X503" s="529"/>
      <c r="Y503" s="529"/>
      <c r="Z503" s="529"/>
      <c r="AA503" s="529"/>
      <c r="AB503" s="529"/>
      <c r="AC503" s="529"/>
      <c r="AD503" s="529"/>
      <c r="AE503" s="529"/>
      <c r="AF503" s="529"/>
      <c r="AG503" s="529"/>
      <c r="AH503" s="529"/>
      <c r="AI503" s="529"/>
    </row>
    <row r="504" spans="1:35">
      <c r="A504" s="529"/>
      <c r="B504" s="529"/>
      <c r="C504" s="529"/>
      <c r="D504" s="529"/>
      <c r="E504" s="529"/>
      <c r="F504" s="529"/>
      <c r="G504" s="529"/>
      <c r="H504" s="529"/>
      <c r="I504" s="529"/>
      <c r="J504" s="529"/>
      <c r="K504" s="529"/>
      <c r="L504" s="529"/>
      <c r="M504" s="529"/>
      <c r="N504" s="529"/>
      <c r="O504" s="529"/>
      <c r="P504" s="531"/>
      <c r="Q504" s="529"/>
      <c r="R504" s="529"/>
      <c r="S504" s="529"/>
      <c r="T504" s="529"/>
      <c r="U504" s="529"/>
      <c r="V504" s="529"/>
      <c r="W504" s="529"/>
      <c r="X504" s="529"/>
      <c r="Y504" s="529"/>
      <c r="Z504" s="529"/>
      <c r="AA504" s="529"/>
      <c r="AB504" s="529"/>
      <c r="AC504" s="529"/>
      <c r="AD504" s="529"/>
      <c r="AE504" s="529"/>
      <c r="AF504" s="529"/>
      <c r="AG504" s="529"/>
      <c r="AH504" s="529"/>
      <c r="AI504" s="529"/>
    </row>
    <row r="505" spans="1:35">
      <c r="A505" s="529"/>
      <c r="B505" s="529"/>
      <c r="C505" s="529"/>
      <c r="D505" s="529"/>
      <c r="E505" s="529"/>
      <c r="F505" s="529"/>
      <c r="G505" s="529"/>
      <c r="H505" s="529"/>
      <c r="I505" s="529"/>
      <c r="J505" s="529"/>
      <c r="K505" s="529"/>
      <c r="L505" s="529"/>
      <c r="M505" s="529"/>
      <c r="N505" s="529"/>
      <c r="O505" s="529"/>
      <c r="P505" s="531"/>
      <c r="Q505" s="529"/>
      <c r="R505" s="529"/>
      <c r="S505" s="529"/>
      <c r="T505" s="529"/>
      <c r="U505" s="529"/>
      <c r="V505" s="529"/>
      <c r="W505" s="529"/>
      <c r="X505" s="529"/>
      <c r="Y505" s="529"/>
      <c r="Z505" s="529"/>
      <c r="AA505" s="529"/>
      <c r="AB505" s="529"/>
      <c r="AC505" s="529"/>
      <c r="AD505" s="529"/>
      <c r="AE505" s="529"/>
      <c r="AF505" s="529"/>
      <c r="AG505" s="529"/>
      <c r="AH505" s="529"/>
      <c r="AI505" s="529"/>
    </row>
    <row r="506" spans="1:35">
      <c r="A506" s="529"/>
      <c r="B506" s="529"/>
      <c r="C506" s="529"/>
      <c r="D506" s="529"/>
      <c r="E506" s="529"/>
      <c r="F506" s="529"/>
      <c r="G506" s="529"/>
      <c r="H506" s="529"/>
      <c r="I506" s="529"/>
      <c r="J506" s="529"/>
      <c r="K506" s="529"/>
      <c r="L506" s="529"/>
      <c r="M506" s="529"/>
      <c r="N506" s="529"/>
      <c r="O506" s="529"/>
      <c r="P506" s="531"/>
      <c r="Q506" s="529"/>
      <c r="R506" s="529"/>
      <c r="S506" s="529"/>
      <c r="T506" s="529"/>
      <c r="U506" s="529"/>
      <c r="V506" s="529"/>
      <c r="W506" s="529"/>
      <c r="X506" s="529"/>
      <c r="Y506" s="529"/>
      <c r="Z506" s="529"/>
      <c r="AA506" s="529"/>
      <c r="AB506" s="529"/>
      <c r="AC506" s="529"/>
      <c r="AD506" s="529"/>
      <c r="AE506" s="529"/>
      <c r="AF506" s="529"/>
      <c r="AG506" s="529"/>
      <c r="AH506" s="529"/>
      <c r="AI506" s="529"/>
    </row>
    <row r="507" spans="1:35">
      <c r="A507" s="529"/>
      <c r="B507" s="529"/>
      <c r="C507" s="529"/>
      <c r="D507" s="529"/>
      <c r="E507" s="529"/>
      <c r="F507" s="529"/>
      <c r="G507" s="529"/>
      <c r="H507" s="529"/>
      <c r="I507" s="529"/>
      <c r="J507" s="529"/>
      <c r="K507" s="529"/>
      <c r="L507" s="529"/>
      <c r="M507" s="529"/>
      <c r="N507" s="529"/>
      <c r="O507" s="529"/>
      <c r="P507" s="531"/>
      <c r="Q507" s="529"/>
      <c r="R507" s="529"/>
      <c r="S507" s="529"/>
      <c r="T507" s="529"/>
      <c r="U507" s="529"/>
      <c r="V507" s="529"/>
      <c r="W507" s="529"/>
      <c r="X507" s="529"/>
      <c r="Y507" s="529"/>
      <c r="Z507" s="529"/>
      <c r="AA507" s="529"/>
      <c r="AB507" s="529"/>
      <c r="AC507" s="529"/>
      <c r="AD507" s="529"/>
      <c r="AE507" s="529"/>
      <c r="AF507" s="529"/>
      <c r="AG507" s="529"/>
      <c r="AH507" s="529"/>
      <c r="AI507" s="529"/>
    </row>
    <row r="508" spans="1:35">
      <c r="A508" s="529"/>
      <c r="B508" s="529"/>
      <c r="C508" s="529"/>
      <c r="D508" s="529"/>
      <c r="E508" s="529"/>
      <c r="F508" s="529"/>
      <c r="G508" s="529"/>
      <c r="H508" s="529"/>
      <c r="I508" s="529"/>
      <c r="J508" s="529"/>
      <c r="K508" s="529"/>
      <c r="L508" s="529"/>
      <c r="M508" s="529"/>
      <c r="N508" s="529"/>
      <c r="O508" s="529"/>
      <c r="P508" s="531"/>
      <c r="Q508" s="529"/>
      <c r="R508" s="529"/>
      <c r="S508" s="529"/>
      <c r="T508" s="529"/>
      <c r="U508" s="529"/>
      <c r="V508" s="529"/>
      <c r="W508" s="529"/>
      <c r="X508" s="529"/>
      <c r="Y508" s="529"/>
      <c r="Z508" s="529"/>
      <c r="AA508" s="529"/>
      <c r="AB508" s="529"/>
      <c r="AC508" s="529"/>
      <c r="AD508" s="529"/>
      <c r="AE508" s="529"/>
      <c r="AF508" s="529"/>
      <c r="AG508" s="529"/>
      <c r="AH508" s="529"/>
      <c r="AI508" s="529"/>
    </row>
    <row r="509" spans="1:35">
      <c r="A509" s="529"/>
      <c r="B509" s="529"/>
      <c r="C509" s="529"/>
      <c r="D509" s="529"/>
      <c r="E509" s="529"/>
      <c r="F509" s="529"/>
      <c r="G509" s="529"/>
      <c r="H509" s="529"/>
      <c r="I509" s="529"/>
      <c r="J509" s="529"/>
      <c r="K509" s="529"/>
      <c r="L509" s="529"/>
      <c r="M509" s="529"/>
      <c r="N509" s="529"/>
      <c r="O509" s="529"/>
      <c r="P509" s="531"/>
      <c r="Q509" s="529"/>
      <c r="R509" s="529"/>
      <c r="S509" s="529"/>
      <c r="T509" s="529"/>
      <c r="U509" s="529"/>
      <c r="V509" s="529"/>
      <c r="W509" s="529"/>
      <c r="X509" s="529"/>
      <c r="Y509" s="529"/>
      <c r="Z509" s="529"/>
      <c r="AA509" s="529"/>
      <c r="AB509" s="529"/>
      <c r="AC509" s="529"/>
      <c r="AD509" s="529"/>
      <c r="AE509" s="529"/>
      <c r="AF509" s="529"/>
      <c r="AG509" s="529"/>
      <c r="AH509" s="529"/>
      <c r="AI509" s="529"/>
    </row>
    <row r="510" spans="1:35">
      <c r="A510" s="529"/>
      <c r="B510" s="529"/>
      <c r="C510" s="529"/>
      <c r="D510" s="529"/>
      <c r="E510" s="529"/>
      <c r="F510" s="529"/>
      <c r="G510" s="529"/>
      <c r="H510" s="529"/>
      <c r="I510" s="529"/>
      <c r="J510" s="529"/>
      <c r="K510" s="529"/>
      <c r="L510" s="529"/>
      <c r="M510" s="529"/>
      <c r="N510" s="529"/>
      <c r="O510" s="529"/>
      <c r="P510" s="531"/>
      <c r="Q510" s="529"/>
      <c r="R510" s="529"/>
      <c r="S510" s="529"/>
      <c r="T510" s="529"/>
      <c r="U510" s="529"/>
      <c r="V510" s="529"/>
      <c r="W510" s="529"/>
      <c r="X510" s="529"/>
      <c r="Y510" s="529"/>
      <c r="Z510" s="529"/>
      <c r="AA510" s="529"/>
      <c r="AB510" s="529"/>
      <c r="AC510" s="529"/>
      <c r="AD510" s="529"/>
      <c r="AE510" s="529"/>
      <c r="AF510" s="529"/>
      <c r="AG510" s="529"/>
      <c r="AH510" s="529"/>
      <c r="AI510" s="529"/>
    </row>
    <row r="511" spans="1:35">
      <c r="A511" s="529"/>
      <c r="B511" s="529"/>
      <c r="C511" s="529"/>
      <c r="D511" s="529"/>
      <c r="E511" s="529"/>
      <c r="F511" s="529"/>
      <c r="G511" s="529"/>
      <c r="H511" s="529"/>
      <c r="I511" s="529"/>
      <c r="J511" s="529"/>
      <c r="K511" s="529"/>
      <c r="L511" s="529"/>
      <c r="M511" s="529"/>
      <c r="N511" s="529"/>
      <c r="O511" s="529"/>
      <c r="P511" s="531"/>
      <c r="Q511" s="529"/>
      <c r="R511" s="529"/>
      <c r="S511" s="529"/>
      <c r="T511" s="529"/>
      <c r="U511" s="529"/>
      <c r="V511" s="529"/>
      <c r="W511" s="529"/>
      <c r="X511" s="529"/>
      <c r="Y511" s="529"/>
      <c r="Z511" s="529"/>
      <c r="AA511" s="529"/>
      <c r="AB511" s="529"/>
      <c r="AC511" s="529"/>
      <c r="AD511" s="529"/>
      <c r="AE511" s="529"/>
      <c r="AF511" s="529"/>
      <c r="AG511" s="529"/>
      <c r="AH511" s="529"/>
      <c r="AI511" s="529"/>
    </row>
    <row r="512" spans="1:35">
      <c r="A512" s="529"/>
      <c r="B512" s="529"/>
      <c r="C512" s="529"/>
      <c r="D512" s="529"/>
      <c r="E512" s="529"/>
      <c r="F512" s="529"/>
      <c r="G512" s="529"/>
      <c r="H512" s="529"/>
      <c r="I512" s="529"/>
      <c r="J512" s="529"/>
      <c r="K512" s="529"/>
      <c r="L512" s="529"/>
      <c r="M512" s="529"/>
      <c r="N512" s="529"/>
      <c r="O512" s="529"/>
      <c r="P512" s="531"/>
      <c r="Q512" s="529"/>
      <c r="R512" s="529"/>
      <c r="S512" s="529"/>
      <c r="T512" s="529"/>
      <c r="U512" s="529"/>
      <c r="V512" s="529"/>
      <c r="W512" s="529"/>
      <c r="X512" s="529"/>
      <c r="Y512" s="529"/>
      <c r="Z512" s="529"/>
      <c r="AA512" s="529"/>
      <c r="AB512" s="529"/>
      <c r="AC512" s="529"/>
      <c r="AD512" s="529"/>
      <c r="AE512" s="529"/>
      <c r="AF512" s="529"/>
      <c r="AG512" s="529"/>
      <c r="AH512" s="529"/>
      <c r="AI512" s="529"/>
    </row>
    <row r="513" spans="1:35">
      <c r="A513" s="529"/>
      <c r="B513" s="529"/>
      <c r="C513" s="529"/>
      <c r="D513" s="529"/>
      <c r="E513" s="529"/>
      <c r="F513" s="529"/>
      <c r="G513" s="529"/>
      <c r="H513" s="529"/>
      <c r="I513" s="529"/>
      <c r="J513" s="529"/>
      <c r="K513" s="529"/>
      <c r="L513" s="529"/>
      <c r="M513" s="529"/>
      <c r="N513" s="529"/>
      <c r="O513" s="529"/>
      <c r="P513" s="531"/>
      <c r="Q513" s="529"/>
      <c r="R513" s="529"/>
      <c r="S513" s="529"/>
      <c r="T513" s="529"/>
      <c r="U513" s="529"/>
      <c r="V513" s="529"/>
      <c r="W513" s="529"/>
      <c r="X513" s="529"/>
      <c r="Y513" s="529"/>
      <c r="Z513" s="529"/>
      <c r="AA513" s="529"/>
      <c r="AB513" s="529"/>
      <c r="AC513" s="529"/>
      <c r="AD513" s="529"/>
      <c r="AE513" s="529"/>
      <c r="AF513" s="529"/>
      <c r="AG513" s="529"/>
      <c r="AH513" s="529"/>
      <c r="AI513" s="529"/>
    </row>
    <row r="514" spans="1:35">
      <c r="A514" s="529"/>
      <c r="B514" s="529"/>
      <c r="C514" s="529"/>
      <c r="D514" s="529"/>
      <c r="E514" s="529"/>
      <c r="F514" s="529"/>
      <c r="G514" s="529"/>
      <c r="H514" s="529"/>
      <c r="I514" s="529"/>
      <c r="J514" s="529"/>
      <c r="K514" s="529"/>
      <c r="L514" s="529"/>
      <c r="M514" s="529"/>
      <c r="N514" s="529"/>
      <c r="O514" s="529"/>
      <c r="P514" s="531"/>
      <c r="Q514" s="529"/>
      <c r="R514" s="529"/>
      <c r="S514" s="529"/>
      <c r="T514" s="529"/>
      <c r="U514" s="529"/>
      <c r="V514" s="529"/>
      <c r="W514" s="529"/>
      <c r="X514" s="529"/>
      <c r="Y514" s="529"/>
      <c r="Z514" s="529"/>
      <c r="AA514" s="529"/>
      <c r="AB514" s="529"/>
      <c r="AC514" s="529"/>
      <c r="AD514" s="529"/>
      <c r="AE514" s="529"/>
      <c r="AF514" s="529"/>
      <c r="AG514" s="529"/>
      <c r="AH514" s="529"/>
      <c r="AI514" s="529"/>
    </row>
    <row r="515" spans="1:35">
      <c r="A515" s="529"/>
      <c r="B515" s="529"/>
      <c r="C515" s="529"/>
      <c r="D515" s="529"/>
      <c r="E515" s="529"/>
      <c r="F515" s="529"/>
      <c r="G515" s="529"/>
      <c r="H515" s="529"/>
      <c r="I515" s="529"/>
      <c r="J515" s="529"/>
      <c r="K515" s="529"/>
      <c r="L515" s="529"/>
      <c r="M515" s="529"/>
      <c r="N515" s="529"/>
      <c r="O515" s="529"/>
      <c r="P515" s="531"/>
      <c r="Q515" s="529"/>
      <c r="R515" s="529"/>
      <c r="S515" s="529"/>
      <c r="T515" s="529"/>
      <c r="U515" s="529"/>
      <c r="V515" s="529"/>
      <c r="W515" s="529"/>
      <c r="X515" s="529"/>
      <c r="Y515" s="529"/>
      <c r="Z515" s="529"/>
      <c r="AA515" s="529"/>
      <c r="AB515" s="529"/>
      <c r="AC515" s="529"/>
      <c r="AD515" s="529"/>
      <c r="AE515" s="529"/>
      <c r="AF515" s="529"/>
      <c r="AG515" s="529"/>
      <c r="AH515" s="529"/>
      <c r="AI515" s="529"/>
    </row>
    <row r="516" spans="1:35">
      <c r="A516" s="529"/>
      <c r="B516" s="529"/>
      <c r="C516" s="529"/>
      <c r="D516" s="529"/>
      <c r="E516" s="529"/>
      <c r="F516" s="529"/>
      <c r="G516" s="529"/>
      <c r="H516" s="529"/>
      <c r="I516" s="529"/>
      <c r="J516" s="529"/>
      <c r="K516" s="529"/>
      <c r="L516" s="529"/>
      <c r="M516" s="529"/>
      <c r="N516" s="529"/>
      <c r="O516" s="529"/>
      <c r="P516" s="531"/>
      <c r="Q516" s="529"/>
      <c r="R516" s="529"/>
      <c r="S516" s="529"/>
      <c r="T516" s="529"/>
      <c r="U516" s="529"/>
      <c r="V516" s="529"/>
      <c r="W516" s="529"/>
      <c r="X516" s="529"/>
      <c r="Y516" s="529"/>
      <c r="Z516" s="529"/>
      <c r="AA516" s="529"/>
      <c r="AB516" s="529"/>
      <c r="AC516" s="529"/>
      <c r="AD516" s="529"/>
      <c r="AE516" s="529"/>
      <c r="AF516" s="529"/>
      <c r="AG516" s="529"/>
      <c r="AH516" s="529"/>
      <c r="AI516" s="529"/>
    </row>
    <row r="517" spans="1:35">
      <c r="A517" s="529"/>
      <c r="B517" s="529"/>
      <c r="C517" s="529"/>
      <c r="D517" s="529"/>
      <c r="E517" s="529"/>
      <c r="F517" s="529"/>
      <c r="G517" s="529"/>
      <c r="H517" s="529"/>
      <c r="I517" s="529"/>
      <c r="J517" s="529"/>
      <c r="K517" s="529"/>
      <c r="L517" s="529"/>
      <c r="M517" s="529"/>
      <c r="N517" s="529"/>
      <c r="O517" s="529"/>
      <c r="P517" s="531"/>
      <c r="Q517" s="529"/>
      <c r="R517" s="529"/>
      <c r="S517" s="529"/>
      <c r="T517" s="529"/>
      <c r="U517" s="529"/>
      <c r="V517" s="529"/>
      <c r="W517" s="529"/>
      <c r="X517" s="529"/>
      <c r="Y517" s="529"/>
      <c r="Z517" s="529"/>
      <c r="AA517" s="529"/>
      <c r="AB517" s="529"/>
      <c r="AC517" s="529"/>
      <c r="AD517" s="529"/>
      <c r="AE517" s="529"/>
      <c r="AF517" s="529"/>
      <c r="AG517" s="529"/>
      <c r="AH517" s="529"/>
      <c r="AI517" s="529"/>
    </row>
    <row r="518" spans="1:35">
      <c r="A518" s="529"/>
      <c r="B518" s="529"/>
      <c r="C518" s="529"/>
      <c r="D518" s="529"/>
      <c r="E518" s="529"/>
      <c r="F518" s="529"/>
      <c r="G518" s="529"/>
      <c r="H518" s="529"/>
      <c r="I518" s="529"/>
      <c r="J518" s="529"/>
      <c r="K518" s="529"/>
      <c r="L518" s="529"/>
      <c r="M518" s="529"/>
      <c r="N518" s="529"/>
      <c r="O518" s="529"/>
      <c r="P518" s="531"/>
      <c r="Q518" s="529"/>
      <c r="R518" s="529"/>
      <c r="S518" s="529"/>
      <c r="T518" s="529"/>
      <c r="U518" s="529"/>
      <c r="V518" s="529"/>
      <c r="W518" s="529"/>
      <c r="X518" s="529"/>
      <c r="Y518" s="529"/>
      <c r="Z518" s="529"/>
      <c r="AA518" s="529"/>
      <c r="AB518" s="529"/>
      <c r="AC518" s="529"/>
      <c r="AD518" s="529"/>
      <c r="AE518" s="529"/>
      <c r="AF518" s="529"/>
      <c r="AG518" s="529"/>
      <c r="AH518" s="529"/>
      <c r="AI518" s="529"/>
    </row>
    <row r="519" spans="1:35">
      <c r="A519" s="529"/>
      <c r="B519" s="529"/>
      <c r="C519" s="529"/>
      <c r="D519" s="529"/>
      <c r="E519" s="529"/>
      <c r="F519" s="529"/>
      <c r="G519" s="529"/>
      <c r="H519" s="529"/>
      <c r="I519" s="529"/>
      <c r="J519" s="529"/>
      <c r="K519" s="529"/>
      <c r="L519" s="529"/>
      <c r="M519" s="529"/>
      <c r="N519" s="529"/>
      <c r="O519" s="529"/>
      <c r="P519" s="531"/>
      <c r="Q519" s="529"/>
      <c r="R519" s="529"/>
      <c r="S519" s="529"/>
      <c r="T519" s="529"/>
      <c r="U519" s="529"/>
      <c r="V519" s="529"/>
      <c r="W519" s="529"/>
      <c r="X519" s="529"/>
      <c r="Y519" s="529"/>
      <c r="Z519" s="529"/>
      <c r="AA519" s="529"/>
      <c r="AB519" s="529"/>
      <c r="AC519" s="529"/>
      <c r="AD519" s="529"/>
      <c r="AE519" s="529"/>
      <c r="AF519" s="529"/>
      <c r="AG519" s="529"/>
      <c r="AH519" s="529"/>
      <c r="AI519" s="529"/>
    </row>
    <row r="520" spans="1:35">
      <c r="A520" s="529"/>
      <c r="B520" s="529"/>
      <c r="C520" s="529"/>
      <c r="D520" s="529"/>
      <c r="E520" s="529"/>
      <c r="F520" s="529"/>
      <c r="G520" s="529"/>
      <c r="H520" s="529"/>
      <c r="I520" s="529"/>
      <c r="J520" s="529"/>
      <c r="K520" s="529"/>
      <c r="L520" s="529"/>
      <c r="M520" s="529"/>
      <c r="N520" s="529"/>
      <c r="O520" s="529"/>
      <c r="P520" s="531"/>
      <c r="Q520" s="529"/>
      <c r="R520" s="529"/>
      <c r="S520" s="529"/>
      <c r="T520" s="529"/>
      <c r="U520" s="529"/>
      <c r="V520" s="529"/>
      <c r="W520" s="529"/>
      <c r="X520" s="529"/>
      <c r="Y520" s="529"/>
      <c r="Z520" s="529"/>
      <c r="AA520" s="529"/>
      <c r="AB520" s="529"/>
      <c r="AC520" s="529"/>
      <c r="AD520" s="529"/>
      <c r="AE520" s="529"/>
      <c r="AF520" s="529"/>
      <c r="AG520" s="529"/>
      <c r="AH520" s="529"/>
      <c r="AI520" s="529"/>
    </row>
    <row r="521" spans="1:35">
      <c r="A521" s="529"/>
      <c r="B521" s="529"/>
      <c r="C521" s="529"/>
      <c r="D521" s="529"/>
      <c r="E521" s="529"/>
      <c r="F521" s="529"/>
      <c r="G521" s="529"/>
      <c r="H521" s="529"/>
      <c r="I521" s="529"/>
      <c r="J521" s="529"/>
      <c r="K521" s="529"/>
      <c r="L521" s="529"/>
      <c r="M521" s="529"/>
      <c r="N521" s="529"/>
      <c r="O521" s="529"/>
      <c r="P521" s="531"/>
      <c r="Q521" s="529"/>
      <c r="R521" s="529"/>
      <c r="S521" s="529"/>
      <c r="T521" s="529"/>
      <c r="U521" s="529"/>
      <c r="V521" s="529"/>
      <c r="W521" s="529"/>
      <c r="X521" s="529"/>
      <c r="Y521" s="529"/>
      <c r="Z521" s="529"/>
      <c r="AA521" s="529"/>
      <c r="AB521" s="529"/>
      <c r="AC521" s="529"/>
      <c r="AD521" s="529"/>
      <c r="AE521" s="529"/>
      <c r="AF521" s="529"/>
      <c r="AG521" s="529"/>
      <c r="AH521" s="529"/>
      <c r="AI521" s="529"/>
    </row>
    <row r="522" spans="1:35">
      <c r="A522" s="529"/>
      <c r="B522" s="529"/>
      <c r="C522" s="529"/>
      <c r="D522" s="529"/>
      <c r="E522" s="529"/>
      <c r="F522" s="529"/>
      <c r="G522" s="529"/>
      <c r="H522" s="529"/>
      <c r="I522" s="529"/>
      <c r="J522" s="529"/>
      <c r="K522" s="529"/>
      <c r="L522" s="529"/>
      <c r="M522" s="529"/>
      <c r="N522" s="529"/>
      <c r="O522" s="529"/>
      <c r="P522" s="531"/>
      <c r="Q522" s="529"/>
      <c r="R522" s="529"/>
      <c r="S522" s="529"/>
      <c r="T522" s="529"/>
      <c r="U522" s="529"/>
      <c r="V522" s="529"/>
      <c r="W522" s="529"/>
      <c r="X522" s="529"/>
      <c r="Y522" s="529"/>
      <c r="Z522" s="529"/>
      <c r="AA522" s="529"/>
      <c r="AB522" s="529"/>
      <c r="AC522" s="529"/>
      <c r="AD522" s="529"/>
      <c r="AE522" s="529"/>
      <c r="AF522" s="529"/>
      <c r="AG522" s="529"/>
      <c r="AH522" s="529"/>
      <c r="AI522" s="529"/>
    </row>
    <row r="523" spans="1:35">
      <c r="A523" s="529"/>
      <c r="B523" s="529"/>
      <c r="C523" s="529"/>
      <c r="D523" s="529"/>
      <c r="E523" s="529"/>
      <c r="F523" s="529"/>
      <c r="G523" s="529"/>
      <c r="H523" s="529"/>
      <c r="I523" s="529"/>
      <c r="J523" s="529"/>
      <c r="K523" s="529"/>
      <c r="L523" s="529"/>
      <c r="M523" s="529"/>
      <c r="N523" s="529"/>
      <c r="O523" s="529"/>
      <c r="P523" s="531"/>
      <c r="Q523" s="529"/>
      <c r="R523" s="529"/>
      <c r="S523" s="529"/>
      <c r="T523" s="529"/>
      <c r="U523" s="529"/>
      <c r="V523" s="529"/>
      <c r="W523" s="529"/>
      <c r="X523" s="529"/>
      <c r="Y523" s="529"/>
      <c r="Z523" s="529"/>
      <c r="AA523" s="529"/>
      <c r="AB523" s="529"/>
      <c r="AC523" s="529"/>
      <c r="AD523" s="529"/>
      <c r="AE523" s="529"/>
      <c r="AF523" s="529"/>
      <c r="AG523" s="529"/>
      <c r="AH523" s="529"/>
      <c r="AI523" s="529"/>
    </row>
    <row r="524" spans="1:35">
      <c r="A524" s="529"/>
      <c r="B524" s="529"/>
      <c r="C524" s="529"/>
      <c r="D524" s="529"/>
      <c r="E524" s="529"/>
      <c r="F524" s="529"/>
      <c r="G524" s="529"/>
      <c r="H524" s="529"/>
      <c r="I524" s="529"/>
      <c r="J524" s="529"/>
      <c r="K524" s="529"/>
      <c r="L524" s="529"/>
      <c r="M524" s="529"/>
      <c r="N524" s="529"/>
      <c r="O524" s="529"/>
      <c r="P524" s="531"/>
      <c r="Q524" s="529"/>
      <c r="R524" s="529"/>
      <c r="S524" s="529"/>
      <c r="T524" s="529"/>
      <c r="U524" s="529"/>
      <c r="V524" s="529"/>
      <c r="W524" s="529"/>
      <c r="X524" s="529"/>
      <c r="Y524" s="529"/>
      <c r="Z524" s="529"/>
      <c r="AA524" s="529"/>
      <c r="AB524" s="529"/>
      <c r="AC524" s="529"/>
      <c r="AD524" s="529"/>
      <c r="AE524" s="529"/>
      <c r="AF524" s="529"/>
      <c r="AG524" s="529"/>
      <c r="AH524" s="529"/>
      <c r="AI524" s="529"/>
    </row>
    <row r="525" spans="1:35">
      <c r="A525" s="529"/>
      <c r="B525" s="529"/>
      <c r="C525" s="529"/>
      <c r="D525" s="529"/>
      <c r="E525" s="529"/>
      <c r="F525" s="529"/>
      <c r="G525" s="529"/>
      <c r="H525" s="529"/>
      <c r="I525" s="529"/>
      <c r="J525" s="529"/>
      <c r="K525" s="529"/>
      <c r="L525" s="529"/>
      <c r="M525" s="529"/>
      <c r="N525" s="529"/>
      <c r="O525" s="529"/>
      <c r="P525" s="531"/>
      <c r="Q525" s="529"/>
      <c r="R525" s="529"/>
      <c r="S525" s="529"/>
      <c r="T525" s="529"/>
      <c r="U525" s="529"/>
      <c r="V525" s="529"/>
      <c r="W525" s="529"/>
      <c r="X525" s="529"/>
      <c r="Y525" s="529"/>
      <c r="Z525" s="529"/>
      <c r="AA525" s="529"/>
      <c r="AB525" s="529"/>
      <c r="AC525" s="529"/>
      <c r="AD525" s="529"/>
      <c r="AE525" s="529"/>
      <c r="AF525" s="529"/>
      <c r="AG525" s="529"/>
      <c r="AH525" s="529"/>
      <c r="AI525" s="529"/>
    </row>
    <row r="526" spans="1:35">
      <c r="A526" s="529"/>
      <c r="B526" s="529"/>
      <c r="C526" s="529"/>
      <c r="D526" s="529"/>
      <c r="E526" s="529"/>
      <c r="F526" s="529"/>
      <c r="G526" s="529"/>
      <c r="H526" s="529"/>
      <c r="I526" s="529"/>
      <c r="J526" s="529"/>
      <c r="K526" s="529"/>
      <c r="L526" s="529"/>
      <c r="M526" s="529"/>
      <c r="N526" s="529"/>
      <c r="O526" s="529"/>
      <c r="P526" s="531"/>
      <c r="Q526" s="529"/>
      <c r="R526" s="529"/>
      <c r="S526" s="529"/>
      <c r="T526" s="529"/>
      <c r="U526" s="529"/>
      <c r="V526" s="529"/>
      <c r="W526" s="529"/>
      <c r="X526" s="529"/>
      <c r="Y526" s="529"/>
      <c r="Z526" s="529"/>
      <c r="AA526" s="529"/>
      <c r="AB526" s="529"/>
      <c r="AC526" s="529"/>
      <c r="AD526" s="529"/>
      <c r="AE526" s="529"/>
      <c r="AF526" s="529"/>
      <c r="AG526" s="529"/>
      <c r="AH526" s="529"/>
      <c r="AI526" s="529"/>
    </row>
    <row r="527" spans="1:35">
      <c r="A527" s="529"/>
      <c r="B527" s="529"/>
      <c r="C527" s="529"/>
      <c r="D527" s="529"/>
      <c r="E527" s="529"/>
      <c r="F527" s="529"/>
      <c r="G527" s="529"/>
      <c r="H527" s="529"/>
      <c r="I527" s="529"/>
      <c r="J527" s="529"/>
      <c r="K527" s="529"/>
      <c r="L527" s="529"/>
      <c r="M527" s="529"/>
      <c r="N527" s="529"/>
      <c r="O527" s="529"/>
      <c r="P527" s="531"/>
      <c r="Q527" s="529"/>
      <c r="R527" s="529"/>
      <c r="S527" s="529"/>
      <c r="T527" s="529"/>
      <c r="U527" s="529"/>
      <c r="V527" s="529"/>
      <c r="W527" s="529"/>
      <c r="X527" s="529"/>
      <c r="Y527" s="529"/>
      <c r="Z527" s="529"/>
      <c r="AA527" s="529"/>
      <c r="AB527" s="529"/>
      <c r="AC527" s="529"/>
      <c r="AD527" s="529"/>
      <c r="AE527" s="529"/>
      <c r="AF527" s="529"/>
      <c r="AG527" s="529"/>
      <c r="AH527" s="529"/>
      <c r="AI527" s="529"/>
    </row>
    <row r="528" spans="1:35">
      <c r="A528" s="529"/>
      <c r="B528" s="529"/>
      <c r="C528" s="529"/>
      <c r="D528" s="529"/>
      <c r="E528" s="529"/>
      <c r="F528" s="529"/>
      <c r="G528" s="529"/>
      <c r="H528" s="529"/>
      <c r="I528" s="529"/>
      <c r="J528" s="529"/>
      <c r="K528" s="529"/>
      <c r="L528" s="529"/>
      <c r="M528" s="529"/>
      <c r="N528" s="529"/>
      <c r="O528" s="529"/>
      <c r="P528" s="531"/>
      <c r="Q528" s="529"/>
      <c r="R528" s="529"/>
      <c r="S528" s="529"/>
      <c r="T528" s="529"/>
      <c r="U528" s="529"/>
      <c r="V528" s="529"/>
      <c r="W528" s="529"/>
      <c r="X528" s="529"/>
      <c r="Y528" s="529"/>
      <c r="Z528" s="529"/>
      <c r="AA528" s="529"/>
      <c r="AB528" s="529"/>
      <c r="AC528" s="529"/>
      <c r="AD528" s="529"/>
      <c r="AE528" s="529"/>
      <c r="AF528" s="529"/>
      <c r="AG528" s="529"/>
      <c r="AH528" s="529"/>
      <c r="AI528" s="529"/>
    </row>
    <row r="529" spans="1:35">
      <c r="A529" s="529"/>
      <c r="B529" s="529"/>
      <c r="C529" s="529"/>
      <c r="D529" s="529"/>
      <c r="E529" s="529"/>
      <c r="F529" s="529"/>
      <c r="G529" s="529"/>
      <c r="H529" s="529"/>
      <c r="I529" s="529"/>
      <c r="J529" s="529"/>
      <c r="K529" s="529"/>
      <c r="L529" s="529"/>
      <c r="M529" s="529"/>
      <c r="N529" s="529"/>
      <c r="O529" s="529"/>
      <c r="P529" s="531"/>
      <c r="Q529" s="529"/>
      <c r="R529" s="529"/>
      <c r="S529" s="529"/>
      <c r="T529" s="529"/>
      <c r="U529" s="529"/>
      <c r="V529" s="529"/>
      <c r="W529" s="529"/>
      <c r="X529" s="529"/>
      <c r="Y529" s="529"/>
      <c r="Z529" s="529"/>
      <c r="AA529" s="529"/>
      <c r="AB529" s="529"/>
      <c r="AC529" s="529"/>
      <c r="AD529" s="529"/>
      <c r="AE529" s="529"/>
      <c r="AF529" s="529"/>
      <c r="AG529" s="529"/>
      <c r="AH529" s="529"/>
      <c r="AI529" s="529"/>
    </row>
    <row r="530" spans="1:35">
      <c r="A530" s="529"/>
      <c r="B530" s="529"/>
      <c r="C530" s="529"/>
      <c r="D530" s="529"/>
      <c r="E530" s="529"/>
      <c r="F530" s="529"/>
      <c r="G530" s="529"/>
      <c r="H530" s="529"/>
      <c r="I530" s="529"/>
      <c r="J530" s="529"/>
      <c r="K530" s="529"/>
      <c r="L530" s="529"/>
      <c r="M530" s="529"/>
      <c r="N530" s="529"/>
      <c r="O530" s="529"/>
      <c r="P530" s="531"/>
      <c r="Q530" s="529"/>
      <c r="R530" s="529"/>
      <c r="S530" s="529"/>
      <c r="T530" s="529"/>
      <c r="U530" s="529"/>
      <c r="V530" s="529"/>
      <c r="W530" s="529"/>
      <c r="X530" s="529"/>
      <c r="Y530" s="529"/>
      <c r="Z530" s="529"/>
      <c r="AA530" s="529"/>
      <c r="AB530" s="529"/>
      <c r="AC530" s="529"/>
      <c r="AD530" s="529"/>
      <c r="AE530" s="529"/>
      <c r="AF530" s="529"/>
      <c r="AG530" s="529"/>
      <c r="AH530" s="529"/>
      <c r="AI530" s="529"/>
    </row>
    <row r="531" spans="1:35">
      <c r="A531" s="529"/>
      <c r="B531" s="529"/>
      <c r="C531" s="529"/>
      <c r="D531" s="529"/>
      <c r="E531" s="529"/>
      <c r="F531" s="529"/>
      <c r="G531" s="529"/>
      <c r="H531" s="529"/>
      <c r="I531" s="529"/>
      <c r="J531" s="529"/>
      <c r="K531" s="529"/>
      <c r="L531" s="529"/>
      <c r="M531" s="529"/>
      <c r="N531" s="529"/>
      <c r="O531" s="529"/>
      <c r="P531" s="531"/>
      <c r="Q531" s="529"/>
      <c r="R531" s="529"/>
      <c r="S531" s="529"/>
      <c r="T531" s="529"/>
      <c r="U531" s="529"/>
      <c r="V531" s="529"/>
      <c r="W531" s="529"/>
      <c r="X531" s="529"/>
      <c r="Y531" s="529"/>
      <c r="Z531" s="529"/>
      <c r="AA531" s="529"/>
      <c r="AB531" s="529"/>
      <c r="AC531" s="529"/>
      <c r="AD531" s="529"/>
      <c r="AE531" s="529"/>
      <c r="AF531" s="529"/>
      <c r="AG531" s="529"/>
      <c r="AH531" s="529"/>
      <c r="AI531" s="529"/>
    </row>
    <row r="532" spans="1:35">
      <c r="A532" s="529"/>
      <c r="B532" s="529"/>
      <c r="C532" s="529"/>
      <c r="D532" s="529"/>
      <c r="E532" s="529"/>
      <c r="F532" s="529"/>
      <c r="G532" s="529"/>
      <c r="H532" s="529"/>
      <c r="I532" s="529"/>
      <c r="J532" s="529"/>
      <c r="K532" s="529"/>
      <c r="L532" s="529"/>
      <c r="M532" s="529"/>
      <c r="N532" s="529"/>
      <c r="O532" s="529"/>
      <c r="P532" s="531"/>
      <c r="Q532" s="529"/>
      <c r="R532" s="529"/>
      <c r="S532" s="529"/>
      <c r="T532" s="529"/>
      <c r="U532" s="529"/>
      <c r="V532" s="529"/>
      <c r="W532" s="529"/>
      <c r="X532" s="529"/>
      <c r="Y532" s="529"/>
      <c r="Z532" s="529"/>
      <c r="AA532" s="529"/>
      <c r="AB532" s="529"/>
      <c r="AC532" s="529"/>
      <c r="AD532" s="529"/>
      <c r="AE532" s="529"/>
      <c r="AF532" s="529"/>
      <c r="AG532" s="529"/>
      <c r="AH532" s="529"/>
      <c r="AI532" s="529"/>
    </row>
    <row r="533" spans="1:35">
      <c r="A533" s="529"/>
      <c r="B533" s="529"/>
      <c r="C533" s="529"/>
      <c r="D533" s="529"/>
      <c r="E533" s="529"/>
      <c r="F533" s="529"/>
      <c r="G533" s="529"/>
      <c r="H533" s="529"/>
      <c r="I533" s="529"/>
      <c r="J533" s="529"/>
      <c r="K533" s="529"/>
      <c r="L533" s="529"/>
      <c r="M533" s="529"/>
      <c r="N533" s="529"/>
      <c r="O533" s="529"/>
      <c r="P533" s="531"/>
      <c r="Q533" s="529"/>
      <c r="R533" s="529"/>
      <c r="S533" s="529"/>
      <c r="T533" s="529"/>
      <c r="U533" s="529"/>
      <c r="V533" s="529"/>
      <c r="W533" s="529"/>
      <c r="X533" s="529"/>
      <c r="Y533" s="529"/>
      <c r="Z533" s="529"/>
      <c r="AA533" s="529"/>
      <c r="AB533" s="529"/>
      <c r="AC533" s="529"/>
      <c r="AD533" s="529"/>
      <c r="AE533" s="529"/>
      <c r="AF533" s="529"/>
      <c r="AG533" s="529"/>
      <c r="AH533" s="529"/>
      <c r="AI533" s="529"/>
    </row>
    <row r="534" spans="1:35">
      <c r="A534" s="529"/>
      <c r="B534" s="529"/>
      <c r="C534" s="529"/>
      <c r="D534" s="529"/>
      <c r="E534" s="529"/>
      <c r="F534" s="529"/>
      <c r="G534" s="529"/>
      <c r="H534" s="529"/>
      <c r="I534" s="529"/>
      <c r="J534" s="529"/>
      <c r="K534" s="529"/>
      <c r="L534" s="529"/>
      <c r="M534" s="529"/>
      <c r="N534" s="529"/>
      <c r="O534" s="529"/>
      <c r="P534" s="531"/>
      <c r="Q534" s="529"/>
      <c r="R534" s="529"/>
      <c r="S534" s="529"/>
      <c r="T534" s="529"/>
      <c r="U534" s="529"/>
      <c r="V534" s="529"/>
      <c r="W534" s="529"/>
      <c r="X534" s="529"/>
      <c r="Y534" s="529"/>
      <c r="Z534" s="529"/>
      <c r="AA534" s="529"/>
      <c r="AB534" s="529"/>
      <c r="AC534" s="529"/>
      <c r="AD534" s="529"/>
      <c r="AE534" s="529"/>
      <c r="AF534" s="529"/>
      <c r="AG534" s="529"/>
      <c r="AH534" s="529"/>
      <c r="AI534" s="529"/>
    </row>
    <row r="535" spans="1:35">
      <c r="A535" s="529"/>
      <c r="B535" s="529"/>
      <c r="C535" s="529"/>
      <c r="D535" s="529"/>
      <c r="E535" s="529"/>
      <c r="F535" s="529"/>
      <c r="G535" s="529"/>
      <c r="H535" s="529"/>
      <c r="I535" s="529"/>
      <c r="J535" s="529"/>
      <c r="K535" s="529"/>
      <c r="L535" s="529"/>
      <c r="M535" s="529"/>
      <c r="N535" s="529"/>
      <c r="O535" s="529"/>
      <c r="P535" s="531"/>
      <c r="Q535" s="529"/>
      <c r="R535" s="529"/>
      <c r="S535" s="529"/>
      <c r="T535" s="529"/>
      <c r="U535" s="529"/>
      <c r="V535" s="529"/>
      <c r="W535" s="529"/>
      <c r="X535" s="529"/>
      <c r="Y535" s="529"/>
      <c r="Z535" s="529"/>
      <c r="AA535" s="529"/>
      <c r="AB535" s="529"/>
      <c r="AC535" s="529"/>
      <c r="AD535" s="529"/>
      <c r="AE535" s="529"/>
      <c r="AF535" s="529"/>
      <c r="AG535" s="529"/>
      <c r="AH535" s="529"/>
      <c r="AI535" s="529"/>
    </row>
    <row r="536" spans="1:35">
      <c r="A536" s="529"/>
      <c r="B536" s="529"/>
      <c r="C536" s="529"/>
      <c r="D536" s="529"/>
      <c r="E536" s="529"/>
      <c r="F536" s="529"/>
      <c r="G536" s="529"/>
      <c r="H536" s="529"/>
      <c r="I536" s="529"/>
      <c r="J536" s="529"/>
      <c r="K536" s="529"/>
      <c r="L536" s="529"/>
      <c r="M536" s="529"/>
      <c r="N536" s="529"/>
      <c r="O536" s="529"/>
      <c r="P536" s="531"/>
      <c r="Q536" s="529"/>
      <c r="R536" s="529"/>
      <c r="S536" s="529"/>
      <c r="T536" s="529"/>
      <c r="U536" s="529"/>
      <c r="V536" s="529"/>
      <c r="W536" s="529"/>
      <c r="X536" s="529"/>
      <c r="Y536" s="529"/>
      <c r="Z536" s="529"/>
      <c r="AA536" s="529"/>
      <c r="AB536" s="529"/>
      <c r="AC536" s="529"/>
      <c r="AD536" s="529"/>
      <c r="AE536" s="529"/>
      <c r="AF536" s="529"/>
      <c r="AG536" s="529"/>
      <c r="AH536" s="529"/>
      <c r="AI536" s="529"/>
    </row>
    <row r="537" spans="1:35">
      <c r="A537" s="529"/>
      <c r="B537" s="529"/>
      <c r="C537" s="529"/>
      <c r="D537" s="529"/>
      <c r="E537" s="529"/>
      <c r="F537" s="529"/>
      <c r="G537" s="529"/>
      <c r="H537" s="529"/>
      <c r="I537" s="529"/>
      <c r="J537" s="529"/>
      <c r="K537" s="529"/>
      <c r="L537" s="529"/>
      <c r="M537" s="529"/>
      <c r="N537" s="529"/>
      <c r="O537" s="529"/>
      <c r="P537" s="531"/>
      <c r="Q537" s="529"/>
      <c r="R537" s="529"/>
      <c r="S537" s="529"/>
      <c r="T537" s="529"/>
      <c r="U537" s="529"/>
      <c r="V537" s="529"/>
      <c r="W537" s="529"/>
      <c r="X537" s="529"/>
      <c r="Y537" s="529"/>
      <c r="Z537" s="529"/>
      <c r="AA537" s="529"/>
      <c r="AB537" s="529"/>
      <c r="AC537" s="529"/>
      <c r="AD537" s="529"/>
      <c r="AE537" s="529"/>
      <c r="AF537" s="529"/>
      <c r="AG537" s="529"/>
      <c r="AH537" s="529"/>
      <c r="AI537" s="529"/>
    </row>
    <row r="538" spans="1:35">
      <c r="A538" s="529"/>
      <c r="B538" s="529"/>
      <c r="C538" s="529"/>
      <c r="D538" s="529"/>
      <c r="E538" s="529"/>
      <c r="F538" s="529"/>
      <c r="G538" s="529"/>
      <c r="H538" s="529"/>
      <c r="I538" s="529"/>
      <c r="J538" s="529"/>
      <c r="K538" s="529"/>
      <c r="L538" s="529"/>
      <c r="M538" s="529"/>
      <c r="N538" s="529"/>
      <c r="O538" s="529"/>
      <c r="P538" s="531"/>
      <c r="Q538" s="529"/>
      <c r="R538" s="529"/>
      <c r="S538" s="529"/>
      <c r="T538" s="529"/>
      <c r="U538" s="529"/>
      <c r="V538" s="529"/>
      <c r="W538" s="529"/>
      <c r="X538" s="529"/>
      <c r="Y538" s="529"/>
      <c r="Z538" s="529"/>
      <c r="AA538" s="529"/>
      <c r="AB538" s="529"/>
      <c r="AC538" s="529"/>
      <c r="AD538" s="529"/>
      <c r="AE538" s="529"/>
      <c r="AF538" s="529"/>
      <c r="AG538" s="529"/>
      <c r="AH538" s="529"/>
      <c r="AI538" s="529"/>
    </row>
    <row r="539" spans="1:35">
      <c r="A539" s="529"/>
      <c r="B539" s="529"/>
      <c r="C539" s="529"/>
      <c r="D539" s="529"/>
      <c r="E539" s="529"/>
      <c r="F539" s="529"/>
      <c r="G539" s="529"/>
      <c r="H539" s="529"/>
      <c r="I539" s="529"/>
      <c r="J539" s="529"/>
      <c r="K539" s="529"/>
      <c r="L539" s="529"/>
      <c r="M539" s="529"/>
      <c r="N539" s="529"/>
      <c r="O539" s="529"/>
      <c r="P539" s="531"/>
      <c r="Q539" s="529"/>
      <c r="R539" s="529"/>
      <c r="S539" s="529"/>
      <c r="T539" s="529"/>
      <c r="U539" s="529"/>
      <c r="V539" s="529"/>
      <c r="W539" s="529"/>
      <c r="X539" s="529"/>
      <c r="Y539" s="529"/>
      <c r="Z539" s="529"/>
      <c r="AA539" s="529"/>
      <c r="AB539" s="529"/>
      <c r="AC539" s="529"/>
      <c r="AD539" s="529"/>
      <c r="AE539" s="529"/>
      <c r="AF539" s="529"/>
      <c r="AG539" s="529"/>
      <c r="AH539" s="529"/>
      <c r="AI539" s="529"/>
    </row>
    <row r="540" spans="1:35">
      <c r="A540" s="529"/>
      <c r="B540" s="529"/>
      <c r="C540" s="529"/>
      <c r="D540" s="529"/>
      <c r="E540" s="529"/>
      <c r="F540" s="529"/>
      <c r="G540" s="529"/>
      <c r="H540" s="529"/>
      <c r="I540" s="529"/>
      <c r="J540" s="529"/>
      <c r="K540" s="529"/>
      <c r="L540" s="529"/>
      <c r="M540" s="529"/>
      <c r="N540" s="529"/>
      <c r="O540" s="529"/>
      <c r="P540" s="531"/>
      <c r="Q540" s="529"/>
      <c r="R540" s="529"/>
      <c r="S540" s="529"/>
      <c r="T540" s="529"/>
      <c r="U540" s="529"/>
      <c r="V540" s="529"/>
      <c r="W540" s="529"/>
      <c r="X540" s="529"/>
      <c r="Y540" s="529"/>
      <c r="Z540" s="529"/>
      <c r="AA540" s="529"/>
      <c r="AB540" s="529"/>
      <c r="AC540" s="529"/>
      <c r="AD540" s="529"/>
      <c r="AE540" s="529"/>
      <c r="AF540" s="529"/>
      <c r="AG540" s="529"/>
      <c r="AH540" s="529"/>
      <c r="AI540" s="529"/>
    </row>
    <row r="541" spans="1:35">
      <c r="A541" s="529"/>
      <c r="B541" s="529"/>
      <c r="C541" s="529"/>
      <c r="D541" s="529"/>
      <c r="E541" s="529"/>
      <c r="F541" s="529"/>
      <c r="G541" s="529"/>
      <c r="H541" s="529"/>
      <c r="I541" s="529"/>
      <c r="J541" s="529"/>
      <c r="K541" s="529"/>
      <c r="L541" s="529"/>
      <c r="M541" s="529"/>
      <c r="N541" s="529"/>
      <c r="O541" s="529"/>
      <c r="P541" s="531"/>
      <c r="Q541" s="529"/>
      <c r="R541" s="529"/>
      <c r="S541" s="529"/>
      <c r="T541" s="529"/>
      <c r="U541" s="529"/>
      <c r="V541" s="529"/>
      <c r="W541" s="529"/>
      <c r="X541" s="529"/>
      <c r="Y541" s="529"/>
      <c r="Z541" s="529"/>
      <c r="AA541" s="529"/>
      <c r="AB541" s="529"/>
      <c r="AC541" s="529"/>
      <c r="AD541" s="529"/>
      <c r="AE541" s="529"/>
      <c r="AF541" s="529"/>
      <c r="AG541" s="529"/>
      <c r="AH541" s="529"/>
      <c r="AI541" s="529"/>
    </row>
    <row r="542" spans="1:35">
      <c r="A542" s="529"/>
      <c r="B542" s="529"/>
      <c r="C542" s="529"/>
      <c r="D542" s="529"/>
      <c r="E542" s="529"/>
      <c r="F542" s="529"/>
      <c r="G542" s="529"/>
      <c r="H542" s="529"/>
      <c r="I542" s="529"/>
      <c r="J542" s="529"/>
      <c r="K542" s="529"/>
      <c r="L542" s="529"/>
      <c r="M542" s="529"/>
      <c r="N542" s="529"/>
      <c r="O542" s="529"/>
      <c r="P542" s="531"/>
      <c r="Q542" s="529"/>
      <c r="R542" s="529"/>
      <c r="S542" s="529"/>
      <c r="T542" s="529"/>
      <c r="U542" s="529"/>
      <c r="V542" s="529"/>
      <c r="W542" s="529"/>
      <c r="X542" s="529"/>
      <c r="Y542" s="529"/>
      <c r="Z542" s="529"/>
      <c r="AA542" s="529"/>
      <c r="AB542" s="529"/>
      <c r="AC542" s="529"/>
      <c r="AD542" s="529"/>
      <c r="AE542" s="529"/>
      <c r="AF542" s="529"/>
      <c r="AG542" s="529"/>
      <c r="AH542" s="529"/>
      <c r="AI542" s="529"/>
    </row>
    <row r="543" spans="1:35">
      <c r="A543" s="529"/>
      <c r="B543" s="529"/>
      <c r="C543" s="529"/>
      <c r="D543" s="529"/>
      <c r="E543" s="529"/>
      <c r="F543" s="529"/>
      <c r="G543" s="529"/>
      <c r="H543" s="529"/>
      <c r="I543" s="529"/>
      <c r="J543" s="529"/>
      <c r="K543" s="529"/>
      <c r="L543" s="529"/>
      <c r="M543" s="529"/>
      <c r="N543" s="529"/>
      <c r="O543" s="529"/>
      <c r="P543" s="531"/>
      <c r="Q543" s="529"/>
      <c r="R543" s="529"/>
      <c r="S543" s="529"/>
      <c r="T543" s="529"/>
      <c r="U543" s="529"/>
      <c r="V543" s="529"/>
      <c r="W543" s="529"/>
      <c r="X543" s="529"/>
      <c r="Y543" s="529"/>
      <c r="Z543" s="529"/>
      <c r="AA543" s="529"/>
      <c r="AB543" s="529"/>
      <c r="AC543" s="529"/>
      <c r="AD543" s="529"/>
      <c r="AE543" s="529"/>
      <c r="AF543" s="529"/>
      <c r="AG543" s="529"/>
      <c r="AH543" s="529"/>
      <c r="AI543" s="529"/>
    </row>
    <row r="544" spans="1:35">
      <c r="A544" s="529"/>
      <c r="B544" s="529"/>
      <c r="C544" s="529"/>
      <c r="D544" s="529"/>
      <c r="E544" s="529"/>
      <c r="F544" s="529"/>
      <c r="G544" s="529"/>
      <c r="H544" s="529"/>
      <c r="I544" s="529"/>
      <c r="J544" s="529"/>
      <c r="K544" s="529"/>
      <c r="L544" s="529"/>
      <c r="M544" s="529"/>
      <c r="N544" s="529"/>
      <c r="O544" s="529"/>
      <c r="P544" s="531"/>
      <c r="Q544" s="529"/>
      <c r="R544" s="529"/>
      <c r="S544" s="529"/>
      <c r="T544" s="529"/>
      <c r="U544" s="529"/>
      <c r="V544" s="529"/>
      <c r="W544" s="529"/>
      <c r="X544" s="529"/>
      <c r="Y544" s="529"/>
      <c r="Z544" s="529"/>
      <c r="AA544" s="529"/>
      <c r="AB544" s="529"/>
      <c r="AC544" s="529"/>
      <c r="AD544" s="529"/>
      <c r="AE544" s="529"/>
      <c r="AF544" s="529"/>
      <c r="AG544" s="529"/>
      <c r="AH544" s="529"/>
      <c r="AI544" s="529"/>
    </row>
    <row r="545" spans="1:35">
      <c r="A545" s="529"/>
      <c r="B545" s="529"/>
      <c r="C545" s="529"/>
      <c r="D545" s="529"/>
      <c r="E545" s="529"/>
      <c r="F545" s="529"/>
      <c r="G545" s="529"/>
      <c r="H545" s="529"/>
      <c r="I545" s="529"/>
      <c r="J545" s="529"/>
      <c r="K545" s="529"/>
      <c r="L545" s="529"/>
      <c r="M545" s="529"/>
      <c r="N545" s="529"/>
      <c r="O545" s="529"/>
      <c r="P545" s="531"/>
      <c r="Q545" s="529"/>
      <c r="R545" s="529"/>
      <c r="S545" s="529"/>
      <c r="T545" s="529"/>
      <c r="U545" s="529"/>
      <c r="V545" s="529"/>
      <c r="W545" s="529"/>
      <c r="X545" s="529"/>
      <c r="Y545" s="529"/>
      <c r="Z545" s="529"/>
      <c r="AA545" s="529"/>
      <c r="AB545" s="529"/>
      <c r="AC545" s="529"/>
      <c r="AD545" s="529"/>
      <c r="AE545" s="529"/>
      <c r="AF545" s="529"/>
      <c r="AG545" s="529"/>
      <c r="AH545" s="529"/>
      <c r="AI545" s="529"/>
    </row>
    <row r="546" spans="1:35">
      <c r="A546" s="529"/>
      <c r="B546" s="529"/>
      <c r="C546" s="529"/>
      <c r="D546" s="529"/>
      <c r="E546" s="529"/>
      <c r="F546" s="529"/>
      <c r="G546" s="529"/>
      <c r="H546" s="529"/>
      <c r="I546" s="529"/>
      <c r="J546" s="529"/>
      <c r="K546" s="529"/>
      <c r="L546" s="529"/>
      <c r="M546" s="529"/>
      <c r="N546" s="529"/>
      <c r="O546" s="529"/>
      <c r="P546" s="531"/>
      <c r="Q546" s="529"/>
      <c r="R546" s="529"/>
      <c r="S546" s="529"/>
      <c r="T546" s="529"/>
      <c r="U546" s="529"/>
      <c r="V546" s="529"/>
      <c r="W546" s="529"/>
      <c r="X546" s="529"/>
      <c r="Y546" s="529"/>
      <c r="Z546" s="529"/>
      <c r="AA546" s="529"/>
      <c r="AB546" s="529"/>
      <c r="AC546" s="529"/>
      <c r="AD546" s="529"/>
      <c r="AE546" s="529"/>
      <c r="AF546" s="529"/>
      <c r="AG546" s="529"/>
      <c r="AH546" s="529"/>
      <c r="AI546" s="529"/>
    </row>
    <row r="547" spans="1:35">
      <c r="A547" s="529"/>
      <c r="B547" s="529"/>
      <c r="C547" s="529"/>
      <c r="D547" s="529"/>
      <c r="E547" s="529"/>
      <c r="F547" s="529"/>
      <c r="G547" s="529"/>
      <c r="H547" s="529"/>
      <c r="I547" s="529"/>
      <c r="J547" s="529"/>
      <c r="K547" s="529"/>
      <c r="L547" s="529"/>
      <c r="M547" s="529"/>
      <c r="N547" s="529"/>
      <c r="O547" s="529"/>
      <c r="P547" s="531"/>
      <c r="Q547" s="529"/>
      <c r="R547" s="529"/>
      <c r="S547" s="529"/>
      <c r="T547" s="529"/>
      <c r="U547" s="529"/>
      <c r="V547" s="529"/>
      <c r="W547" s="529"/>
      <c r="X547" s="529"/>
      <c r="Y547" s="529"/>
      <c r="Z547" s="529"/>
      <c r="AA547" s="529"/>
      <c r="AB547" s="529"/>
      <c r="AC547" s="529"/>
      <c r="AD547" s="529"/>
      <c r="AE547" s="529"/>
      <c r="AF547" s="529"/>
      <c r="AG547" s="529"/>
      <c r="AH547" s="529"/>
      <c r="AI547" s="529"/>
    </row>
    <row r="548" spans="1:35">
      <c r="A548" s="529"/>
      <c r="B548" s="529"/>
      <c r="C548" s="529"/>
      <c r="D548" s="529"/>
      <c r="E548" s="529"/>
      <c r="F548" s="529"/>
      <c r="G548" s="529"/>
      <c r="H548" s="529"/>
      <c r="I548" s="529"/>
      <c r="J548" s="529"/>
      <c r="K548" s="529"/>
      <c r="L548" s="529"/>
      <c r="M548" s="529"/>
      <c r="N548" s="529"/>
      <c r="O548" s="529"/>
      <c r="P548" s="531"/>
      <c r="Q548" s="529"/>
      <c r="R548" s="529"/>
      <c r="S548" s="529"/>
      <c r="T548" s="529"/>
      <c r="U548" s="529"/>
      <c r="V548" s="529"/>
      <c r="W548" s="529"/>
      <c r="X548" s="529"/>
      <c r="Y548" s="529"/>
      <c r="Z548" s="529"/>
      <c r="AA548" s="529"/>
      <c r="AB548" s="529"/>
      <c r="AC548" s="529"/>
      <c r="AD548" s="529"/>
      <c r="AE548" s="529"/>
      <c r="AF548" s="529"/>
      <c r="AG548" s="529"/>
      <c r="AH548" s="529"/>
      <c r="AI548" s="529"/>
    </row>
    <row r="549" spans="1:35">
      <c r="A549" s="529"/>
      <c r="B549" s="529"/>
      <c r="C549" s="529"/>
      <c r="D549" s="529"/>
      <c r="E549" s="529"/>
      <c r="F549" s="529"/>
      <c r="G549" s="529"/>
      <c r="H549" s="529"/>
      <c r="I549" s="529"/>
      <c r="J549" s="529"/>
      <c r="K549" s="529"/>
      <c r="L549" s="529"/>
      <c r="M549" s="529"/>
      <c r="N549" s="529"/>
      <c r="O549" s="529"/>
      <c r="P549" s="531"/>
      <c r="Q549" s="529"/>
      <c r="R549" s="529"/>
      <c r="S549" s="529"/>
      <c r="T549" s="529"/>
      <c r="U549" s="529"/>
      <c r="V549" s="529"/>
      <c r="W549" s="529"/>
      <c r="X549" s="529"/>
      <c r="Y549" s="529"/>
      <c r="Z549" s="529"/>
      <c r="AA549" s="529"/>
      <c r="AB549" s="529"/>
      <c r="AC549" s="529"/>
      <c r="AD549" s="529"/>
      <c r="AE549" s="529"/>
      <c r="AF549" s="529"/>
      <c r="AG549" s="529"/>
      <c r="AH549" s="529"/>
      <c r="AI549" s="529"/>
    </row>
    <row r="550" spans="1:35">
      <c r="A550" s="529"/>
      <c r="B550" s="529"/>
      <c r="C550" s="529"/>
      <c r="D550" s="529"/>
      <c r="E550" s="529"/>
      <c r="F550" s="529"/>
      <c r="G550" s="529"/>
      <c r="H550" s="529"/>
      <c r="I550" s="529"/>
      <c r="J550" s="529"/>
      <c r="K550" s="529"/>
      <c r="L550" s="529"/>
      <c r="M550" s="529"/>
      <c r="N550" s="529"/>
      <c r="O550" s="529"/>
      <c r="P550" s="531"/>
      <c r="Q550" s="529"/>
      <c r="R550" s="529"/>
      <c r="S550" s="529"/>
      <c r="T550" s="529"/>
      <c r="U550" s="529"/>
      <c r="V550" s="529"/>
      <c r="W550" s="529"/>
      <c r="X550" s="529"/>
      <c r="Y550" s="529"/>
      <c r="Z550" s="529"/>
      <c r="AA550" s="529"/>
      <c r="AB550" s="529"/>
      <c r="AC550" s="529"/>
      <c r="AD550" s="529"/>
      <c r="AE550" s="529"/>
      <c r="AF550" s="529"/>
      <c r="AG550" s="529"/>
      <c r="AH550" s="529"/>
      <c r="AI550" s="529"/>
    </row>
    <row r="551" spans="1:35">
      <c r="A551" s="529"/>
      <c r="B551" s="529"/>
      <c r="C551" s="529"/>
      <c r="D551" s="529"/>
      <c r="E551" s="529"/>
      <c r="F551" s="529"/>
      <c r="G551" s="529"/>
      <c r="H551" s="529"/>
      <c r="I551" s="529"/>
      <c r="J551" s="529"/>
      <c r="K551" s="529"/>
      <c r="L551" s="529"/>
      <c r="M551" s="529"/>
      <c r="N551" s="529"/>
      <c r="O551" s="529"/>
      <c r="P551" s="531"/>
      <c r="Q551" s="529"/>
      <c r="R551" s="529"/>
      <c r="S551" s="529"/>
      <c r="T551" s="529"/>
      <c r="U551" s="529"/>
      <c r="V551" s="529"/>
      <c r="W551" s="529"/>
      <c r="X551" s="529"/>
      <c r="Y551" s="529"/>
      <c r="Z551" s="529"/>
      <c r="AA551" s="529"/>
      <c r="AB551" s="529"/>
      <c r="AC551" s="529"/>
      <c r="AD551" s="529"/>
      <c r="AE551" s="529"/>
      <c r="AF551" s="529"/>
      <c r="AG551" s="529"/>
      <c r="AH551" s="529"/>
      <c r="AI551" s="529"/>
    </row>
    <row r="552" spans="1:35">
      <c r="A552" s="529"/>
      <c r="B552" s="529"/>
      <c r="C552" s="529"/>
      <c r="D552" s="529"/>
      <c r="E552" s="529"/>
      <c r="F552" s="529"/>
      <c r="G552" s="529"/>
      <c r="H552" s="529"/>
      <c r="I552" s="529"/>
      <c r="J552" s="529"/>
      <c r="K552" s="529"/>
      <c r="L552" s="529"/>
      <c r="M552" s="529"/>
      <c r="N552" s="529"/>
      <c r="O552" s="529"/>
      <c r="P552" s="531"/>
      <c r="Q552" s="529"/>
      <c r="R552" s="529"/>
      <c r="S552" s="529"/>
      <c r="T552" s="529"/>
      <c r="U552" s="529"/>
      <c r="V552" s="529"/>
      <c r="W552" s="529"/>
      <c r="X552" s="529"/>
      <c r="Y552" s="529"/>
      <c r="Z552" s="529"/>
      <c r="AA552" s="529"/>
      <c r="AB552" s="529"/>
      <c r="AC552" s="529"/>
      <c r="AD552" s="529"/>
      <c r="AE552" s="529"/>
      <c r="AF552" s="529"/>
      <c r="AG552" s="529"/>
      <c r="AH552" s="529"/>
      <c r="AI552" s="529"/>
    </row>
    <row r="553" spans="1:35">
      <c r="A553" s="529"/>
      <c r="B553" s="529"/>
      <c r="C553" s="529"/>
      <c r="D553" s="529"/>
      <c r="E553" s="529"/>
      <c r="F553" s="529"/>
      <c r="G553" s="529"/>
      <c r="H553" s="529"/>
      <c r="I553" s="529"/>
      <c r="J553" s="529"/>
      <c r="K553" s="529"/>
      <c r="L553" s="529"/>
      <c r="M553" s="529"/>
      <c r="N553" s="529"/>
      <c r="O553" s="529"/>
      <c r="P553" s="531"/>
      <c r="Q553" s="529"/>
      <c r="R553" s="529"/>
      <c r="S553" s="529"/>
      <c r="T553" s="529"/>
      <c r="U553" s="529"/>
      <c r="V553" s="529"/>
      <c r="W553" s="529"/>
      <c r="X553" s="529"/>
      <c r="Y553" s="529"/>
      <c r="Z553" s="529"/>
      <c r="AA553" s="529"/>
      <c r="AB553" s="529"/>
      <c r="AC553" s="529"/>
      <c r="AD553" s="529"/>
      <c r="AE553" s="529"/>
      <c r="AF553" s="529"/>
      <c r="AG553" s="529"/>
      <c r="AH553" s="529"/>
      <c r="AI553" s="529"/>
    </row>
    <row r="554" spans="1:35">
      <c r="A554" s="529"/>
      <c r="B554" s="529"/>
      <c r="C554" s="529"/>
      <c r="D554" s="529"/>
      <c r="E554" s="529"/>
      <c r="F554" s="529"/>
      <c r="G554" s="529"/>
      <c r="H554" s="529"/>
      <c r="I554" s="529"/>
      <c r="J554" s="529"/>
      <c r="K554" s="529"/>
      <c r="L554" s="529"/>
      <c r="M554" s="529"/>
      <c r="N554" s="529"/>
      <c r="O554" s="529"/>
      <c r="P554" s="531"/>
      <c r="Q554" s="529"/>
      <c r="R554" s="529"/>
      <c r="S554" s="529"/>
      <c r="T554" s="529"/>
      <c r="U554" s="529"/>
      <c r="V554" s="529"/>
      <c r="W554" s="529"/>
      <c r="X554" s="529"/>
      <c r="Y554" s="529"/>
      <c r="Z554" s="529"/>
      <c r="AA554" s="529"/>
      <c r="AB554" s="529"/>
      <c r="AC554" s="529"/>
      <c r="AD554" s="529"/>
      <c r="AE554" s="529"/>
      <c r="AF554" s="529"/>
      <c r="AG554" s="529"/>
      <c r="AH554" s="529"/>
      <c r="AI554" s="529"/>
    </row>
    <row r="555" spans="1:35">
      <c r="A555" s="529"/>
      <c r="B555" s="529"/>
      <c r="C555" s="529"/>
      <c r="D555" s="529"/>
      <c r="E555" s="529"/>
      <c r="F555" s="529"/>
      <c r="G555" s="529"/>
      <c r="H555" s="529"/>
      <c r="I555" s="529"/>
      <c r="J555" s="529"/>
      <c r="K555" s="529"/>
      <c r="L555" s="529"/>
      <c r="M555" s="529"/>
      <c r="N555" s="529"/>
      <c r="O555" s="529"/>
      <c r="P555" s="531"/>
      <c r="Q555" s="529"/>
      <c r="R555" s="529"/>
      <c r="S555" s="529"/>
      <c r="T555" s="529"/>
      <c r="U555" s="529"/>
      <c r="V555" s="529"/>
      <c r="W555" s="529"/>
      <c r="X555" s="529"/>
      <c r="Y555" s="529"/>
      <c r="Z555" s="529"/>
      <c r="AA555" s="529"/>
      <c r="AB555" s="529"/>
      <c r="AC555" s="529"/>
      <c r="AD555" s="529"/>
      <c r="AE555" s="529"/>
      <c r="AF555" s="529"/>
      <c r="AG555" s="529"/>
      <c r="AH555" s="529"/>
      <c r="AI555" s="529"/>
    </row>
    <row r="556" spans="1:35">
      <c r="A556" s="529"/>
      <c r="B556" s="529"/>
      <c r="C556" s="529"/>
      <c r="D556" s="529"/>
      <c r="E556" s="529"/>
      <c r="F556" s="529"/>
      <c r="G556" s="529"/>
      <c r="H556" s="529"/>
      <c r="I556" s="529"/>
      <c r="J556" s="529"/>
      <c r="K556" s="529"/>
      <c r="L556" s="529"/>
      <c r="M556" s="529"/>
      <c r="N556" s="529"/>
      <c r="O556" s="529"/>
      <c r="P556" s="531"/>
      <c r="Q556" s="529"/>
      <c r="R556" s="529"/>
      <c r="S556" s="529"/>
      <c r="T556" s="529"/>
      <c r="U556" s="529"/>
      <c r="V556" s="529"/>
      <c r="W556" s="529"/>
      <c r="X556" s="529"/>
      <c r="Y556" s="529"/>
      <c r="Z556" s="529"/>
      <c r="AA556" s="529"/>
      <c r="AB556" s="529"/>
      <c r="AC556" s="529"/>
      <c r="AD556" s="529"/>
      <c r="AE556" s="529"/>
      <c r="AF556" s="529"/>
      <c r="AG556" s="529"/>
      <c r="AH556" s="529"/>
      <c r="AI556" s="529"/>
    </row>
    <row r="557" spans="1:35">
      <c r="A557" s="529"/>
      <c r="B557" s="529"/>
      <c r="C557" s="529"/>
      <c r="D557" s="529"/>
      <c r="E557" s="529"/>
      <c r="F557" s="529"/>
      <c r="G557" s="529"/>
      <c r="H557" s="529"/>
      <c r="I557" s="529"/>
      <c r="J557" s="529"/>
      <c r="K557" s="529"/>
      <c r="L557" s="529"/>
      <c r="M557" s="529"/>
      <c r="N557" s="529"/>
      <c r="O557" s="529"/>
      <c r="P557" s="531"/>
      <c r="Q557" s="529"/>
      <c r="R557" s="529"/>
      <c r="S557" s="529"/>
      <c r="T557" s="529"/>
      <c r="U557" s="529"/>
      <c r="V557" s="529"/>
      <c r="W557" s="529"/>
      <c r="X557" s="529"/>
      <c r="Y557" s="529"/>
      <c r="Z557" s="529"/>
      <c r="AA557" s="529"/>
      <c r="AB557" s="529"/>
      <c r="AC557" s="529"/>
      <c r="AD557" s="529"/>
      <c r="AE557" s="529"/>
      <c r="AF557" s="529"/>
      <c r="AG557" s="529"/>
      <c r="AH557" s="529"/>
      <c r="AI557" s="529"/>
    </row>
    <row r="558" spans="1:35">
      <c r="A558" s="529"/>
      <c r="B558" s="529"/>
      <c r="C558" s="529"/>
      <c r="D558" s="529"/>
      <c r="E558" s="529"/>
      <c r="F558" s="529"/>
      <c r="G558" s="529"/>
      <c r="H558" s="529"/>
      <c r="I558" s="529"/>
      <c r="J558" s="529"/>
      <c r="K558" s="529"/>
      <c r="L558" s="529"/>
      <c r="M558" s="529"/>
      <c r="N558" s="529"/>
      <c r="O558" s="529"/>
      <c r="P558" s="531"/>
      <c r="Q558" s="529"/>
      <c r="R558" s="529"/>
      <c r="S558" s="529"/>
      <c r="T558" s="529"/>
      <c r="U558" s="529"/>
      <c r="V558" s="529"/>
      <c r="W558" s="529"/>
      <c r="X558" s="529"/>
      <c r="Y558" s="529"/>
      <c r="Z558" s="529"/>
      <c r="AA558" s="529"/>
      <c r="AB558" s="529"/>
      <c r="AC558" s="529"/>
      <c r="AD558" s="529"/>
      <c r="AE558" s="529"/>
      <c r="AF558" s="529"/>
      <c r="AG558" s="529"/>
      <c r="AH558" s="529"/>
      <c r="AI558" s="529"/>
    </row>
    <row r="559" spans="1:35">
      <c r="A559" s="529"/>
      <c r="B559" s="529"/>
      <c r="C559" s="529"/>
      <c r="D559" s="529"/>
      <c r="E559" s="529"/>
      <c r="F559" s="529"/>
      <c r="G559" s="529"/>
      <c r="H559" s="529"/>
      <c r="I559" s="529"/>
      <c r="J559" s="529"/>
      <c r="K559" s="529"/>
      <c r="L559" s="529"/>
      <c r="M559" s="529"/>
      <c r="N559" s="529"/>
      <c r="O559" s="529"/>
      <c r="P559" s="531"/>
      <c r="Q559" s="529"/>
      <c r="R559" s="529"/>
      <c r="S559" s="529"/>
      <c r="T559" s="529"/>
      <c r="U559" s="529"/>
      <c r="V559" s="529"/>
      <c r="W559" s="529"/>
      <c r="X559" s="529"/>
      <c r="Y559" s="529"/>
      <c r="Z559" s="529"/>
      <c r="AA559" s="529"/>
      <c r="AB559" s="529"/>
      <c r="AC559" s="529"/>
      <c r="AD559" s="529"/>
      <c r="AE559" s="529"/>
      <c r="AF559" s="529"/>
      <c r="AG559" s="529"/>
      <c r="AH559" s="529"/>
      <c r="AI559" s="529"/>
    </row>
    <row r="560" spans="1:35">
      <c r="A560" s="529"/>
      <c r="B560" s="529"/>
      <c r="C560" s="529"/>
      <c r="D560" s="529"/>
      <c r="E560" s="529"/>
      <c r="F560" s="529"/>
      <c r="G560" s="529"/>
      <c r="H560" s="529"/>
      <c r="I560" s="529"/>
      <c r="J560" s="529"/>
      <c r="K560" s="529"/>
      <c r="L560" s="529"/>
      <c r="M560" s="529"/>
      <c r="N560" s="529"/>
      <c r="O560" s="529"/>
      <c r="P560" s="531"/>
      <c r="Q560" s="529"/>
      <c r="R560" s="529"/>
      <c r="S560" s="529"/>
      <c r="T560" s="529"/>
      <c r="U560" s="529"/>
      <c r="V560" s="529"/>
      <c r="W560" s="529"/>
      <c r="X560" s="529"/>
      <c r="Y560" s="529"/>
      <c r="Z560" s="529"/>
      <c r="AA560" s="529"/>
      <c r="AB560" s="529"/>
      <c r="AC560" s="529"/>
      <c r="AD560" s="529"/>
      <c r="AE560" s="529"/>
      <c r="AF560" s="529"/>
      <c r="AG560" s="529"/>
      <c r="AH560" s="529"/>
      <c r="AI560" s="529"/>
    </row>
    <row r="561" spans="1:35">
      <c r="A561" s="529"/>
      <c r="B561" s="529"/>
      <c r="C561" s="529"/>
      <c r="D561" s="529"/>
      <c r="E561" s="529"/>
      <c r="F561" s="529"/>
      <c r="G561" s="529"/>
      <c r="H561" s="529"/>
      <c r="I561" s="529"/>
      <c r="J561" s="529"/>
      <c r="K561" s="529"/>
      <c r="L561" s="529"/>
      <c r="M561" s="529"/>
      <c r="N561" s="529"/>
      <c r="O561" s="529"/>
      <c r="P561" s="531"/>
      <c r="Q561" s="529"/>
      <c r="R561" s="529"/>
      <c r="S561" s="529"/>
      <c r="T561" s="529"/>
      <c r="U561" s="529"/>
      <c r="V561" s="529"/>
      <c r="W561" s="529"/>
      <c r="X561" s="529"/>
      <c r="Y561" s="529"/>
      <c r="Z561" s="529"/>
      <c r="AA561" s="529"/>
      <c r="AB561" s="529"/>
      <c r="AC561" s="529"/>
      <c r="AD561" s="529"/>
      <c r="AE561" s="529"/>
      <c r="AF561" s="529"/>
      <c r="AG561" s="529"/>
      <c r="AH561" s="529"/>
      <c r="AI561" s="529"/>
    </row>
    <row r="562" spans="1:35">
      <c r="A562" s="529"/>
      <c r="B562" s="529"/>
      <c r="C562" s="529"/>
      <c r="D562" s="529"/>
      <c r="E562" s="529"/>
      <c r="F562" s="529"/>
      <c r="G562" s="529"/>
      <c r="H562" s="529"/>
      <c r="I562" s="529"/>
      <c r="J562" s="529"/>
      <c r="K562" s="529"/>
      <c r="L562" s="529"/>
      <c r="M562" s="529"/>
      <c r="N562" s="529"/>
      <c r="O562" s="529"/>
      <c r="P562" s="531"/>
      <c r="Q562" s="529"/>
      <c r="R562" s="529"/>
      <c r="S562" s="529"/>
      <c r="T562" s="529"/>
      <c r="U562" s="529"/>
      <c r="V562" s="529"/>
      <c r="W562" s="529"/>
      <c r="X562" s="529"/>
      <c r="Y562" s="529"/>
      <c r="Z562" s="529"/>
      <c r="AA562" s="529"/>
      <c r="AB562" s="529"/>
      <c r="AC562" s="529"/>
      <c r="AD562" s="529"/>
      <c r="AE562" s="529"/>
      <c r="AF562" s="529"/>
      <c r="AG562" s="529"/>
      <c r="AH562" s="529"/>
      <c r="AI562" s="529"/>
    </row>
    <row r="563" spans="1:35">
      <c r="A563" s="529"/>
      <c r="B563" s="529"/>
      <c r="C563" s="529"/>
      <c r="D563" s="529"/>
      <c r="E563" s="529"/>
      <c r="F563" s="529"/>
      <c r="G563" s="529"/>
      <c r="H563" s="529"/>
      <c r="I563" s="529"/>
      <c r="J563" s="529"/>
      <c r="K563" s="529"/>
      <c r="L563" s="529"/>
      <c r="M563" s="529"/>
      <c r="N563" s="529"/>
      <c r="O563" s="529"/>
      <c r="P563" s="531"/>
      <c r="Q563" s="529"/>
      <c r="R563" s="529"/>
      <c r="S563" s="529"/>
      <c r="T563" s="529"/>
      <c r="U563" s="529"/>
      <c r="V563" s="529"/>
      <c r="W563" s="529"/>
      <c r="X563" s="529"/>
      <c r="Y563" s="529"/>
      <c r="Z563" s="529"/>
      <c r="AA563" s="529"/>
      <c r="AB563" s="529"/>
      <c r="AC563" s="529"/>
      <c r="AD563" s="529"/>
      <c r="AE563" s="529"/>
      <c r="AF563" s="529"/>
      <c r="AG563" s="529"/>
      <c r="AH563" s="529"/>
      <c r="AI563" s="529"/>
    </row>
    <row r="564" spans="1:35">
      <c r="A564" s="529"/>
      <c r="B564" s="529"/>
      <c r="C564" s="529"/>
      <c r="D564" s="529"/>
      <c r="E564" s="529"/>
      <c r="F564" s="529"/>
      <c r="G564" s="529"/>
      <c r="H564" s="529"/>
      <c r="I564" s="529"/>
      <c r="J564" s="529"/>
      <c r="K564" s="529"/>
      <c r="L564" s="529"/>
      <c r="M564" s="529"/>
      <c r="N564" s="529"/>
      <c r="O564" s="529"/>
      <c r="P564" s="531"/>
      <c r="Q564" s="529"/>
      <c r="R564" s="529"/>
      <c r="S564" s="529"/>
      <c r="T564" s="529"/>
      <c r="U564" s="529"/>
      <c r="V564" s="529"/>
      <c r="W564" s="529"/>
      <c r="X564" s="529"/>
      <c r="Y564" s="529"/>
      <c r="Z564" s="529"/>
      <c r="AA564" s="529"/>
      <c r="AB564" s="529"/>
      <c r="AC564" s="529"/>
      <c r="AD564" s="529"/>
      <c r="AE564" s="529"/>
      <c r="AF564" s="529"/>
      <c r="AG564" s="529"/>
      <c r="AH564" s="529"/>
      <c r="AI564" s="529"/>
    </row>
    <row r="565" spans="1:35">
      <c r="A565" s="529"/>
      <c r="B565" s="529"/>
      <c r="C565" s="529"/>
      <c r="D565" s="529"/>
      <c r="E565" s="529"/>
      <c r="F565" s="529"/>
      <c r="G565" s="529"/>
      <c r="H565" s="529"/>
      <c r="I565" s="529"/>
      <c r="J565" s="529"/>
      <c r="K565" s="529"/>
      <c r="L565" s="529"/>
      <c r="M565" s="529"/>
      <c r="N565" s="529"/>
      <c r="O565" s="529"/>
      <c r="P565" s="531"/>
      <c r="Q565" s="529"/>
      <c r="R565" s="529"/>
      <c r="S565" s="529"/>
      <c r="T565" s="529"/>
      <c r="U565" s="529"/>
      <c r="V565" s="529"/>
      <c r="W565" s="529"/>
      <c r="X565" s="529"/>
      <c r="Y565" s="529"/>
      <c r="Z565" s="529"/>
      <c r="AA565" s="529"/>
      <c r="AB565" s="529"/>
      <c r="AC565" s="529"/>
      <c r="AD565" s="529"/>
      <c r="AE565" s="529"/>
      <c r="AF565" s="529"/>
      <c r="AG565" s="529"/>
      <c r="AH565" s="529"/>
      <c r="AI565" s="529"/>
    </row>
    <row r="566" spans="1:35">
      <c r="A566" s="529"/>
      <c r="B566" s="529"/>
      <c r="C566" s="529"/>
      <c r="D566" s="529"/>
      <c r="E566" s="529"/>
      <c r="F566" s="529"/>
      <c r="G566" s="529"/>
      <c r="H566" s="529"/>
      <c r="I566" s="529"/>
      <c r="J566" s="529"/>
      <c r="K566" s="529"/>
      <c r="L566" s="529"/>
      <c r="M566" s="529"/>
      <c r="N566" s="529"/>
      <c r="O566" s="529"/>
      <c r="P566" s="531"/>
      <c r="Q566" s="529"/>
      <c r="R566" s="529"/>
      <c r="S566" s="529"/>
      <c r="T566" s="529"/>
      <c r="U566" s="529"/>
      <c r="V566" s="529"/>
      <c r="W566" s="529"/>
      <c r="X566" s="529"/>
      <c r="Y566" s="529"/>
      <c r="Z566" s="529"/>
      <c r="AA566" s="529"/>
      <c r="AB566" s="529"/>
      <c r="AC566" s="529"/>
      <c r="AD566" s="529"/>
      <c r="AE566" s="529"/>
      <c r="AF566" s="529"/>
      <c r="AG566" s="529"/>
      <c r="AH566" s="529"/>
      <c r="AI566" s="529"/>
    </row>
    <row r="567" spans="1:35">
      <c r="A567" s="529"/>
      <c r="B567" s="529"/>
      <c r="C567" s="529"/>
      <c r="D567" s="529"/>
      <c r="E567" s="529"/>
      <c r="F567" s="529"/>
      <c r="G567" s="529"/>
      <c r="H567" s="529"/>
      <c r="I567" s="529"/>
      <c r="J567" s="529"/>
      <c r="K567" s="529"/>
      <c r="L567" s="529"/>
      <c r="M567" s="529"/>
      <c r="N567" s="529"/>
      <c r="O567" s="529"/>
      <c r="P567" s="531"/>
      <c r="Q567" s="529"/>
      <c r="R567" s="529"/>
      <c r="S567" s="529"/>
      <c r="T567" s="529"/>
      <c r="U567" s="529"/>
      <c r="V567" s="529"/>
      <c r="W567" s="529"/>
      <c r="X567" s="529"/>
      <c r="Y567" s="529"/>
      <c r="Z567" s="529"/>
      <c r="AA567" s="529"/>
      <c r="AB567" s="529"/>
      <c r="AC567" s="529"/>
      <c r="AD567" s="529"/>
      <c r="AE567" s="529"/>
      <c r="AF567" s="529"/>
      <c r="AG567" s="529"/>
      <c r="AH567" s="529"/>
      <c r="AI567" s="529"/>
    </row>
    <row r="568" spans="1:35">
      <c r="A568" s="529"/>
      <c r="B568" s="529"/>
      <c r="C568" s="529"/>
      <c r="D568" s="529"/>
      <c r="E568" s="529"/>
      <c r="F568" s="529"/>
      <c r="G568" s="529"/>
      <c r="H568" s="529"/>
      <c r="I568" s="529"/>
      <c r="J568" s="529"/>
      <c r="K568" s="529"/>
      <c r="L568" s="529"/>
      <c r="M568" s="529"/>
      <c r="N568" s="529"/>
      <c r="O568" s="529"/>
      <c r="P568" s="531"/>
      <c r="Q568" s="529"/>
      <c r="R568" s="529"/>
      <c r="S568" s="529"/>
      <c r="T568" s="529"/>
      <c r="U568" s="529"/>
      <c r="V568" s="529"/>
      <c r="W568" s="529"/>
      <c r="X568" s="529"/>
      <c r="Y568" s="529"/>
      <c r="Z568" s="529"/>
      <c r="AA568" s="529"/>
      <c r="AB568" s="529"/>
      <c r="AC568" s="529"/>
      <c r="AD568" s="529"/>
      <c r="AE568" s="529"/>
      <c r="AF568" s="529"/>
      <c r="AG568" s="529"/>
      <c r="AH568" s="529"/>
      <c r="AI568" s="529"/>
    </row>
    <row r="569" spans="1:35">
      <c r="A569" s="529"/>
      <c r="B569" s="529"/>
      <c r="C569" s="529"/>
      <c r="D569" s="529"/>
      <c r="E569" s="529"/>
      <c r="F569" s="529"/>
      <c r="G569" s="529"/>
      <c r="H569" s="529"/>
      <c r="I569" s="529"/>
      <c r="J569" s="529"/>
      <c r="K569" s="529"/>
      <c r="L569" s="529"/>
      <c r="M569" s="529"/>
      <c r="N569" s="529"/>
      <c r="O569" s="529"/>
      <c r="P569" s="531"/>
      <c r="Q569" s="529"/>
      <c r="R569" s="529"/>
      <c r="S569" s="529"/>
      <c r="T569" s="529"/>
      <c r="U569" s="529"/>
      <c r="V569" s="529"/>
      <c r="W569" s="529"/>
      <c r="X569" s="529"/>
      <c r="Y569" s="529"/>
      <c r="Z569" s="529"/>
      <c r="AA569" s="529"/>
      <c r="AB569" s="529"/>
      <c r="AC569" s="529"/>
      <c r="AD569" s="529"/>
      <c r="AE569" s="529"/>
      <c r="AF569" s="529"/>
      <c r="AG569" s="529"/>
      <c r="AH569" s="529"/>
      <c r="AI569" s="529"/>
    </row>
    <row r="570" spans="1:35">
      <c r="A570" s="529"/>
      <c r="B570" s="529"/>
      <c r="C570" s="529"/>
      <c r="D570" s="529"/>
      <c r="E570" s="529"/>
      <c r="F570" s="529"/>
      <c r="G570" s="529"/>
      <c r="H570" s="529"/>
      <c r="I570" s="529"/>
      <c r="J570" s="529"/>
      <c r="K570" s="529"/>
      <c r="L570" s="529"/>
      <c r="M570" s="529"/>
      <c r="N570" s="529"/>
      <c r="O570" s="529"/>
      <c r="P570" s="531"/>
      <c r="Q570" s="529"/>
      <c r="R570" s="529"/>
      <c r="S570" s="529"/>
      <c r="T570" s="529"/>
      <c r="U570" s="529"/>
      <c r="V570" s="529"/>
      <c r="W570" s="529"/>
      <c r="X570" s="529"/>
      <c r="Y570" s="529"/>
      <c r="Z570" s="529"/>
      <c r="AA570" s="529"/>
      <c r="AB570" s="529"/>
      <c r="AC570" s="529"/>
      <c r="AD570" s="529"/>
      <c r="AE570" s="529"/>
      <c r="AF570" s="529"/>
      <c r="AG570" s="529"/>
      <c r="AH570" s="529"/>
      <c r="AI570" s="529"/>
    </row>
    <row r="571" spans="1:35">
      <c r="A571" s="529"/>
      <c r="B571" s="529"/>
      <c r="C571" s="529"/>
      <c r="D571" s="529"/>
      <c r="E571" s="529"/>
      <c r="F571" s="529"/>
      <c r="G571" s="529"/>
      <c r="H571" s="529"/>
      <c r="I571" s="529"/>
      <c r="J571" s="529"/>
      <c r="K571" s="529"/>
      <c r="L571" s="529"/>
      <c r="M571" s="529"/>
      <c r="N571" s="529"/>
      <c r="O571" s="529"/>
      <c r="P571" s="531"/>
      <c r="Q571" s="529"/>
      <c r="R571" s="529"/>
      <c r="S571" s="529"/>
      <c r="T571" s="529"/>
      <c r="U571" s="529"/>
      <c r="V571" s="529"/>
      <c r="W571" s="529"/>
      <c r="X571" s="529"/>
      <c r="Y571" s="529"/>
      <c r="Z571" s="529"/>
      <c r="AA571" s="529"/>
      <c r="AB571" s="529"/>
      <c r="AC571" s="529"/>
      <c r="AD571" s="529"/>
      <c r="AE571" s="529"/>
      <c r="AF571" s="529"/>
      <c r="AG571" s="529"/>
      <c r="AH571" s="529"/>
      <c r="AI571" s="529"/>
    </row>
    <row r="572" spans="1:35">
      <c r="A572" s="529"/>
      <c r="B572" s="529"/>
      <c r="C572" s="529"/>
      <c r="D572" s="529"/>
      <c r="E572" s="529"/>
      <c r="F572" s="529"/>
      <c r="G572" s="529"/>
      <c r="H572" s="529"/>
      <c r="I572" s="529"/>
      <c r="J572" s="529"/>
      <c r="K572" s="529"/>
      <c r="L572" s="529"/>
      <c r="M572" s="529"/>
      <c r="N572" s="529"/>
      <c r="O572" s="529"/>
      <c r="P572" s="531"/>
      <c r="Q572" s="529"/>
      <c r="R572" s="529"/>
      <c r="S572" s="529"/>
      <c r="T572" s="529"/>
      <c r="U572" s="529"/>
      <c r="V572" s="529"/>
      <c r="W572" s="529"/>
      <c r="X572" s="529"/>
      <c r="Y572" s="529"/>
      <c r="Z572" s="529"/>
      <c r="AA572" s="529"/>
      <c r="AB572" s="529"/>
      <c r="AC572" s="529"/>
      <c r="AD572" s="529"/>
      <c r="AE572" s="529"/>
      <c r="AF572" s="529"/>
      <c r="AG572" s="529"/>
      <c r="AH572" s="529"/>
      <c r="AI572" s="529"/>
    </row>
    <row r="573" spans="1:35">
      <c r="A573" s="529"/>
      <c r="B573" s="529"/>
      <c r="C573" s="529"/>
      <c r="D573" s="529"/>
      <c r="E573" s="529"/>
      <c r="F573" s="529"/>
      <c r="G573" s="529"/>
      <c r="H573" s="529"/>
      <c r="I573" s="529"/>
      <c r="J573" s="529"/>
      <c r="K573" s="529"/>
      <c r="L573" s="529"/>
      <c r="M573" s="529"/>
      <c r="N573" s="529"/>
      <c r="O573" s="529"/>
      <c r="P573" s="531"/>
      <c r="Q573" s="529"/>
      <c r="R573" s="529"/>
      <c r="S573" s="529"/>
      <c r="T573" s="529"/>
      <c r="U573" s="529"/>
      <c r="V573" s="529"/>
      <c r="W573" s="529"/>
      <c r="X573" s="529"/>
      <c r="Y573" s="529"/>
      <c r="Z573" s="529"/>
      <c r="AA573" s="529"/>
      <c r="AB573" s="529"/>
      <c r="AC573" s="529"/>
      <c r="AD573" s="529"/>
      <c r="AE573" s="529"/>
      <c r="AF573" s="529"/>
      <c r="AG573" s="529"/>
      <c r="AH573" s="529"/>
      <c r="AI573" s="529"/>
    </row>
    <row r="574" spans="1:35">
      <c r="A574" s="529"/>
      <c r="B574" s="529"/>
      <c r="C574" s="529"/>
      <c r="D574" s="529"/>
      <c r="E574" s="529"/>
      <c r="F574" s="529"/>
      <c r="G574" s="529"/>
      <c r="H574" s="529"/>
      <c r="I574" s="529"/>
      <c r="J574" s="529"/>
      <c r="K574" s="529"/>
      <c r="L574" s="529"/>
      <c r="M574" s="529"/>
      <c r="N574" s="529"/>
      <c r="O574" s="529"/>
      <c r="P574" s="531"/>
      <c r="Q574" s="529"/>
      <c r="R574" s="529"/>
      <c r="S574" s="529"/>
      <c r="T574" s="529"/>
      <c r="U574" s="529"/>
      <c r="V574" s="529"/>
      <c r="W574" s="529"/>
      <c r="X574" s="529"/>
      <c r="Y574" s="529"/>
      <c r="Z574" s="529"/>
      <c r="AA574" s="529"/>
      <c r="AB574" s="529"/>
      <c r="AC574" s="529"/>
      <c r="AD574" s="529"/>
      <c r="AE574" s="529"/>
      <c r="AF574" s="529"/>
      <c r="AG574" s="529"/>
      <c r="AH574" s="529"/>
      <c r="AI574" s="529"/>
    </row>
    <row r="575" spans="1:35">
      <c r="A575" s="529"/>
      <c r="B575" s="529"/>
      <c r="C575" s="529"/>
      <c r="D575" s="529"/>
      <c r="E575" s="529"/>
      <c r="F575" s="529"/>
      <c r="G575" s="529"/>
      <c r="H575" s="529"/>
      <c r="I575" s="529"/>
      <c r="J575" s="529"/>
      <c r="K575" s="529"/>
      <c r="L575" s="529"/>
      <c r="M575" s="529"/>
      <c r="N575" s="529"/>
      <c r="O575" s="529"/>
      <c r="P575" s="531"/>
      <c r="Q575" s="529"/>
      <c r="R575" s="529"/>
      <c r="S575" s="529"/>
      <c r="T575" s="529"/>
      <c r="U575" s="529"/>
      <c r="V575" s="529"/>
      <c r="W575" s="529"/>
      <c r="X575" s="529"/>
      <c r="Y575" s="529"/>
      <c r="Z575" s="529"/>
      <c r="AA575" s="529"/>
      <c r="AB575" s="529"/>
      <c r="AC575" s="529"/>
      <c r="AD575" s="529"/>
      <c r="AE575" s="529"/>
      <c r="AF575" s="529"/>
      <c r="AG575" s="529"/>
      <c r="AH575" s="529"/>
      <c r="AI575" s="529"/>
    </row>
    <row r="576" spans="1:35">
      <c r="A576" s="529"/>
      <c r="B576" s="529"/>
      <c r="C576" s="529"/>
      <c r="D576" s="529"/>
      <c r="E576" s="529"/>
      <c r="F576" s="529"/>
      <c r="G576" s="529"/>
      <c r="H576" s="529"/>
      <c r="I576" s="529"/>
      <c r="J576" s="529"/>
      <c r="K576" s="529"/>
      <c r="L576" s="529"/>
      <c r="M576" s="529"/>
      <c r="N576" s="529"/>
      <c r="O576" s="529"/>
      <c r="P576" s="531"/>
      <c r="Q576" s="529"/>
      <c r="R576" s="529"/>
      <c r="S576" s="529"/>
      <c r="T576" s="529"/>
      <c r="U576" s="529"/>
      <c r="V576" s="529"/>
      <c r="W576" s="529"/>
      <c r="X576" s="529"/>
      <c r="Y576" s="529"/>
      <c r="Z576" s="529"/>
      <c r="AA576" s="529"/>
      <c r="AB576" s="529"/>
      <c r="AC576" s="529"/>
      <c r="AD576" s="529"/>
      <c r="AE576" s="529"/>
      <c r="AF576" s="529"/>
      <c r="AG576" s="529"/>
      <c r="AH576" s="529"/>
      <c r="AI576" s="529"/>
    </row>
    <row r="577" spans="1:35">
      <c r="A577" s="529"/>
      <c r="B577" s="529"/>
      <c r="C577" s="529"/>
      <c r="D577" s="529"/>
      <c r="E577" s="529"/>
      <c r="F577" s="529"/>
      <c r="G577" s="529"/>
      <c r="H577" s="529"/>
      <c r="I577" s="529"/>
      <c r="J577" s="529"/>
      <c r="K577" s="529"/>
      <c r="L577" s="529"/>
      <c r="M577" s="529"/>
      <c r="N577" s="529"/>
      <c r="O577" s="529"/>
      <c r="P577" s="531"/>
      <c r="Q577" s="529"/>
      <c r="R577" s="529"/>
      <c r="S577" s="529"/>
      <c r="T577" s="529"/>
      <c r="U577" s="529"/>
      <c r="V577" s="529"/>
      <c r="W577" s="529"/>
      <c r="X577" s="529"/>
      <c r="Y577" s="529"/>
      <c r="Z577" s="529"/>
      <c r="AA577" s="529"/>
      <c r="AB577" s="529"/>
      <c r="AC577" s="529"/>
      <c r="AD577" s="529"/>
      <c r="AE577" s="529"/>
      <c r="AF577" s="529"/>
      <c r="AG577" s="529"/>
      <c r="AH577" s="529"/>
      <c r="AI577" s="529"/>
    </row>
    <row r="578" spans="1:35">
      <c r="A578" s="529"/>
      <c r="B578" s="529"/>
      <c r="C578" s="529"/>
      <c r="D578" s="529"/>
      <c r="E578" s="529"/>
      <c r="F578" s="529"/>
      <c r="G578" s="529"/>
      <c r="H578" s="529"/>
      <c r="I578" s="529"/>
      <c r="J578" s="529"/>
      <c r="K578" s="529"/>
      <c r="L578" s="529"/>
      <c r="M578" s="529"/>
      <c r="N578" s="529"/>
      <c r="O578" s="529"/>
      <c r="P578" s="531"/>
      <c r="Q578" s="529"/>
      <c r="R578" s="529"/>
      <c r="S578" s="529"/>
      <c r="T578" s="529"/>
      <c r="U578" s="529"/>
      <c r="V578" s="529"/>
      <c r="W578" s="529"/>
      <c r="X578" s="529"/>
      <c r="Y578" s="529"/>
      <c r="Z578" s="529"/>
      <c r="AA578" s="529"/>
      <c r="AB578" s="529"/>
      <c r="AC578" s="529"/>
      <c r="AD578" s="529"/>
      <c r="AE578" s="529"/>
      <c r="AF578" s="529"/>
      <c r="AG578" s="529"/>
      <c r="AH578" s="529"/>
      <c r="AI578" s="529"/>
    </row>
    <row r="579" spans="1:35">
      <c r="A579" s="529"/>
      <c r="B579" s="529"/>
      <c r="C579" s="529"/>
      <c r="D579" s="529"/>
      <c r="E579" s="529"/>
      <c r="F579" s="529"/>
      <c r="G579" s="529"/>
      <c r="H579" s="529"/>
      <c r="I579" s="529"/>
      <c r="J579" s="529"/>
      <c r="K579" s="529"/>
      <c r="L579" s="529"/>
      <c r="M579" s="529"/>
      <c r="N579" s="529"/>
      <c r="O579" s="529"/>
      <c r="P579" s="531"/>
      <c r="Q579" s="529"/>
      <c r="R579" s="529"/>
      <c r="S579" s="529"/>
      <c r="T579" s="529"/>
      <c r="U579" s="529"/>
      <c r="V579" s="529"/>
      <c r="W579" s="529"/>
      <c r="X579" s="529"/>
      <c r="Y579" s="529"/>
      <c r="Z579" s="529"/>
      <c r="AA579" s="529"/>
      <c r="AB579" s="529"/>
      <c r="AC579" s="529"/>
      <c r="AD579" s="529"/>
      <c r="AE579" s="529"/>
      <c r="AF579" s="529"/>
      <c r="AG579" s="529"/>
      <c r="AH579" s="529"/>
      <c r="AI579" s="529"/>
    </row>
    <row r="580" spans="1:35">
      <c r="A580" s="529"/>
      <c r="B580" s="529"/>
      <c r="C580" s="529"/>
      <c r="D580" s="529"/>
      <c r="E580" s="529"/>
      <c r="F580" s="529"/>
      <c r="G580" s="529"/>
      <c r="H580" s="529"/>
      <c r="I580" s="529"/>
      <c r="J580" s="529"/>
      <c r="K580" s="529"/>
      <c r="L580" s="529"/>
      <c r="M580" s="529"/>
      <c r="N580" s="529"/>
      <c r="O580" s="529"/>
      <c r="P580" s="531"/>
      <c r="Q580" s="529"/>
      <c r="R580" s="529"/>
      <c r="S580" s="529"/>
      <c r="T580" s="529"/>
      <c r="U580" s="529"/>
      <c r="V580" s="529"/>
      <c r="W580" s="529"/>
      <c r="X580" s="529"/>
      <c r="Y580" s="529"/>
      <c r="Z580" s="529"/>
      <c r="AA580" s="529"/>
      <c r="AB580" s="529"/>
      <c r="AC580" s="529"/>
      <c r="AD580" s="529"/>
      <c r="AE580" s="529"/>
      <c r="AF580" s="529"/>
      <c r="AG580" s="529"/>
      <c r="AH580" s="529"/>
      <c r="AI580" s="529"/>
    </row>
    <row r="581" spans="1:35">
      <c r="A581" s="529"/>
      <c r="B581" s="529"/>
      <c r="C581" s="529"/>
      <c r="D581" s="529"/>
      <c r="E581" s="529"/>
      <c r="F581" s="529"/>
      <c r="G581" s="529"/>
      <c r="H581" s="529"/>
      <c r="I581" s="529"/>
      <c r="J581" s="529"/>
      <c r="K581" s="529"/>
      <c r="L581" s="529"/>
      <c r="M581" s="529"/>
      <c r="N581" s="529"/>
      <c r="O581" s="529"/>
      <c r="P581" s="531"/>
      <c r="Q581" s="529"/>
      <c r="R581" s="529"/>
      <c r="S581" s="529"/>
      <c r="T581" s="529"/>
      <c r="U581" s="529"/>
      <c r="V581" s="529"/>
      <c r="W581" s="529"/>
      <c r="X581" s="529"/>
      <c r="Y581" s="529"/>
      <c r="Z581" s="529"/>
      <c r="AA581" s="529"/>
      <c r="AB581" s="529"/>
      <c r="AC581" s="529"/>
      <c r="AD581" s="529"/>
      <c r="AE581" s="529"/>
      <c r="AF581" s="529"/>
      <c r="AG581" s="529"/>
      <c r="AH581" s="529"/>
      <c r="AI581" s="529"/>
    </row>
    <row r="582" spans="1:35">
      <c r="A582" s="529"/>
      <c r="B582" s="529"/>
      <c r="C582" s="529"/>
      <c r="D582" s="529"/>
      <c r="E582" s="529"/>
      <c r="F582" s="529"/>
      <c r="G582" s="529"/>
      <c r="H582" s="529"/>
      <c r="I582" s="529"/>
      <c r="J582" s="529"/>
      <c r="K582" s="529"/>
      <c r="L582" s="529"/>
      <c r="M582" s="529"/>
      <c r="N582" s="529"/>
      <c r="O582" s="529"/>
      <c r="P582" s="531"/>
      <c r="Q582" s="529"/>
      <c r="R582" s="529"/>
      <c r="S582" s="529"/>
      <c r="T582" s="529"/>
      <c r="U582" s="529"/>
      <c r="V582" s="529"/>
      <c r="W582" s="529"/>
      <c r="X582" s="529"/>
      <c r="Y582" s="529"/>
      <c r="Z582" s="529"/>
      <c r="AA582" s="529"/>
      <c r="AB582" s="529"/>
      <c r="AC582" s="529"/>
      <c r="AD582" s="529"/>
      <c r="AE582" s="529"/>
      <c r="AF582" s="529"/>
      <c r="AG582" s="529"/>
      <c r="AH582" s="529"/>
      <c r="AI582" s="529"/>
    </row>
    <row r="583" spans="1:35">
      <c r="A583" s="529"/>
      <c r="B583" s="529"/>
      <c r="C583" s="529"/>
      <c r="D583" s="529"/>
      <c r="E583" s="529"/>
      <c r="F583" s="529"/>
      <c r="G583" s="529"/>
      <c r="H583" s="529"/>
      <c r="I583" s="529"/>
      <c r="J583" s="529"/>
      <c r="K583" s="529"/>
      <c r="L583" s="529"/>
      <c r="M583" s="529"/>
      <c r="N583" s="529"/>
      <c r="O583" s="529"/>
      <c r="P583" s="531"/>
      <c r="Q583" s="529"/>
      <c r="R583" s="529"/>
      <c r="S583" s="529"/>
      <c r="T583" s="529"/>
      <c r="U583" s="529"/>
      <c r="V583" s="529"/>
      <c r="W583" s="529"/>
      <c r="X583" s="529"/>
      <c r="Y583" s="529"/>
      <c r="Z583" s="529"/>
      <c r="AA583" s="529"/>
      <c r="AB583" s="529"/>
      <c r="AC583" s="529"/>
      <c r="AD583" s="529"/>
      <c r="AE583" s="529"/>
      <c r="AF583" s="529"/>
      <c r="AG583" s="529"/>
      <c r="AH583" s="529"/>
      <c r="AI583" s="529"/>
    </row>
    <row r="584" spans="1:35">
      <c r="A584" s="529"/>
      <c r="B584" s="529"/>
      <c r="C584" s="529"/>
      <c r="D584" s="529"/>
      <c r="E584" s="529"/>
      <c r="F584" s="529"/>
      <c r="G584" s="529"/>
      <c r="H584" s="529"/>
      <c r="I584" s="529"/>
      <c r="J584" s="529"/>
      <c r="K584" s="529"/>
      <c r="L584" s="529"/>
      <c r="M584" s="529"/>
      <c r="N584" s="529"/>
      <c r="O584" s="529"/>
      <c r="P584" s="531"/>
      <c r="Q584" s="529"/>
      <c r="R584" s="529"/>
      <c r="S584" s="529"/>
      <c r="T584" s="529"/>
      <c r="U584" s="529"/>
      <c r="V584" s="529"/>
      <c r="W584" s="529"/>
      <c r="X584" s="529"/>
      <c r="Y584" s="529"/>
      <c r="Z584" s="529"/>
      <c r="AA584" s="529"/>
      <c r="AB584" s="529"/>
      <c r="AC584" s="529"/>
      <c r="AD584" s="529"/>
      <c r="AE584" s="529"/>
      <c r="AF584" s="529"/>
      <c r="AG584" s="529"/>
      <c r="AH584" s="529"/>
      <c r="AI584" s="529"/>
    </row>
    <row r="585" spans="1:35">
      <c r="A585" s="529"/>
      <c r="B585" s="529"/>
      <c r="C585" s="529"/>
      <c r="D585" s="529"/>
      <c r="E585" s="529"/>
      <c r="F585" s="529"/>
      <c r="G585" s="529"/>
      <c r="H585" s="529"/>
      <c r="I585" s="529"/>
      <c r="J585" s="529"/>
      <c r="K585" s="529"/>
      <c r="L585" s="529"/>
      <c r="M585" s="529"/>
      <c r="N585" s="529"/>
      <c r="O585" s="529"/>
      <c r="P585" s="531"/>
      <c r="Q585" s="529"/>
      <c r="R585" s="529"/>
      <c r="S585" s="529"/>
      <c r="T585" s="529"/>
      <c r="U585" s="529"/>
      <c r="V585" s="529"/>
      <c r="W585" s="529"/>
      <c r="X585" s="529"/>
      <c r="Y585" s="529"/>
      <c r="Z585" s="529"/>
      <c r="AA585" s="529"/>
      <c r="AB585" s="529"/>
      <c r="AC585" s="529"/>
      <c r="AD585" s="529"/>
      <c r="AE585" s="529"/>
      <c r="AF585" s="529"/>
      <c r="AG585" s="529"/>
      <c r="AH585" s="529"/>
      <c r="AI585" s="529"/>
    </row>
    <row r="586" spans="1:35">
      <c r="A586" s="529"/>
      <c r="B586" s="529"/>
      <c r="C586" s="529"/>
      <c r="D586" s="529"/>
      <c r="E586" s="529"/>
      <c r="F586" s="529"/>
      <c r="G586" s="529"/>
      <c r="H586" s="529"/>
      <c r="I586" s="529"/>
      <c r="J586" s="529"/>
      <c r="K586" s="529"/>
      <c r="L586" s="529"/>
      <c r="M586" s="529"/>
      <c r="N586" s="529"/>
      <c r="O586" s="529"/>
      <c r="P586" s="531"/>
      <c r="Q586" s="529"/>
      <c r="R586" s="529"/>
      <c r="S586" s="529"/>
      <c r="T586" s="529"/>
      <c r="U586" s="529"/>
      <c r="V586" s="529"/>
      <c r="W586" s="529"/>
      <c r="X586" s="529"/>
      <c r="Y586" s="529"/>
      <c r="Z586" s="529"/>
      <c r="AA586" s="529"/>
      <c r="AB586" s="529"/>
      <c r="AC586" s="529"/>
      <c r="AD586" s="529"/>
      <c r="AE586" s="529"/>
      <c r="AF586" s="529"/>
      <c r="AG586" s="529"/>
      <c r="AH586" s="529"/>
      <c r="AI586" s="529"/>
    </row>
    <row r="587" spans="1:35">
      <c r="A587" s="529"/>
      <c r="B587" s="529"/>
      <c r="C587" s="529"/>
      <c r="D587" s="529"/>
      <c r="E587" s="529"/>
      <c r="F587" s="529"/>
      <c r="G587" s="529"/>
      <c r="H587" s="529"/>
      <c r="I587" s="529"/>
      <c r="J587" s="529"/>
      <c r="K587" s="529"/>
      <c r="L587" s="529"/>
      <c r="M587" s="529"/>
      <c r="N587" s="529"/>
      <c r="O587" s="529"/>
      <c r="P587" s="531"/>
      <c r="Q587" s="529"/>
      <c r="R587" s="529"/>
      <c r="S587" s="529"/>
      <c r="T587" s="529"/>
      <c r="U587" s="529"/>
      <c r="V587" s="529"/>
      <c r="W587" s="529"/>
      <c r="X587" s="529"/>
      <c r="Y587" s="529"/>
      <c r="Z587" s="529"/>
      <c r="AA587" s="529"/>
      <c r="AB587" s="529"/>
      <c r="AC587" s="529"/>
      <c r="AD587" s="529"/>
      <c r="AE587" s="529"/>
      <c r="AF587" s="529"/>
      <c r="AG587" s="529"/>
      <c r="AH587" s="529"/>
      <c r="AI587" s="529"/>
    </row>
    <row r="588" spans="1:35">
      <c r="A588" s="529"/>
      <c r="B588" s="529"/>
      <c r="C588" s="529"/>
      <c r="D588" s="529"/>
      <c r="E588" s="529"/>
      <c r="F588" s="529"/>
      <c r="G588" s="529"/>
      <c r="H588" s="529"/>
      <c r="I588" s="529"/>
      <c r="J588" s="529"/>
      <c r="K588" s="529"/>
      <c r="L588" s="529"/>
      <c r="M588" s="529"/>
      <c r="N588" s="529"/>
      <c r="O588" s="529"/>
      <c r="P588" s="531"/>
      <c r="Q588" s="529"/>
      <c r="R588" s="529"/>
      <c r="S588" s="529"/>
      <c r="T588" s="529"/>
      <c r="U588" s="529"/>
      <c r="V588" s="529"/>
      <c r="W588" s="529"/>
      <c r="X588" s="529"/>
      <c r="Y588" s="529"/>
      <c r="Z588" s="529"/>
      <c r="AA588" s="529"/>
      <c r="AB588" s="529"/>
      <c r="AC588" s="529"/>
      <c r="AD588" s="529"/>
      <c r="AE588" s="529"/>
      <c r="AF588" s="529"/>
      <c r="AG588" s="529"/>
      <c r="AH588" s="529"/>
      <c r="AI588" s="529"/>
    </row>
    <row r="589" spans="1:35">
      <c r="A589" s="529"/>
      <c r="B589" s="529"/>
      <c r="C589" s="529"/>
      <c r="D589" s="529"/>
      <c r="E589" s="529"/>
      <c r="F589" s="529"/>
      <c r="G589" s="529"/>
      <c r="H589" s="529"/>
      <c r="I589" s="529"/>
      <c r="J589" s="529"/>
      <c r="K589" s="529"/>
      <c r="L589" s="529"/>
      <c r="M589" s="529"/>
      <c r="N589" s="529"/>
      <c r="O589" s="529"/>
      <c r="P589" s="531"/>
      <c r="Q589" s="529"/>
      <c r="R589" s="529"/>
      <c r="S589" s="529"/>
      <c r="T589" s="529"/>
      <c r="U589" s="529"/>
      <c r="V589" s="529"/>
      <c r="W589" s="529"/>
      <c r="X589" s="529"/>
      <c r="Y589" s="529"/>
      <c r="Z589" s="529"/>
      <c r="AA589" s="529"/>
      <c r="AB589" s="529"/>
      <c r="AC589" s="529"/>
      <c r="AD589" s="529"/>
      <c r="AE589" s="529"/>
      <c r="AF589" s="529"/>
      <c r="AG589" s="529"/>
      <c r="AH589" s="529"/>
      <c r="AI589" s="529"/>
    </row>
    <row r="590" spans="1:35">
      <c r="A590" s="529"/>
      <c r="B590" s="529"/>
      <c r="C590" s="529"/>
      <c r="D590" s="529"/>
      <c r="E590" s="529"/>
      <c r="F590" s="529"/>
      <c r="G590" s="529"/>
      <c r="H590" s="529"/>
      <c r="I590" s="529"/>
      <c r="J590" s="529"/>
      <c r="K590" s="529"/>
      <c r="L590" s="529"/>
      <c r="M590" s="529"/>
      <c r="N590" s="529"/>
      <c r="O590" s="529"/>
      <c r="P590" s="531"/>
      <c r="Q590" s="529"/>
      <c r="R590" s="529"/>
      <c r="S590" s="529"/>
      <c r="T590" s="529"/>
      <c r="U590" s="529"/>
      <c r="V590" s="529"/>
      <c r="W590" s="529"/>
      <c r="X590" s="529"/>
      <c r="Y590" s="529"/>
      <c r="Z590" s="529"/>
      <c r="AA590" s="529"/>
      <c r="AB590" s="529"/>
      <c r="AC590" s="529"/>
      <c r="AD590" s="529"/>
      <c r="AE590" s="529"/>
      <c r="AF590" s="529"/>
      <c r="AG590" s="529"/>
      <c r="AH590" s="529"/>
      <c r="AI590" s="529"/>
    </row>
    <row r="591" spans="1:35">
      <c r="A591" s="529"/>
      <c r="B591" s="529"/>
      <c r="C591" s="529"/>
      <c r="D591" s="529"/>
      <c r="E591" s="529"/>
      <c r="F591" s="529"/>
      <c r="G591" s="529"/>
      <c r="H591" s="529"/>
      <c r="I591" s="529"/>
      <c r="J591" s="529"/>
      <c r="K591" s="529"/>
      <c r="L591" s="529"/>
      <c r="M591" s="529"/>
      <c r="N591" s="529"/>
      <c r="O591" s="529"/>
      <c r="P591" s="531"/>
      <c r="Q591" s="529"/>
      <c r="R591" s="529"/>
      <c r="S591" s="529"/>
      <c r="T591" s="529"/>
      <c r="U591" s="529"/>
      <c r="V591" s="529"/>
      <c r="W591" s="529"/>
      <c r="X591" s="529"/>
      <c r="Y591" s="529"/>
      <c r="Z591" s="529"/>
      <c r="AA591" s="529"/>
      <c r="AB591" s="529"/>
      <c r="AC591" s="529"/>
      <c r="AD591" s="529"/>
      <c r="AE591" s="529"/>
      <c r="AF591" s="529"/>
      <c r="AG591" s="529"/>
      <c r="AH591" s="529"/>
      <c r="AI591" s="529"/>
    </row>
    <row r="592" spans="1:35">
      <c r="A592" s="529"/>
      <c r="B592" s="529"/>
      <c r="C592" s="529"/>
      <c r="D592" s="529"/>
      <c r="E592" s="529"/>
      <c r="F592" s="529"/>
      <c r="G592" s="529"/>
      <c r="H592" s="529"/>
      <c r="I592" s="529"/>
      <c r="J592" s="529"/>
      <c r="K592" s="529"/>
      <c r="L592" s="529"/>
      <c r="M592" s="529"/>
      <c r="N592" s="529"/>
      <c r="O592" s="529"/>
      <c r="P592" s="531"/>
      <c r="Q592" s="529"/>
      <c r="R592" s="529"/>
      <c r="S592" s="529"/>
      <c r="T592" s="529"/>
      <c r="U592" s="529"/>
      <c r="V592" s="529"/>
      <c r="W592" s="529"/>
      <c r="X592" s="529"/>
      <c r="Y592" s="529"/>
      <c r="Z592" s="529"/>
      <c r="AA592" s="529"/>
      <c r="AB592" s="529"/>
      <c r="AC592" s="529"/>
      <c r="AD592" s="529"/>
      <c r="AE592" s="529"/>
      <c r="AF592" s="529"/>
      <c r="AG592" s="529"/>
      <c r="AH592" s="529"/>
      <c r="AI592" s="529"/>
    </row>
    <row r="593" spans="1:35">
      <c r="A593" s="529"/>
      <c r="B593" s="529"/>
      <c r="C593" s="529"/>
      <c r="D593" s="529"/>
      <c r="E593" s="529"/>
      <c r="F593" s="529"/>
      <c r="G593" s="529"/>
      <c r="H593" s="529"/>
      <c r="I593" s="529"/>
      <c r="J593" s="529"/>
      <c r="K593" s="529"/>
      <c r="L593" s="529"/>
      <c r="M593" s="529"/>
      <c r="N593" s="529"/>
      <c r="O593" s="529"/>
      <c r="P593" s="531"/>
      <c r="Q593" s="529"/>
      <c r="R593" s="529"/>
      <c r="S593" s="529"/>
      <c r="T593" s="529"/>
      <c r="U593" s="529"/>
      <c r="V593" s="529"/>
      <c r="W593" s="529"/>
      <c r="X593" s="529"/>
      <c r="Y593" s="529"/>
      <c r="Z593" s="529"/>
      <c r="AA593" s="529"/>
      <c r="AB593" s="529"/>
      <c r="AC593" s="529"/>
      <c r="AD593" s="529"/>
      <c r="AE593" s="529"/>
      <c r="AF593" s="529"/>
      <c r="AG593" s="529"/>
      <c r="AH593" s="529"/>
      <c r="AI593" s="529"/>
    </row>
    <row r="594" spans="1:35">
      <c r="A594" s="529"/>
      <c r="B594" s="529"/>
      <c r="C594" s="529"/>
      <c r="D594" s="529"/>
      <c r="E594" s="529"/>
      <c r="F594" s="529"/>
      <c r="G594" s="529"/>
      <c r="H594" s="529"/>
      <c r="I594" s="529"/>
      <c r="J594" s="529"/>
      <c r="K594" s="529"/>
      <c r="L594" s="529"/>
      <c r="M594" s="529"/>
      <c r="N594" s="529"/>
      <c r="O594" s="529"/>
      <c r="P594" s="531"/>
      <c r="Q594" s="529"/>
      <c r="R594" s="529"/>
      <c r="S594" s="529"/>
      <c r="T594" s="529"/>
      <c r="U594" s="529"/>
      <c r="V594" s="529"/>
      <c r="W594" s="529"/>
      <c r="X594" s="529"/>
      <c r="Y594" s="529"/>
      <c r="Z594" s="529"/>
      <c r="AA594" s="529"/>
      <c r="AB594" s="529"/>
      <c r="AC594" s="529"/>
      <c r="AD594" s="529"/>
      <c r="AE594" s="529"/>
      <c r="AF594" s="529"/>
      <c r="AG594" s="529"/>
      <c r="AH594" s="529"/>
      <c r="AI594" s="529"/>
    </row>
    <row r="595" spans="1:35">
      <c r="A595" s="529"/>
      <c r="B595" s="529"/>
      <c r="C595" s="529"/>
      <c r="D595" s="529"/>
      <c r="E595" s="529"/>
      <c r="F595" s="529"/>
      <c r="G595" s="529"/>
      <c r="H595" s="529"/>
      <c r="I595" s="529"/>
      <c r="J595" s="529"/>
      <c r="K595" s="529"/>
      <c r="L595" s="529"/>
      <c r="M595" s="529"/>
      <c r="N595" s="529"/>
      <c r="O595" s="529"/>
      <c r="P595" s="531"/>
      <c r="Q595" s="529"/>
      <c r="R595" s="529"/>
      <c r="S595" s="529"/>
      <c r="T595" s="529"/>
      <c r="U595" s="529"/>
      <c r="V595" s="529"/>
      <c r="W595" s="529"/>
      <c r="X595" s="529"/>
      <c r="Y595" s="529"/>
      <c r="Z595" s="529"/>
      <c r="AA595" s="529"/>
      <c r="AB595" s="529"/>
      <c r="AC595" s="529"/>
      <c r="AD595" s="529"/>
      <c r="AE595" s="529"/>
      <c r="AF595" s="529"/>
      <c r="AG595" s="529"/>
      <c r="AH595" s="529"/>
      <c r="AI595" s="529"/>
    </row>
  </sheetData>
  <mergeCells count="1359">
    <mergeCell ref="A1:E2"/>
    <mergeCell ref="F1:F2"/>
    <mergeCell ref="G1:Y1"/>
    <mergeCell ref="G2:Y2"/>
    <mergeCell ref="C3:H3"/>
    <mergeCell ref="I3:M3"/>
    <mergeCell ref="N3:R3"/>
    <mergeCell ref="S3:U3"/>
    <mergeCell ref="V3:Y3"/>
    <mergeCell ref="M5:M7"/>
    <mergeCell ref="N5:N7"/>
    <mergeCell ref="O5:O7"/>
    <mergeCell ref="P5:P7"/>
    <mergeCell ref="Q5:Q7"/>
    <mergeCell ref="R5:R19"/>
    <mergeCell ref="M8:M13"/>
    <mergeCell ref="N8:N13"/>
    <mergeCell ref="O8:O13"/>
    <mergeCell ref="P8:P13"/>
    <mergeCell ref="G5:G7"/>
    <mergeCell ref="H5:H7"/>
    <mergeCell ref="I5:I7"/>
    <mergeCell ref="J5:J7"/>
    <mergeCell ref="K5:K7"/>
    <mergeCell ref="L5:L7"/>
    <mergeCell ref="A5:A19"/>
    <mergeCell ref="B5:B19"/>
    <mergeCell ref="C5:C7"/>
    <mergeCell ref="D5:D7"/>
    <mergeCell ref="E5:E7"/>
    <mergeCell ref="F5:F7"/>
    <mergeCell ref="C8:C13"/>
    <mergeCell ref="D8:D13"/>
    <mergeCell ref="E8:E13"/>
    <mergeCell ref="F8:F13"/>
    <mergeCell ref="L14:L15"/>
    <mergeCell ref="M14:M15"/>
    <mergeCell ref="N14:N15"/>
    <mergeCell ref="O14:O15"/>
    <mergeCell ref="P14:P15"/>
    <mergeCell ref="Q14:Q15"/>
    <mergeCell ref="Q8:Q13"/>
    <mergeCell ref="C14:C15"/>
    <mergeCell ref="D14:D15"/>
    <mergeCell ref="E14:E15"/>
    <mergeCell ref="F14:F15"/>
    <mergeCell ref="G14:G15"/>
    <mergeCell ref="H14:H15"/>
    <mergeCell ref="I14:I15"/>
    <mergeCell ref="J14:J15"/>
    <mergeCell ref="K14:K15"/>
    <mergeCell ref="G8:G13"/>
    <mergeCell ref="H8:H13"/>
    <mergeCell ref="I8:I13"/>
    <mergeCell ref="J8:J13"/>
    <mergeCell ref="K8:K13"/>
    <mergeCell ref="L8:L13"/>
    <mergeCell ref="O16:O19"/>
    <mergeCell ref="P16:P19"/>
    <mergeCell ref="Q16:Q19"/>
    <mergeCell ref="A20:A29"/>
    <mergeCell ref="B20:B29"/>
    <mergeCell ref="C20:C23"/>
    <mergeCell ref="D20:D23"/>
    <mergeCell ref="E20:E23"/>
    <mergeCell ref="F20:F23"/>
    <mergeCell ref="G20:G23"/>
    <mergeCell ref="I16:I19"/>
    <mergeCell ref="J16:J19"/>
    <mergeCell ref="K16:K19"/>
    <mergeCell ref="L16:L19"/>
    <mergeCell ref="M16:M19"/>
    <mergeCell ref="N16:N19"/>
    <mergeCell ref="C16:C19"/>
    <mergeCell ref="D16:D19"/>
    <mergeCell ref="E16:E19"/>
    <mergeCell ref="F16:F19"/>
    <mergeCell ref="G16:G19"/>
    <mergeCell ref="H16:H19"/>
    <mergeCell ref="N24:N26"/>
    <mergeCell ref="O24:O26"/>
    <mergeCell ref="P24:P26"/>
    <mergeCell ref="Q24:Q26"/>
    <mergeCell ref="C28:C29"/>
    <mergeCell ref="D28:D29"/>
    <mergeCell ref="E28:E29"/>
    <mergeCell ref="F28:F29"/>
    <mergeCell ref="G28:G29"/>
    <mergeCell ref="H28:H29"/>
    <mergeCell ref="H24:H26"/>
    <mergeCell ref="I24:I26"/>
    <mergeCell ref="J24:J26"/>
    <mergeCell ref="K24:K26"/>
    <mergeCell ref="L24:L26"/>
    <mergeCell ref="M24:M26"/>
    <mergeCell ref="N20:N23"/>
    <mergeCell ref="O20:O23"/>
    <mergeCell ref="P20:P23"/>
    <mergeCell ref="Q20:Q23"/>
    <mergeCell ref="C24:C26"/>
    <mergeCell ref="D24:D26"/>
    <mergeCell ref="E24:E26"/>
    <mergeCell ref="F24:F26"/>
    <mergeCell ref="G24:G26"/>
    <mergeCell ref="H20:H23"/>
    <mergeCell ref="I20:I23"/>
    <mergeCell ref="J20:J23"/>
    <mergeCell ref="K20:K23"/>
    <mergeCell ref="L20:L23"/>
    <mergeCell ref="M20:M23"/>
    <mergeCell ref="R30:R79"/>
    <mergeCell ref="C39:C43"/>
    <mergeCell ref="D39:D43"/>
    <mergeCell ref="E39:E43"/>
    <mergeCell ref="F39:F43"/>
    <mergeCell ref="G39:G43"/>
    <mergeCell ref="H30:H38"/>
    <mergeCell ref="I30:I38"/>
    <mergeCell ref="J30:J38"/>
    <mergeCell ref="K30:K38"/>
    <mergeCell ref="L30:L38"/>
    <mergeCell ref="M30:M38"/>
    <mergeCell ref="O28:O29"/>
    <mergeCell ref="P28:P29"/>
    <mergeCell ref="Q28:Q29"/>
    <mergeCell ref="A30:A79"/>
    <mergeCell ref="B30:B79"/>
    <mergeCell ref="C30:C38"/>
    <mergeCell ref="D30:D38"/>
    <mergeCell ref="E30:E38"/>
    <mergeCell ref="F30:F38"/>
    <mergeCell ref="G30:G38"/>
    <mergeCell ref="I28:I29"/>
    <mergeCell ref="J28:J29"/>
    <mergeCell ref="K28:K29"/>
    <mergeCell ref="L28:L29"/>
    <mergeCell ref="M28:M29"/>
    <mergeCell ref="N28:N29"/>
    <mergeCell ref="R20:R29"/>
    <mergeCell ref="N39:N43"/>
    <mergeCell ref="O39:O43"/>
    <mergeCell ref="P39:P43"/>
    <mergeCell ref="Q39:Q43"/>
    <mergeCell ref="C44:C50"/>
    <mergeCell ref="D44:D50"/>
    <mergeCell ref="E44:E50"/>
    <mergeCell ref="F44:F50"/>
    <mergeCell ref="G44:G50"/>
    <mergeCell ref="H44:H50"/>
    <mergeCell ref="H39:H43"/>
    <mergeCell ref="I39:I43"/>
    <mergeCell ref="J39:J43"/>
    <mergeCell ref="K39:K43"/>
    <mergeCell ref="L39:L43"/>
    <mergeCell ref="M39:M43"/>
    <mergeCell ref="N30:N38"/>
    <mergeCell ref="O30:O38"/>
    <mergeCell ref="P30:P38"/>
    <mergeCell ref="Q30:Q38"/>
    <mergeCell ref="P51:P56"/>
    <mergeCell ref="Q51:Q56"/>
    <mergeCell ref="C57:C61"/>
    <mergeCell ref="D57:D61"/>
    <mergeCell ref="E57:E61"/>
    <mergeCell ref="F57:F61"/>
    <mergeCell ref="G57:G61"/>
    <mergeCell ref="H57:H61"/>
    <mergeCell ref="I57:I61"/>
    <mergeCell ref="J57:J61"/>
    <mergeCell ref="J51:J56"/>
    <mergeCell ref="K51:K56"/>
    <mergeCell ref="L51:L56"/>
    <mergeCell ref="M51:M56"/>
    <mergeCell ref="N51:N56"/>
    <mergeCell ref="O51:O56"/>
    <mergeCell ref="O44:O50"/>
    <mergeCell ref="P44:P50"/>
    <mergeCell ref="Q44:Q50"/>
    <mergeCell ref="C51:C56"/>
    <mergeCell ref="D51:D56"/>
    <mergeCell ref="E51:E56"/>
    <mergeCell ref="F51:F56"/>
    <mergeCell ref="G51:G56"/>
    <mergeCell ref="H51:H56"/>
    <mergeCell ref="I51:I56"/>
    <mergeCell ref="I44:I50"/>
    <mergeCell ref="J44:J50"/>
    <mergeCell ref="K44:K50"/>
    <mergeCell ref="L44:L50"/>
    <mergeCell ref="M44:M50"/>
    <mergeCell ref="N44:N50"/>
    <mergeCell ref="L62:L66"/>
    <mergeCell ref="M62:M66"/>
    <mergeCell ref="N62:N66"/>
    <mergeCell ref="O62:O66"/>
    <mergeCell ref="P62:P66"/>
    <mergeCell ref="Q62:Q66"/>
    <mergeCell ref="Q57:Q61"/>
    <mergeCell ref="C62:C66"/>
    <mergeCell ref="D62:D66"/>
    <mergeCell ref="E62:E66"/>
    <mergeCell ref="F62:F66"/>
    <mergeCell ref="G62:G66"/>
    <mergeCell ref="H62:H66"/>
    <mergeCell ref="I62:I66"/>
    <mergeCell ref="J62:J66"/>
    <mergeCell ref="K62:K66"/>
    <mergeCell ref="K57:K61"/>
    <mergeCell ref="L57:L61"/>
    <mergeCell ref="M57:M61"/>
    <mergeCell ref="N57:N61"/>
    <mergeCell ref="O57:O61"/>
    <mergeCell ref="P57:P61"/>
    <mergeCell ref="O67:O69"/>
    <mergeCell ref="P67:P69"/>
    <mergeCell ref="Q67:Q69"/>
    <mergeCell ref="C70:C75"/>
    <mergeCell ref="D70:D75"/>
    <mergeCell ref="E70:E75"/>
    <mergeCell ref="F70:F75"/>
    <mergeCell ref="G70:G75"/>
    <mergeCell ref="H70:H75"/>
    <mergeCell ref="I70:I75"/>
    <mergeCell ref="I67:I69"/>
    <mergeCell ref="J67:J69"/>
    <mergeCell ref="K67:K69"/>
    <mergeCell ref="L67:L69"/>
    <mergeCell ref="M67:M69"/>
    <mergeCell ref="N67:N69"/>
    <mergeCell ref="C67:C69"/>
    <mergeCell ref="D67:D69"/>
    <mergeCell ref="E67:E69"/>
    <mergeCell ref="F67:F69"/>
    <mergeCell ref="G67:G69"/>
    <mergeCell ref="H67:H69"/>
    <mergeCell ref="Q76:Q79"/>
    <mergeCell ref="A80:A100"/>
    <mergeCell ref="B80:B100"/>
    <mergeCell ref="C80:C83"/>
    <mergeCell ref="D80:D83"/>
    <mergeCell ref="E80:E83"/>
    <mergeCell ref="F80:F83"/>
    <mergeCell ref="G80:G83"/>
    <mergeCell ref="H80:H83"/>
    <mergeCell ref="I80:I83"/>
    <mergeCell ref="K76:K79"/>
    <mergeCell ref="L76:L79"/>
    <mergeCell ref="M76:M79"/>
    <mergeCell ref="N76:N79"/>
    <mergeCell ref="O76:O79"/>
    <mergeCell ref="P76:P79"/>
    <mergeCell ref="P70:P75"/>
    <mergeCell ref="Q70:Q75"/>
    <mergeCell ref="C76:C79"/>
    <mergeCell ref="D76:D79"/>
    <mergeCell ref="E76:E79"/>
    <mergeCell ref="F76:F79"/>
    <mergeCell ref="G76:G79"/>
    <mergeCell ref="H76:H79"/>
    <mergeCell ref="I76:I79"/>
    <mergeCell ref="J76:J79"/>
    <mergeCell ref="J70:J75"/>
    <mergeCell ref="K70:K75"/>
    <mergeCell ref="L70:L75"/>
    <mergeCell ref="M70:M75"/>
    <mergeCell ref="N70:N75"/>
    <mergeCell ref="O70:O75"/>
    <mergeCell ref="P84:P87"/>
    <mergeCell ref="Q84:Q87"/>
    <mergeCell ref="C88:C90"/>
    <mergeCell ref="D88:D90"/>
    <mergeCell ref="E88:E90"/>
    <mergeCell ref="F88:F90"/>
    <mergeCell ref="G88:G90"/>
    <mergeCell ref="H88:H90"/>
    <mergeCell ref="I88:I90"/>
    <mergeCell ref="J88:J90"/>
    <mergeCell ref="J84:J87"/>
    <mergeCell ref="K84:K87"/>
    <mergeCell ref="L84:L87"/>
    <mergeCell ref="M84:M87"/>
    <mergeCell ref="N84:N87"/>
    <mergeCell ref="O84:O87"/>
    <mergeCell ref="P80:P83"/>
    <mergeCell ref="Q80:Q83"/>
    <mergeCell ref="C84:C87"/>
    <mergeCell ref="D84:D87"/>
    <mergeCell ref="E84:E87"/>
    <mergeCell ref="F84:F87"/>
    <mergeCell ref="G84:G87"/>
    <mergeCell ref="H84:H87"/>
    <mergeCell ref="I84:I87"/>
    <mergeCell ref="J80:J83"/>
    <mergeCell ref="K80:K83"/>
    <mergeCell ref="L80:L83"/>
    <mergeCell ref="M80:M83"/>
    <mergeCell ref="N80:N83"/>
    <mergeCell ref="O80:O83"/>
    <mergeCell ref="E94:E95"/>
    <mergeCell ref="F94:F95"/>
    <mergeCell ref="G94:G95"/>
    <mergeCell ref="H94:H95"/>
    <mergeCell ref="L91:L93"/>
    <mergeCell ref="M91:M93"/>
    <mergeCell ref="N91:N93"/>
    <mergeCell ref="O91:O93"/>
    <mergeCell ref="P91:P93"/>
    <mergeCell ref="Q91:Q93"/>
    <mergeCell ref="Q88:Q90"/>
    <mergeCell ref="C91:C93"/>
    <mergeCell ref="D91:D93"/>
    <mergeCell ref="E91:E93"/>
    <mergeCell ref="F91:F93"/>
    <mergeCell ref="G91:G93"/>
    <mergeCell ref="H91:H93"/>
    <mergeCell ref="I91:I93"/>
    <mergeCell ref="J91:J93"/>
    <mergeCell ref="K91:K93"/>
    <mergeCell ref="K88:K90"/>
    <mergeCell ref="L88:L90"/>
    <mergeCell ref="M88:M90"/>
    <mergeCell ref="N88:N90"/>
    <mergeCell ref="O88:O90"/>
    <mergeCell ref="P88:P90"/>
    <mergeCell ref="A101:A147"/>
    <mergeCell ref="B101:B147"/>
    <mergeCell ref="C101:C104"/>
    <mergeCell ref="D101:D104"/>
    <mergeCell ref="E101:E104"/>
    <mergeCell ref="F101:F104"/>
    <mergeCell ref="G101:G104"/>
    <mergeCell ref="H101:H104"/>
    <mergeCell ref="J96:J99"/>
    <mergeCell ref="K96:K99"/>
    <mergeCell ref="L96:L99"/>
    <mergeCell ref="M96:M99"/>
    <mergeCell ref="N96:N99"/>
    <mergeCell ref="O96:O99"/>
    <mergeCell ref="O94:O95"/>
    <mergeCell ref="P94:P95"/>
    <mergeCell ref="Q94:Q95"/>
    <mergeCell ref="C96:C99"/>
    <mergeCell ref="D96:D99"/>
    <mergeCell ref="E96:E99"/>
    <mergeCell ref="F96:F99"/>
    <mergeCell ref="G96:G99"/>
    <mergeCell ref="H96:H99"/>
    <mergeCell ref="I96:I99"/>
    <mergeCell ref="I94:I95"/>
    <mergeCell ref="J94:J95"/>
    <mergeCell ref="K94:K95"/>
    <mergeCell ref="L94:L95"/>
    <mergeCell ref="M94:M95"/>
    <mergeCell ref="N94:N95"/>
    <mergeCell ref="C94:C95"/>
    <mergeCell ref="D94:D95"/>
    <mergeCell ref="O101:O104"/>
    <mergeCell ref="P101:P104"/>
    <mergeCell ref="Q101:Q104"/>
    <mergeCell ref="R101:R147"/>
    <mergeCell ref="C105:C108"/>
    <mergeCell ref="D105:D108"/>
    <mergeCell ref="E105:E108"/>
    <mergeCell ref="F105:F108"/>
    <mergeCell ref="G105:G108"/>
    <mergeCell ref="H105:H108"/>
    <mergeCell ref="I101:I104"/>
    <mergeCell ref="J101:J104"/>
    <mergeCell ref="K101:K104"/>
    <mergeCell ref="L101:L104"/>
    <mergeCell ref="M101:M104"/>
    <mergeCell ref="N101:N104"/>
    <mergeCell ref="P96:P99"/>
    <mergeCell ref="Q96:Q99"/>
    <mergeCell ref="R80:R100"/>
    <mergeCell ref="P109:P114"/>
    <mergeCell ref="Q109:Q114"/>
    <mergeCell ref="C115:C118"/>
    <mergeCell ref="D115:D118"/>
    <mergeCell ref="E115:E118"/>
    <mergeCell ref="F115:F118"/>
    <mergeCell ref="G115:G118"/>
    <mergeCell ref="H115:H118"/>
    <mergeCell ref="I115:I118"/>
    <mergeCell ref="J115:J118"/>
    <mergeCell ref="J109:J114"/>
    <mergeCell ref="K109:K114"/>
    <mergeCell ref="L109:L114"/>
    <mergeCell ref="M109:M114"/>
    <mergeCell ref="N109:N114"/>
    <mergeCell ref="O109:O114"/>
    <mergeCell ref="O105:O108"/>
    <mergeCell ref="P105:P108"/>
    <mergeCell ref="Q105:Q108"/>
    <mergeCell ref="C109:C114"/>
    <mergeCell ref="D109:D114"/>
    <mergeCell ref="E109:E114"/>
    <mergeCell ref="F109:F114"/>
    <mergeCell ref="G109:G114"/>
    <mergeCell ref="H109:H114"/>
    <mergeCell ref="I109:I114"/>
    <mergeCell ref="I105:I108"/>
    <mergeCell ref="J105:J108"/>
    <mergeCell ref="K105:K108"/>
    <mergeCell ref="L105:L108"/>
    <mergeCell ref="M105:M108"/>
    <mergeCell ref="N105:N108"/>
    <mergeCell ref="C126:C130"/>
    <mergeCell ref="D126:D130"/>
    <mergeCell ref="E126:E130"/>
    <mergeCell ref="F126:F130"/>
    <mergeCell ref="G126:G130"/>
    <mergeCell ref="H126:H130"/>
    <mergeCell ref="L119:L125"/>
    <mergeCell ref="M119:M125"/>
    <mergeCell ref="N119:N125"/>
    <mergeCell ref="O119:O125"/>
    <mergeCell ref="P119:P125"/>
    <mergeCell ref="Q119:Q125"/>
    <mergeCell ref="Q115:Q118"/>
    <mergeCell ref="C119:C125"/>
    <mergeCell ref="D119:D125"/>
    <mergeCell ref="E119:E125"/>
    <mergeCell ref="F119:F125"/>
    <mergeCell ref="G119:G125"/>
    <mergeCell ref="H119:H125"/>
    <mergeCell ref="I119:I125"/>
    <mergeCell ref="J119:J125"/>
    <mergeCell ref="K119:K125"/>
    <mergeCell ref="K115:K118"/>
    <mergeCell ref="L115:L118"/>
    <mergeCell ref="M115:M118"/>
    <mergeCell ref="N115:N118"/>
    <mergeCell ref="O115:O118"/>
    <mergeCell ref="P115:P118"/>
    <mergeCell ref="P133:P138"/>
    <mergeCell ref="Q133:Q138"/>
    <mergeCell ref="C139:C145"/>
    <mergeCell ref="D139:D145"/>
    <mergeCell ref="E139:E145"/>
    <mergeCell ref="F139:F145"/>
    <mergeCell ref="G139:G145"/>
    <mergeCell ref="H139:H145"/>
    <mergeCell ref="I139:I145"/>
    <mergeCell ref="J139:J145"/>
    <mergeCell ref="J133:J138"/>
    <mergeCell ref="K133:K138"/>
    <mergeCell ref="L133:L138"/>
    <mergeCell ref="M133:M138"/>
    <mergeCell ref="N133:N138"/>
    <mergeCell ref="O133:O138"/>
    <mergeCell ref="O126:O130"/>
    <mergeCell ref="P126:P130"/>
    <mergeCell ref="Q126:Q130"/>
    <mergeCell ref="C133:C138"/>
    <mergeCell ref="D133:D138"/>
    <mergeCell ref="E133:E138"/>
    <mergeCell ref="F133:F138"/>
    <mergeCell ref="G133:G138"/>
    <mergeCell ref="H133:H138"/>
    <mergeCell ref="I133:I138"/>
    <mergeCell ref="I126:I130"/>
    <mergeCell ref="J126:J130"/>
    <mergeCell ref="K126:K130"/>
    <mergeCell ref="L126:L130"/>
    <mergeCell ref="M126:M130"/>
    <mergeCell ref="N126:N130"/>
    <mergeCell ref="L146:L147"/>
    <mergeCell ref="M146:M147"/>
    <mergeCell ref="N146:N147"/>
    <mergeCell ref="O146:O147"/>
    <mergeCell ref="P146:P147"/>
    <mergeCell ref="Q146:Q147"/>
    <mergeCell ref="Q139:Q145"/>
    <mergeCell ref="C146:C147"/>
    <mergeCell ref="D146:D147"/>
    <mergeCell ref="E146:E147"/>
    <mergeCell ref="F146:F147"/>
    <mergeCell ref="G146:G147"/>
    <mergeCell ref="H146:H147"/>
    <mergeCell ref="I146:I147"/>
    <mergeCell ref="J146:J147"/>
    <mergeCell ref="K146:K147"/>
    <mergeCell ref="K139:K145"/>
    <mergeCell ref="L139:L145"/>
    <mergeCell ref="M139:M145"/>
    <mergeCell ref="N139:N145"/>
    <mergeCell ref="O139:O145"/>
    <mergeCell ref="P139:P145"/>
    <mergeCell ref="M148:M153"/>
    <mergeCell ref="N148:N153"/>
    <mergeCell ref="O148:O153"/>
    <mergeCell ref="P148:P153"/>
    <mergeCell ref="Q148:Q153"/>
    <mergeCell ref="R148:R181"/>
    <mergeCell ref="M154:M157"/>
    <mergeCell ref="N154:N157"/>
    <mergeCell ref="O154:O157"/>
    <mergeCell ref="P154:P157"/>
    <mergeCell ref="G148:G153"/>
    <mergeCell ref="H148:H153"/>
    <mergeCell ref="I148:I153"/>
    <mergeCell ref="J148:J153"/>
    <mergeCell ref="K148:K153"/>
    <mergeCell ref="L148:L153"/>
    <mergeCell ref="A148:A181"/>
    <mergeCell ref="B148:B181"/>
    <mergeCell ref="C148:C153"/>
    <mergeCell ref="D148:D153"/>
    <mergeCell ref="E148:E153"/>
    <mergeCell ref="F148:F153"/>
    <mergeCell ref="C154:C157"/>
    <mergeCell ref="D154:D157"/>
    <mergeCell ref="E154:E157"/>
    <mergeCell ref="F154:F157"/>
    <mergeCell ref="C162:C164"/>
    <mergeCell ref="D162:D164"/>
    <mergeCell ref="E162:E164"/>
    <mergeCell ref="F162:F164"/>
    <mergeCell ref="G162:G164"/>
    <mergeCell ref="H162:H164"/>
    <mergeCell ref="L158:L161"/>
    <mergeCell ref="M158:M161"/>
    <mergeCell ref="N158:N161"/>
    <mergeCell ref="O158:O161"/>
    <mergeCell ref="P158:P161"/>
    <mergeCell ref="Q158:Q161"/>
    <mergeCell ref="Q154:Q157"/>
    <mergeCell ref="C158:C161"/>
    <mergeCell ref="D158:D161"/>
    <mergeCell ref="E158:E161"/>
    <mergeCell ref="F158:F161"/>
    <mergeCell ref="G158:G161"/>
    <mergeCell ref="H158:H161"/>
    <mergeCell ref="I158:I161"/>
    <mergeCell ref="J158:J161"/>
    <mergeCell ref="K158:K161"/>
    <mergeCell ref="G154:G157"/>
    <mergeCell ref="H154:H157"/>
    <mergeCell ref="I154:I157"/>
    <mergeCell ref="J154:J157"/>
    <mergeCell ref="K154:K157"/>
    <mergeCell ref="L154:L157"/>
    <mergeCell ref="P165:P169"/>
    <mergeCell ref="Q165:Q169"/>
    <mergeCell ref="C170:C173"/>
    <mergeCell ref="D170:D173"/>
    <mergeCell ref="E170:E173"/>
    <mergeCell ref="F170:F173"/>
    <mergeCell ref="G170:G173"/>
    <mergeCell ref="H170:H173"/>
    <mergeCell ref="I170:I173"/>
    <mergeCell ref="J170:J173"/>
    <mergeCell ref="J165:J169"/>
    <mergeCell ref="K165:K169"/>
    <mergeCell ref="L165:L169"/>
    <mergeCell ref="M165:M169"/>
    <mergeCell ref="N165:N169"/>
    <mergeCell ref="O165:O169"/>
    <mergeCell ref="O162:O164"/>
    <mergeCell ref="P162:P164"/>
    <mergeCell ref="Q162:Q164"/>
    <mergeCell ref="C165:C169"/>
    <mergeCell ref="D165:D169"/>
    <mergeCell ref="E165:E169"/>
    <mergeCell ref="F165:F169"/>
    <mergeCell ref="G165:G169"/>
    <mergeCell ref="H165:H169"/>
    <mergeCell ref="I165:I169"/>
    <mergeCell ref="I162:I164"/>
    <mergeCell ref="J162:J164"/>
    <mergeCell ref="K162:K164"/>
    <mergeCell ref="L162:L164"/>
    <mergeCell ref="M162:M164"/>
    <mergeCell ref="N162:N164"/>
    <mergeCell ref="L174:L181"/>
    <mergeCell ref="M174:M181"/>
    <mergeCell ref="N174:N181"/>
    <mergeCell ref="O174:O181"/>
    <mergeCell ref="P174:P181"/>
    <mergeCell ref="Q174:Q181"/>
    <mergeCell ref="Q170:Q173"/>
    <mergeCell ref="C174:C181"/>
    <mergeCell ref="D174:D181"/>
    <mergeCell ref="E174:E181"/>
    <mergeCell ref="F174:F181"/>
    <mergeCell ref="G174:G181"/>
    <mergeCell ref="H174:H181"/>
    <mergeCell ref="I174:I181"/>
    <mergeCell ref="J174:J181"/>
    <mergeCell ref="K174:K181"/>
    <mergeCell ref="K170:K173"/>
    <mergeCell ref="L170:L173"/>
    <mergeCell ref="M170:M173"/>
    <mergeCell ref="N170:N173"/>
    <mergeCell ref="O170:O173"/>
    <mergeCell ref="P170:P173"/>
    <mergeCell ref="M182:M185"/>
    <mergeCell ref="N182:N185"/>
    <mergeCell ref="O182:O185"/>
    <mergeCell ref="P182:P185"/>
    <mergeCell ref="Q182:Q185"/>
    <mergeCell ref="A186:A197"/>
    <mergeCell ref="B186:B197"/>
    <mergeCell ref="C186:C188"/>
    <mergeCell ref="D186:D188"/>
    <mergeCell ref="E186:E188"/>
    <mergeCell ref="G182:G185"/>
    <mergeCell ref="H182:H185"/>
    <mergeCell ref="I182:I185"/>
    <mergeCell ref="J182:J185"/>
    <mergeCell ref="K182:K185"/>
    <mergeCell ref="L182:L185"/>
    <mergeCell ref="A182:A185"/>
    <mergeCell ref="B182:B185"/>
    <mergeCell ref="C182:C185"/>
    <mergeCell ref="D182:D185"/>
    <mergeCell ref="E182:E185"/>
    <mergeCell ref="F182:F185"/>
    <mergeCell ref="E191:E193"/>
    <mergeCell ref="F191:F193"/>
    <mergeCell ref="G191:G193"/>
    <mergeCell ref="H191:H193"/>
    <mergeCell ref="L189:L190"/>
    <mergeCell ref="M189:M190"/>
    <mergeCell ref="N189:N190"/>
    <mergeCell ref="O189:O190"/>
    <mergeCell ref="P189:P190"/>
    <mergeCell ref="Q189:Q190"/>
    <mergeCell ref="R186:R197"/>
    <mergeCell ref="C189:C190"/>
    <mergeCell ref="D189:D190"/>
    <mergeCell ref="E189:E190"/>
    <mergeCell ref="F189:F190"/>
    <mergeCell ref="G189:G190"/>
    <mergeCell ref="H189:H190"/>
    <mergeCell ref="I189:I190"/>
    <mergeCell ref="J189:J190"/>
    <mergeCell ref="K189:K190"/>
    <mergeCell ref="L186:L188"/>
    <mergeCell ref="M186:M188"/>
    <mergeCell ref="N186:N188"/>
    <mergeCell ref="O186:O188"/>
    <mergeCell ref="P186:P188"/>
    <mergeCell ref="Q186:Q188"/>
    <mergeCell ref="F186:F188"/>
    <mergeCell ref="G186:G188"/>
    <mergeCell ref="H186:H188"/>
    <mergeCell ref="I186:I188"/>
    <mergeCell ref="J186:J188"/>
    <mergeCell ref="K186:K188"/>
    <mergeCell ref="A198:A210"/>
    <mergeCell ref="B198:B210"/>
    <mergeCell ref="C198:C200"/>
    <mergeCell ref="D198:D200"/>
    <mergeCell ref="E198:E200"/>
    <mergeCell ref="F198:F200"/>
    <mergeCell ref="G198:G200"/>
    <mergeCell ref="H198:H200"/>
    <mergeCell ref="J194:J197"/>
    <mergeCell ref="K194:K197"/>
    <mergeCell ref="L194:L197"/>
    <mergeCell ref="M194:M197"/>
    <mergeCell ref="N194:N197"/>
    <mergeCell ref="O194:O197"/>
    <mergeCell ref="O191:O193"/>
    <mergeCell ref="P191:P193"/>
    <mergeCell ref="Q191:Q193"/>
    <mergeCell ref="C194:C197"/>
    <mergeCell ref="D194:D197"/>
    <mergeCell ref="E194:E197"/>
    <mergeCell ref="F194:F197"/>
    <mergeCell ref="G194:G197"/>
    <mergeCell ref="H194:H197"/>
    <mergeCell ref="I194:I197"/>
    <mergeCell ref="I191:I193"/>
    <mergeCell ref="J191:J193"/>
    <mergeCell ref="K191:K193"/>
    <mergeCell ref="L191:L193"/>
    <mergeCell ref="M191:M193"/>
    <mergeCell ref="N191:N193"/>
    <mergeCell ref="C191:C193"/>
    <mergeCell ref="D191:D193"/>
    <mergeCell ref="O198:O200"/>
    <mergeCell ref="P198:P200"/>
    <mergeCell ref="Q198:Q200"/>
    <mergeCell ref="R198:R210"/>
    <mergeCell ref="C201:C202"/>
    <mergeCell ref="D201:D202"/>
    <mergeCell ref="E201:E202"/>
    <mergeCell ref="F201:F202"/>
    <mergeCell ref="G201:G202"/>
    <mergeCell ref="H201:H202"/>
    <mergeCell ref="I198:I200"/>
    <mergeCell ref="J198:J200"/>
    <mergeCell ref="K198:K200"/>
    <mergeCell ref="L198:L200"/>
    <mergeCell ref="M198:M200"/>
    <mergeCell ref="N198:N200"/>
    <mergeCell ref="P194:P197"/>
    <mergeCell ref="Q194:Q197"/>
    <mergeCell ref="P203:P204"/>
    <mergeCell ref="Q203:Q204"/>
    <mergeCell ref="C205:C208"/>
    <mergeCell ref="D205:D208"/>
    <mergeCell ref="E205:E208"/>
    <mergeCell ref="F205:F208"/>
    <mergeCell ref="G205:G208"/>
    <mergeCell ref="H205:H208"/>
    <mergeCell ref="I205:I208"/>
    <mergeCell ref="J205:J208"/>
    <mergeCell ref="J203:J204"/>
    <mergeCell ref="K203:K204"/>
    <mergeCell ref="L203:L204"/>
    <mergeCell ref="M203:M204"/>
    <mergeCell ref="N203:N204"/>
    <mergeCell ref="O203:O204"/>
    <mergeCell ref="O201:O202"/>
    <mergeCell ref="P201:P202"/>
    <mergeCell ref="Q201:Q202"/>
    <mergeCell ref="C203:C204"/>
    <mergeCell ref="D203:D204"/>
    <mergeCell ref="E203:E204"/>
    <mergeCell ref="F203:F204"/>
    <mergeCell ref="G203:G204"/>
    <mergeCell ref="H203:H204"/>
    <mergeCell ref="I203:I204"/>
    <mergeCell ref="I201:I202"/>
    <mergeCell ref="J201:J202"/>
    <mergeCell ref="K201:K202"/>
    <mergeCell ref="L201:L202"/>
    <mergeCell ref="M201:M202"/>
    <mergeCell ref="N201:N202"/>
    <mergeCell ref="L209:L210"/>
    <mergeCell ref="M209:M210"/>
    <mergeCell ref="N209:N210"/>
    <mergeCell ref="O209:O210"/>
    <mergeCell ref="P209:P210"/>
    <mergeCell ref="Q209:Q210"/>
    <mergeCell ref="Q205:Q208"/>
    <mergeCell ref="C209:C210"/>
    <mergeCell ref="D209:D210"/>
    <mergeCell ref="E209:E210"/>
    <mergeCell ref="F209:F210"/>
    <mergeCell ref="G209:G210"/>
    <mergeCell ref="H209:H210"/>
    <mergeCell ref="I209:I210"/>
    <mergeCell ref="J209:J210"/>
    <mergeCell ref="K209:K210"/>
    <mergeCell ref="K205:K208"/>
    <mergeCell ref="L205:L208"/>
    <mergeCell ref="M205:M208"/>
    <mergeCell ref="N205:N208"/>
    <mergeCell ref="O205:O208"/>
    <mergeCell ref="P205:P208"/>
    <mergeCell ref="M211:M218"/>
    <mergeCell ref="N211:N218"/>
    <mergeCell ref="O211:O218"/>
    <mergeCell ref="P211:P218"/>
    <mergeCell ref="Q211:Q218"/>
    <mergeCell ref="R211:R230"/>
    <mergeCell ref="M219:M222"/>
    <mergeCell ref="N219:N222"/>
    <mergeCell ref="O219:O222"/>
    <mergeCell ref="P219:P222"/>
    <mergeCell ref="G211:G218"/>
    <mergeCell ref="H211:H218"/>
    <mergeCell ref="I211:I218"/>
    <mergeCell ref="J211:J218"/>
    <mergeCell ref="K211:K218"/>
    <mergeCell ref="L211:L218"/>
    <mergeCell ref="A211:A230"/>
    <mergeCell ref="B211:B230"/>
    <mergeCell ref="C211:C218"/>
    <mergeCell ref="D211:D218"/>
    <mergeCell ref="E211:E218"/>
    <mergeCell ref="F211:F218"/>
    <mergeCell ref="C219:C222"/>
    <mergeCell ref="D219:D222"/>
    <mergeCell ref="E219:E222"/>
    <mergeCell ref="F219:F222"/>
    <mergeCell ref="G226:G230"/>
    <mergeCell ref="H226:H230"/>
    <mergeCell ref="L223:L225"/>
    <mergeCell ref="M223:M225"/>
    <mergeCell ref="N223:N225"/>
    <mergeCell ref="O223:O225"/>
    <mergeCell ref="P223:P225"/>
    <mergeCell ref="Q223:Q225"/>
    <mergeCell ref="Q219:Q222"/>
    <mergeCell ref="C223:C225"/>
    <mergeCell ref="D223:D225"/>
    <mergeCell ref="E223:E225"/>
    <mergeCell ref="F223:F225"/>
    <mergeCell ref="G223:G225"/>
    <mergeCell ref="H223:H225"/>
    <mergeCell ref="I223:I225"/>
    <mergeCell ref="J223:J225"/>
    <mergeCell ref="K223:K225"/>
    <mergeCell ref="G219:G222"/>
    <mergeCell ref="H219:H222"/>
    <mergeCell ref="I219:I222"/>
    <mergeCell ref="J219:J222"/>
    <mergeCell ref="K219:K222"/>
    <mergeCell ref="L219:L222"/>
    <mergeCell ref="R231:R271"/>
    <mergeCell ref="D235:D239"/>
    <mergeCell ref="E235:E239"/>
    <mergeCell ref="F235:F239"/>
    <mergeCell ref="G235:G239"/>
    <mergeCell ref="H235:H239"/>
    <mergeCell ref="H231:H234"/>
    <mergeCell ref="I231:I234"/>
    <mergeCell ref="J231:J234"/>
    <mergeCell ref="K231:K234"/>
    <mergeCell ref="L231:L234"/>
    <mergeCell ref="M231:M234"/>
    <mergeCell ref="O226:O230"/>
    <mergeCell ref="P226:P230"/>
    <mergeCell ref="Q226:Q230"/>
    <mergeCell ref="A231:A271"/>
    <mergeCell ref="B231:B271"/>
    <mergeCell ref="C231:C262"/>
    <mergeCell ref="D231:D234"/>
    <mergeCell ref="E231:E234"/>
    <mergeCell ref="F231:F234"/>
    <mergeCell ref="G231:G234"/>
    <mergeCell ref="I226:I230"/>
    <mergeCell ref="J226:J230"/>
    <mergeCell ref="K226:K230"/>
    <mergeCell ref="L226:L230"/>
    <mergeCell ref="M226:M230"/>
    <mergeCell ref="N226:N230"/>
    <mergeCell ref="C226:C230"/>
    <mergeCell ref="D226:D230"/>
    <mergeCell ref="E226:E230"/>
    <mergeCell ref="F226:F230"/>
    <mergeCell ref="O235:O239"/>
    <mergeCell ref="P235:P239"/>
    <mergeCell ref="Q235:Q239"/>
    <mergeCell ref="D240:D243"/>
    <mergeCell ref="E240:E243"/>
    <mergeCell ref="F240:F243"/>
    <mergeCell ref="G240:G243"/>
    <mergeCell ref="H240:H243"/>
    <mergeCell ref="I240:I243"/>
    <mergeCell ref="J240:J243"/>
    <mergeCell ref="I235:I239"/>
    <mergeCell ref="J235:J239"/>
    <mergeCell ref="K235:K239"/>
    <mergeCell ref="L235:L239"/>
    <mergeCell ref="M235:M239"/>
    <mergeCell ref="N235:N239"/>
    <mergeCell ref="N231:N234"/>
    <mergeCell ref="O231:O234"/>
    <mergeCell ref="P231:P234"/>
    <mergeCell ref="Q231:Q234"/>
    <mergeCell ref="M244:M247"/>
    <mergeCell ref="N244:N247"/>
    <mergeCell ref="O244:O247"/>
    <mergeCell ref="P244:P247"/>
    <mergeCell ref="Q244:Q247"/>
    <mergeCell ref="D248:D251"/>
    <mergeCell ref="E248:E251"/>
    <mergeCell ref="F248:F251"/>
    <mergeCell ref="G248:G251"/>
    <mergeCell ref="H248:H251"/>
    <mergeCell ref="Q240:Q243"/>
    <mergeCell ref="D244:D247"/>
    <mergeCell ref="E244:E247"/>
    <mergeCell ref="F244:F247"/>
    <mergeCell ref="G244:G247"/>
    <mergeCell ref="H244:H247"/>
    <mergeCell ref="I244:I247"/>
    <mergeCell ref="J244:J247"/>
    <mergeCell ref="K244:K247"/>
    <mergeCell ref="L244:L247"/>
    <mergeCell ref="K240:K243"/>
    <mergeCell ref="L240:L243"/>
    <mergeCell ref="M240:M243"/>
    <mergeCell ref="N240:N243"/>
    <mergeCell ref="O240:O243"/>
    <mergeCell ref="P240:P243"/>
    <mergeCell ref="Q252:Q254"/>
    <mergeCell ref="D255:D258"/>
    <mergeCell ref="E255:E258"/>
    <mergeCell ref="F255:F258"/>
    <mergeCell ref="G255:G258"/>
    <mergeCell ref="H255:H258"/>
    <mergeCell ref="I255:I258"/>
    <mergeCell ref="J255:J258"/>
    <mergeCell ref="K255:K258"/>
    <mergeCell ref="L255:L258"/>
    <mergeCell ref="K252:K254"/>
    <mergeCell ref="L252:L254"/>
    <mergeCell ref="M252:M254"/>
    <mergeCell ref="N252:N254"/>
    <mergeCell ref="O252:O254"/>
    <mergeCell ref="P252:P254"/>
    <mergeCell ref="O248:O251"/>
    <mergeCell ref="P248:P251"/>
    <mergeCell ref="Q248:Q251"/>
    <mergeCell ref="D252:D254"/>
    <mergeCell ref="E252:E254"/>
    <mergeCell ref="F252:F254"/>
    <mergeCell ref="G252:G254"/>
    <mergeCell ref="H252:H254"/>
    <mergeCell ref="I252:I254"/>
    <mergeCell ref="J252:J254"/>
    <mergeCell ref="I248:I251"/>
    <mergeCell ref="J248:J251"/>
    <mergeCell ref="K248:K251"/>
    <mergeCell ref="L248:L251"/>
    <mergeCell ref="M248:M251"/>
    <mergeCell ref="N248:N251"/>
    <mergeCell ref="O259:O260"/>
    <mergeCell ref="P259:P260"/>
    <mergeCell ref="Q259:Q260"/>
    <mergeCell ref="D261:D262"/>
    <mergeCell ref="E261:E262"/>
    <mergeCell ref="F261:F262"/>
    <mergeCell ref="G261:G262"/>
    <mergeCell ref="H261:H262"/>
    <mergeCell ref="I261:I262"/>
    <mergeCell ref="J261:J262"/>
    <mergeCell ref="I259:I260"/>
    <mergeCell ref="J259:J260"/>
    <mergeCell ref="K259:K260"/>
    <mergeCell ref="L259:L260"/>
    <mergeCell ref="M259:M260"/>
    <mergeCell ref="N259:N260"/>
    <mergeCell ref="M255:M258"/>
    <mergeCell ref="N255:N258"/>
    <mergeCell ref="O255:O258"/>
    <mergeCell ref="P255:P258"/>
    <mergeCell ref="Q255:Q258"/>
    <mergeCell ref="D259:D260"/>
    <mergeCell ref="E259:E260"/>
    <mergeCell ref="F259:F260"/>
    <mergeCell ref="G259:G260"/>
    <mergeCell ref="H259:H260"/>
    <mergeCell ref="C265:C271"/>
    <mergeCell ref="D265:D267"/>
    <mergeCell ref="E265:E267"/>
    <mergeCell ref="F265:F267"/>
    <mergeCell ref="G265:G267"/>
    <mergeCell ref="H265:H267"/>
    <mergeCell ref="L263:L264"/>
    <mergeCell ref="M263:M264"/>
    <mergeCell ref="N263:N264"/>
    <mergeCell ref="O263:O264"/>
    <mergeCell ref="P263:P264"/>
    <mergeCell ref="Q263:Q264"/>
    <mergeCell ref="Q261:Q262"/>
    <mergeCell ref="C263:C264"/>
    <mergeCell ref="D263:D264"/>
    <mergeCell ref="E263:E264"/>
    <mergeCell ref="F263:F264"/>
    <mergeCell ref="G263:G264"/>
    <mergeCell ref="H263:H264"/>
    <mergeCell ref="I263:I264"/>
    <mergeCell ref="J263:J264"/>
    <mergeCell ref="K263:K264"/>
    <mergeCell ref="K261:K262"/>
    <mergeCell ref="L261:L262"/>
    <mergeCell ref="M261:M262"/>
    <mergeCell ref="N261:N262"/>
    <mergeCell ref="O261:O262"/>
    <mergeCell ref="P261:P262"/>
    <mergeCell ref="Q268:Q271"/>
    <mergeCell ref="Q265:Q267"/>
    <mergeCell ref="A272:A296"/>
    <mergeCell ref="B272:B296"/>
    <mergeCell ref="C272:C293"/>
    <mergeCell ref="D272:D276"/>
    <mergeCell ref="E272:E276"/>
    <mergeCell ref="F272:F276"/>
    <mergeCell ref="G272:G276"/>
    <mergeCell ref="H272:H276"/>
    <mergeCell ref="I272:I276"/>
    <mergeCell ref="K268:K271"/>
    <mergeCell ref="L268:L271"/>
    <mergeCell ref="M268:M271"/>
    <mergeCell ref="N268:N271"/>
    <mergeCell ref="O268:O271"/>
    <mergeCell ref="P268:P271"/>
    <mergeCell ref="O265:O267"/>
    <mergeCell ref="P265:P267"/>
    <mergeCell ref="D268:D271"/>
    <mergeCell ref="E268:E271"/>
    <mergeCell ref="F268:F271"/>
    <mergeCell ref="G268:G271"/>
    <mergeCell ref="H268:H271"/>
    <mergeCell ref="I268:I271"/>
    <mergeCell ref="J268:J271"/>
    <mergeCell ref="I265:I267"/>
    <mergeCell ref="J265:J267"/>
    <mergeCell ref="K265:K267"/>
    <mergeCell ref="L265:L267"/>
    <mergeCell ref="M265:M267"/>
    <mergeCell ref="N265:N267"/>
    <mergeCell ref="O284:O286"/>
    <mergeCell ref="P284:P286"/>
    <mergeCell ref="Q277:Q280"/>
    <mergeCell ref="D281:D283"/>
    <mergeCell ref="E281:E283"/>
    <mergeCell ref="F281:F283"/>
    <mergeCell ref="G281:G283"/>
    <mergeCell ref="H281:H283"/>
    <mergeCell ref="I281:I283"/>
    <mergeCell ref="J281:J283"/>
    <mergeCell ref="K281:K283"/>
    <mergeCell ref="L281:L283"/>
    <mergeCell ref="K277:K280"/>
    <mergeCell ref="L277:L280"/>
    <mergeCell ref="M277:M280"/>
    <mergeCell ref="N277:N280"/>
    <mergeCell ref="O277:O280"/>
    <mergeCell ref="P277:P280"/>
    <mergeCell ref="P272:P276"/>
    <mergeCell ref="Q272:Q276"/>
    <mergeCell ref="D277:D280"/>
    <mergeCell ref="E277:E280"/>
    <mergeCell ref="F277:F280"/>
    <mergeCell ref="G277:G280"/>
    <mergeCell ref="H277:H280"/>
    <mergeCell ref="I277:I280"/>
    <mergeCell ref="J277:J280"/>
    <mergeCell ref="J272:J276"/>
    <mergeCell ref="K272:K276"/>
    <mergeCell ref="L272:L276"/>
    <mergeCell ref="M272:M276"/>
    <mergeCell ref="N272:N276"/>
    <mergeCell ref="O272:O276"/>
    <mergeCell ref="Q284:Q286"/>
    <mergeCell ref="D287:D289"/>
    <mergeCell ref="E287:E289"/>
    <mergeCell ref="F287:F289"/>
    <mergeCell ref="G287:G289"/>
    <mergeCell ref="H287:H289"/>
    <mergeCell ref="I287:I289"/>
    <mergeCell ref="J287:J289"/>
    <mergeCell ref="I284:I286"/>
    <mergeCell ref="J284:J286"/>
    <mergeCell ref="K284:K286"/>
    <mergeCell ref="L284:L286"/>
    <mergeCell ref="M284:M286"/>
    <mergeCell ref="N284:N286"/>
    <mergeCell ref="M281:M283"/>
    <mergeCell ref="N281:N283"/>
    <mergeCell ref="O281:O283"/>
    <mergeCell ref="P281:P283"/>
    <mergeCell ref="Q281:Q283"/>
    <mergeCell ref="D284:D286"/>
    <mergeCell ref="E284:E286"/>
    <mergeCell ref="F284:F286"/>
    <mergeCell ref="G284:G286"/>
    <mergeCell ref="H284:H286"/>
    <mergeCell ref="M290:M293"/>
    <mergeCell ref="N290:N293"/>
    <mergeCell ref="O290:O293"/>
    <mergeCell ref="P290:P293"/>
    <mergeCell ref="Q290:Q293"/>
    <mergeCell ref="C294:C296"/>
    <mergeCell ref="D294:D296"/>
    <mergeCell ref="E294:E296"/>
    <mergeCell ref="F294:F296"/>
    <mergeCell ref="G294:G296"/>
    <mergeCell ref="Q287:Q289"/>
    <mergeCell ref="D290:D293"/>
    <mergeCell ref="E290:E293"/>
    <mergeCell ref="F290:F293"/>
    <mergeCell ref="G290:G293"/>
    <mergeCell ref="H290:H293"/>
    <mergeCell ref="I290:I293"/>
    <mergeCell ref="J290:J293"/>
    <mergeCell ref="K290:K293"/>
    <mergeCell ref="L290:L293"/>
    <mergeCell ref="K287:K289"/>
    <mergeCell ref="L287:L289"/>
    <mergeCell ref="M287:M289"/>
    <mergeCell ref="N287:N289"/>
    <mergeCell ref="O287:O289"/>
    <mergeCell ref="P287:P289"/>
    <mergeCell ref="R297:R306"/>
    <mergeCell ref="O300:O303"/>
    <mergeCell ref="P300:P303"/>
    <mergeCell ref="Q300:Q303"/>
    <mergeCell ref="O304:O306"/>
    <mergeCell ref="G297:G299"/>
    <mergeCell ref="H297:H299"/>
    <mergeCell ref="I297:I299"/>
    <mergeCell ref="J297:J299"/>
    <mergeCell ref="K297:K299"/>
    <mergeCell ref="L297:L299"/>
    <mergeCell ref="N294:N296"/>
    <mergeCell ref="O294:O296"/>
    <mergeCell ref="P294:P296"/>
    <mergeCell ref="Q294:Q296"/>
    <mergeCell ref="A297:A306"/>
    <mergeCell ref="B297:B306"/>
    <mergeCell ref="C297:C299"/>
    <mergeCell ref="D297:D299"/>
    <mergeCell ref="E297:E299"/>
    <mergeCell ref="F297:F299"/>
    <mergeCell ref="H294:H296"/>
    <mergeCell ref="I294:I296"/>
    <mergeCell ref="J294:J296"/>
    <mergeCell ref="K294:K296"/>
    <mergeCell ref="L294:L296"/>
    <mergeCell ref="M294:M296"/>
    <mergeCell ref="R272:R296"/>
    <mergeCell ref="I300:I303"/>
    <mergeCell ref="J300:J303"/>
    <mergeCell ref="K300:K303"/>
    <mergeCell ref="L300:L303"/>
    <mergeCell ref="M300:M303"/>
    <mergeCell ref="N300:N303"/>
    <mergeCell ref="C300:C303"/>
    <mergeCell ref="D300:D303"/>
    <mergeCell ref="E300:E303"/>
    <mergeCell ref="F300:F303"/>
    <mergeCell ref="G300:G303"/>
    <mergeCell ref="H300:H303"/>
    <mergeCell ref="M297:M299"/>
    <mergeCell ref="N297:N299"/>
    <mergeCell ref="O297:O299"/>
    <mergeCell ref="P297:P299"/>
    <mergeCell ref="Q297:Q299"/>
    <mergeCell ref="P304:P306"/>
    <mergeCell ref="Q304:Q306"/>
    <mergeCell ref="A307:A314"/>
    <mergeCell ref="B307:B314"/>
    <mergeCell ref="C307:C311"/>
    <mergeCell ref="D307:D311"/>
    <mergeCell ref="E307:E311"/>
    <mergeCell ref="F307:F311"/>
    <mergeCell ref="G307:G311"/>
    <mergeCell ref="H307:H311"/>
    <mergeCell ref="I304:I306"/>
    <mergeCell ref="J304:J306"/>
    <mergeCell ref="K304:K306"/>
    <mergeCell ref="L304:L306"/>
    <mergeCell ref="M304:M306"/>
    <mergeCell ref="N304:N306"/>
    <mergeCell ref="C304:C306"/>
    <mergeCell ref="D304:D306"/>
    <mergeCell ref="E304:E306"/>
    <mergeCell ref="F304:F306"/>
    <mergeCell ref="G304:G306"/>
    <mergeCell ref="H304:H306"/>
    <mergeCell ref="A315:A324"/>
    <mergeCell ref="B315:B324"/>
    <mergeCell ref="C315:C318"/>
    <mergeCell ref="D315:D318"/>
    <mergeCell ref="E315:E318"/>
    <mergeCell ref="F315:F318"/>
    <mergeCell ref="G315:G318"/>
    <mergeCell ref="I312:I314"/>
    <mergeCell ref="J312:J314"/>
    <mergeCell ref="K312:K314"/>
    <mergeCell ref="L312:L314"/>
    <mergeCell ref="M312:M314"/>
    <mergeCell ref="N312:N314"/>
    <mergeCell ref="O307:O311"/>
    <mergeCell ref="L319:L321"/>
    <mergeCell ref="M319:M321"/>
    <mergeCell ref="P307:P311"/>
    <mergeCell ref="Q307:Q311"/>
    <mergeCell ref="R307:R314"/>
    <mergeCell ref="C312:C314"/>
    <mergeCell ref="D312:D314"/>
    <mergeCell ref="E312:E314"/>
    <mergeCell ref="F312:F314"/>
    <mergeCell ref="G312:G314"/>
    <mergeCell ref="H312:H314"/>
    <mergeCell ref="I307:I311"/>
    <mergeCell ref="J307:J311"/>
    <mergeCell ref="K307:K311"/>
    <mergeCell ref="L307:L311"/>
    <mergeCell ref="M307:M311"/>
    <mergeCell ref="N307:N311"/>
    <mergeCell ref="N315:N318"/>
    <mergeCell ref="O315:O318"/>
    <mergeCell ref="P315:P318"/>
    <mergeCell ref="Q315:Q318"/>
    <mergeCell ref="R315:R324"/>
    <mergeCell ref="C319:C321"/>
    <mergeCell ref="D319:D321"/>
    <mergeCell ref="E319:E321"/>
    <mergeCell ref="F319:F321"/>
    <mergeCell ref="G319:G321"/>
    <mergeCell ref="H315:H318"/>
    <mergeCell ref="I315:I318"/>
    <mergeCell ref="J315:J318"/>
    <mergeCell ref="K315:K318"/>
    <mergeCell ref="L315:L318"/>
    <mergeCell ref="M315:M318"/>
    <mergeCell ref="O312:O314"/>
    <mergeCell ref="P312:P314"/>
    <mergeCell ref="Q312:Q314"/>
    <mergeCell ref="O322:O324"/>
    <mergeCell ref="P322:P324"/>
    <mergeCell ref="Q322:Q324"/>
    <mergeCell ref="A325:A332"/>
    <mergeCell ref="B325:B332"/>
    <mergeCell ref="C325:C327"/>
    <mergeCell ref="D325:D327"/>
    <mergeCell ref="E325:E327"/>
    <mergeCell ref="F325:F327"/>
    <mergeCell ref="G325:G327"/>
    <mergeCell ref="I322:I324"/>
    <mergeCell ref="J322:J324"/>
    <mergeCell ref="K322:K324"/>
    <mergeCell ref="L322:L324"/>
    <mergeCell ref="M322:M324"/>
    <mergeCell ref="N322:N324"/>
    <mergeCell ref="N319:N321"/>
    <mergeCell ref="O319:O321"/>
    <mergeCell ref="P319:P321"/>
    <mergeCell ref="Q319:Q321"/>
    <mergeCell ref="C322:C324"/>
    <mergeCell ref="D322:D324"/>
    <mergeCell ref="E322:E324"/>
    <mergeCell ref="F322:F324"/>
    <mergeCell ref="G322:G324"/>
    <mergeCell ref="H322:H324"/>
    <mergeCell ref="H319:H321"/>
    <mergeCell ref="I319:I321"/>
    <mergeCell ref="J319:J321"/>
    <mergeCell ref="K319:K321"/>
    <mergeCell ref="Q328:Q330"/>
    <mergeCell ref="C331:C332"/>
    <mergeCell ref="D331:D332"/>
    <mergeCell ref="E331:E332"/>
    <mergeCell ref="F331:F332"/>
    <mergeCell ref="G331:G332"/>
    <mergeCell ref="H331:H332"/>
    <mergeCell ref="H328:H330"/>
    <mergeCell ref="I328:I330"/>
    <mergeCell ref="J328:J330"/>
    <mergeCell ref="K328:K330"/>
    <mergeCell ref="L328:L330"/>
    <mergeCell ref="M328:M330"/>
    <mergeCell ref="N325:N327"/>
    <mergeCell ref="O325:O327"/>
    <mergeCell ref="P325:P327"/>
    <mergeCell ref="Q325:Q327"/>
    <mergeCell ref="C328:C330"/>
    <mergeCell ref="D328:D330"/>
    <mergeCell ref="E328:E330"/>
    <mergeCell ref="F328:F330"/>
    <mergeCell ref="G328:G330"/>
    <mergeCell ref="H325:H327"/>
    <mergeCell ref="I325:I327"/>
    <mergeCell ref="J325:J327"/>
    <mergeCell ref="K325:K327"/>
    <mergeCell ref="L325:L327"/>
    <mergeCell ref="M325:M327"/>
    <mergeCell ref="P333:P336"/>
    <mergeCell ref="Q333:Q336"/>
    <mergeCell ref="R333:R340"/>
    <mergeCell ref="C337:C340"/>
    <mergeCell ref="D337:D340"/>
    <mergeCell ref="E337:E340"/>
    <mergeCell ref="F337:F340"/>
    <mergeCell ref="G337:G340"/>
    <mergeCell ref="H333:H336"/>
    <mergeCell ref="I333:I336"/>
    <mergeCell ref="J333:J336"/>
    <mergeCell ref="K333:K336"/>
    <mergeCell ref="L333:L336"/>
    <mergeCell ref="M333:M336"/>
    <mergeCell ref="O331:O332"/>
    <mergeCell ref="P331:P332"/>
    <mergeCell ref="Q331:Q332"/>
    <mergeCell ref="C333:C336"/>
    <mergeCell ref="D333:D336"/>
    <mergeCell ref="E333:E336"/>
    <mergeCell ref="F333:F336"/>
    <mergeCell ref="G333:G336"/>
    <mergeCell ref="I331:I332"/>
    <mergeCell ref="J331:J332"/>
    <mergeCell ref="K331:K332"/>
    <mergeCell ref="L331:L332"/>
    <mergeCell ref="M331:M332"/>
    <mergeCell ref="N331:N332"/>
    <mergeCell ref="R325:R332"/>
    <mergeCell ref="N328:N330"/>
    <mergeCell ref="O328:O330"/>
    <mergeCell ref="P328:P330"/>
    <mergeCell ref="M341:M343"/>
    <mergeCell ref="N341:N343"/>
    <mergeCell ref="O341:O343"/>
    <mergeCell ref="P341:P343"/>
    <mergeCell ref="Q341:Q343"/>
    <mergeCell ref="R341:R343"/>
    <mergeCell ref="G341:G343"/>
    <mergeCell ref="H341:H343"/>
    <mergeCell ref="I341:I343"/>
    <mergeCell ref="J341:J343"/>
    <mergeCell ref="K341:K343"/>
    <mergeCell ref="L341:L343"/>
    <mergeCell ref="N337:N340"/>
    <mergeCell ref="O337:O340"/>
    <mergeCell ref="P337:P340"/>
    <mergeCell ref="Q337:Q340"/>
    <mergeCell ref="A341:A343"/>
    <mergeCell ref="B341:B343"/>
    <mergeCell ref="C341:C343"/>
    <mergeCell ref="D341:D343"/>
    <mergeCell ref="E341:E343"/>
    <mergeCell ref="F341:F343"/>
    <mergeCell ref="H337:H340"/>
    <mergeCell ref="I337:I340"/>
    <mergeCell ref="J337:J340"/>
    <mergeCell ref="K337:K340"/>
    <mergeCell ref="L337:L340"/>
    <mergeCell ref="M337:M340"/>
    <mergeCell ref="A333:A340"/>
    <mergeCell ref="B333:B340"/>
    <mergeCell ref="N333:N336"/>
    <mergeCell ref="O333:O336"/>
    <mergeCell ref="M344:M346"/>
    <mergeCell ref="N344:N346"/>
    <mergeCell ref="O344:O346"/>
    <mergeCell ref="P344:P346"/>
    <mergeCell ref="Q344:Q346"/>
    <mergeCell ref="R344:R346"/>
    <mergeCell ref="G344:G346"/>
    <mergeCell ref="H344:H346"/>
    <mergeCell ref="I344:I346"/>
    <mergeCell ref="J344:J346"/>
    <mergeCell ref="K344:K346"/>
    <mergeCell ref="L344:L346"/>
    <mergeCell ref="A344:A346"/>
    <mergeCell ref="B344:B346"/>
    <mergeCell ref="C344:C346"/>
    <mergeCell ref="D344:D346"/>
    <mergeCell ref="E344:E346"/>
    <mergeCell ref="F344:F346"/>
    <mergeCell ref="M347:M351"/>
    <mergeCell ref="N347:N351"/>
    <mergeCell ref="O347:O351"/>
    <mergeCell ref="P347:P351"/>
    <mergeCell ref="Q347:Q351"/>
    <mergeCell ref="R347:R352"/>
    <mergeCell ref="G347:G351"/>
    <mergeCell ref="H347:H351"/>
    <mergeCell ref="I347:I351"/>
    <mergeCell ref="J347:J351"/>
    <mergeCell ref="K347:K351"/>
    <mergeCell ref="L347:L351"/>
    <mergeCell ref="A347:A352"/>
    <mergeCell ref="B347:B352"/>
    <mergeCell ref="C347:C351"/>
    <mergeCell ref="D347:D351"/>
    <mergeCell ref="E347:E351"/>
    <mergeCell ref="F347:F351"/>
  </mergeCells>
  <conditionalFormatting sqref="R5 R20 R30 R80 R101 R148 R186:R198 R211 R231 R272:R307 R315 R325 R333 R341 R344 R347">
    <cfRule type="cellIs" dxfId="3" priority="1" operator="between">
      <formula>"0%"</formula>
      <formula>"70%"</formula>
    </cfRule>
  </conditionalFormatting>
  <conditionalFormatting sqref="R5 R20 R30 R80 R101 R148 R186:R198 R211 R231 R272:R307 R315 R325 R333 R341 R344 R347">
    <cfRule type="cellIs" dxfId="2" priority="2" operator="between">
      <formula>"70.01%"</formula>
      <formula>"80%"</formula>
    </cfRule>
  </conditionalFormatting>
  <conditionalFormatting sqref="R5 R20 R30 R80 R101 R148 R186:R198 R211 R231 R272:R307 R315 R325 R333 R341 R344 R347">
    <cfRule type="cellIs" dxfId="1" priority="3" operator="between">
      <formula>"80.01%"</formula>
      <formula>"150%"</formula>
    </cfRule>
  </conditionalFormatting>
  <conditionalFormatting sqref="R198:R210">
    <cfRule type="notContainsBlanks" dxfId="0" priority="4">
      <formula>LEN(TRIM(R198))&gt;0</formula>
    </cfRule>
  </conditionalFormatting>
  <conditionalFormatting sqref="R325:R352">
    <cfRule type="colorScale" priority="5">
      <colorScale>
        <cfvo type="min"/>
        <cfvo type="max"/>
        <color rgb="FF57BB8A"/>
        <color rgb="FFFFFFFF"/>
      </colorScale>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X210"/>
  <sheetViews>
    <sheetView zoomScale="70" zoomScaleNormal="70" zoomScaleSheetLayoutView="70" workbookViewId="0">
      <pane xSplit="6" ySplit="6" topLeftCell="G10" activePane="bottomRight" state="frozen"/>
      <selection pane="topRight" activeCell="E1" sqref="E1"/>
      <selection pane="bottomLeft" activeCell="A6" sqref="A6"/>
      <selection pane="bottomRight" activeCell="C30" sqref="C30:C85"/>
    </sheetView>
  </sheetViews>
  <sheetFormatPr baseColWidth="10" defaultRowHeight="18"/>
  <cols>
    <col min="1" max="1" width="11.42578125" style="2"/>
    <col min="2" max="2" width="11.140625" style="2" customWidth="1"/>
    <col min="3" max="3" width="16.42578125" style="7" customWidth="1"/>
    <col min="4" max="4" width="19.140625" style="10" customWidth="1"/>
    <col min="5" max="5" width="8.42578125" style="1" customWidth="1"/>
    <col min="6" max="6" width="27.140625" style="10" customWidth="1"/>
    <col min="7" max="7" width="21.42578125" style="10" customWidth="1"/>
    <col min="8" max="8" width="45.5703125" style="11" customWidth="1"/>
    <col min="9" max="9" width="31.42578125" style="9" customWidth="1"/>
    <col min="10" max="10" width="13.7109375" style="8" customWidth="1"/>
    <col min="11" max="11" width="13.140625" style="8" customWidth="1"/>
    <col min="12" max="12" width="6.85546875" style="2" customWidth="1"/>
    <col min="13" max="13" width="9" style="2" customWidth="1"/>
    <col min="14" max="14" width="8.5703125" style="2" customWidth="1"/>
    <col min="15" max="15" width="13.140625" style="2" customWidth="1"/>
    <col min="16" max="18" width="11.42578125" style="2"/>
    <col min="19" max="19" width="15.28515625" style="2" customWidth="1"/>
    <col min="20" max="23" width="11.42578125" style="2"/>
    <col min="24" max="24" width="12.28515625" style="2" bestFit="1" customWidth="1"/>
    <col min="25" max="16384" width="11.42578125" style="2"/>
  </cols>
  <sheetData>
    <row r="1" spans="2:16" ht="131.25" customHeight="1" thickBot="1">
      <c r="C1" s="658" t="s">
        <v>234</v>
      </c>
      <c r="D1" s="658"/>
      <c r="E1" s="658"/>
      <c r="F1" s="658"/>
      <c r="G1" s="658"/>
      <c r="H1" s="658"/>
      <c r="I1" s="658"/>
      <c r="J1" s="658"/>
      <c r="K1" s="658"/>
      <c r="L1" s="658"/>
      <c r="M1" s="658"/>
      <c r="N1" s="658"/>
      <c r="O1" s="658"/>
      <c r="P1" s="658"/>
    </row>
    <row r="2" spans="2:16" ht="21" hidden="1" customHeight="1" thickBot="1">
      <c r="C2" s="658"/>
      <c r="D2" s="658"/>
      <c r="E2" s="658"/>
      <c r="F2" s="658"/>
      <c r="G2" s="658"/>
      <c r="H2" s="658"/>
      <c r="I2" s="658"/>
      <c r="J2" s="658"/>
      <c r="K2" s="658"/>
      <c r="L2" s="658"/>
      <c r="M2" s="658"/>
      <c r="N2" s="658"/>
      <c r="O2" s="658"/>
      <c r="P2" s="658"/>
    </row>
    <row r="3" spans="2:16" ht="21" hidden="1" customHeight="1" thickBot="1">
      <c r="C3" s="658"/>
      <c r="D3" s="658"/>
      <c r="E3" s="658"/>
      <c r="F3" s="658"/>
      <c r="G3" s="658"/>
      <c r="H3" s="658"/>
      <c r="I3" s="658"/>
      <c r="J3" s="658"/>
      <c r="K3" s="658"/>
      <c r="L3" s="658"/>
      <c r="M3" s="658"/>
      <c r="N3" s="658"/>
      <c r="O3" s="658"/>
      <c r="P3" s="658"/>
    </row>
    <row r="4" spans="2:16" ht="21" hidden="1" customHeight="1" thickBot="1">
      <c r="C4" s="18"/>
      <c r="D4" s="18"/>
      <c r="E4" s="18"/>
      <c r="F4" s="18"/>
      <c r="G4" s="18"/>
      <c r="H4" s="18"/>
      <c r="I4" s="18"/>
      <c r="J4" s="18"/>
      <c r="K4" s="18"/>
    </row>
    <row r="5" spans="2:16" ht="26.25" customHeight="1">
      <c r="B5" s="681" t="s">
        <v>158</v>
      </c>
      <c r="C5" s="737" t="s">
        <v>6</v>
      </c>
      <c r="D5" s="739" t="s">
        <v>9</v>
      </c>
      <c r="E5" s="744" t="s">
        <v>0</v>
      </c>
      <c r="F5" s="741" t="s">
        <v>31</v>
      </c>
      <c r="G5" s="741" t="s">
        <v>32</v>
      </c>
      <c r="H5" s="741" t="s">
        <v>1</v>
      </c>
      <c r="I5" s="741" t="s">
        <v>2</v>
      </c>
      <c r="J5" s="741" t="s">
        <v>259</v>
      </c>
      <c r="K5" s="743"/>
      <c r="L5" s="3"/>
      <c r="M5" s="706" t="s">
        <v>258</v>
      </c>
      <c r="N5" s="706"/>
      <c r="O5" s="706"/>
      <c r="P5" s="677" t="s">
        <v>125</v>
      </c>
    </row>
    <row r="6" spans="2:16" ht="46.5" customHeight="1" thickBot="1">
      <c r="B6" s="681"/>
      <c r="C6" s="738"/>
      <c r="D6" s="740"/>
      <c r="E6" s="745"/>
      <c r="F6" s="742"/>
      <c r="G6" s="746"/>
      <c r="H6" s="742"/>
      <c r="I6" s="742"/>
      <c r="J6" s="19" t="s">
        <v>18</v>
      </c>
      <c r="K6" s="20" t="s">
        <v>19</v>
      </c>
      <c r="L6" s="4" t="s">
        <v>3</v>
      </c>
      <c r="M6" s="5">
        <v>42490</v>
      </c>
      <c r="N6" s="5">
        <v>42613</v>
      </c>
      <c r="O6" s="5">
        <v>42735</v>
      </c>
      <c r="P6" s="678"/>
    </row>
    <row r="7" spans="2:16" s="6" customFormat="1" ht="33" customHeight="1">
      <c r="B7" s="682" t="s">
        <v>159</v>
      </c>
      <c r="C7" s="759" t="s">
        <v>77</v>
      </c>
      <c r="D7" s="764" t="s">
        <v>78</v>
      </c>
      <c r="E7" s="734">
        <v>0.2</v>
      </c>
      <c r="F7" s="672" t="s">
        <v>33</v>
      </c>
      <c r="G7" s="676" t="s">
        <v>34</v>
      </c>
      <c r="H7" s="732" t="s">
        <v>98</v>
      </c>
      <c r="I7" s="727" t="s">
        <v>244</v>
      </c>
      <c r="J7" s="727" t="s">
        <v>14</v>
      </c>
      <c r="K7" s="726" t="s">
        <v>12</v>
      </c>
      <c r="L7" s="21" t="s">
        <v>4</v>
      </c>
      <c r="M7" s="39">
        <v>0.8</v>
      </c>
      <c r="N7" s="22">
        <v>0.2</v>
      </c>
      <c r="O7" s="22"/>
      <c r="P7" s="23">
        <f t="shared" ref="P7:P16" si="0">SUM(M7:O7)</f>
        <v>1</v>
      </c>
    </row>
    <row r="8" spans="2:16" s="6" customFormat="1" ht="23.25" customHeight="1">
      <c r="B8" s="682"/>
      <c r="C8" s="760"/>
      <c r="D8" s="765"/>
      <c r="E8" s="730"/>
      <c r="F8" s="735"/>
      <c r="G8" s="676"/>
      <c r="H8" s="733"/>
      <c r="I8" s="676"/>
      <c r="J8" s="676"/>
      <c r="K8" s="692"/>
      <c r="L8" s="21" t="s">
        <v>5</v>
      </c>
      <c r="M8" s="39"/>
      <c r="N8" s="22"/>
      <c r="O8" s="22"/>
      <c r="P8" s="23">
        <f t="shared" si="0"/>
        <v>0</v>
      </c>
    </row>
    <row r="9" spans="2:16" s="6" customFormat="1" ht="41.25" customHeight="1">
      <c r="B9" s="682"/>
      <c r="C9" s="760"/>
      <c r="D9" s="765"/>
      <c r="E9" s="730"/>
      <c r="F9" s="735"/>
      <c r="G9" s="674" t="s">
        <v>246</v>
      </c>
      <c r="H9" s="733" t="s">
        <v>99</v>
      </c>
      <c r="I9" s="676" t="s">
        <v>10</v>
      </c>
      <c r="J9" s="676" t="s">
        <v>245</v>
      </c>
      <c r="K9" s="692" t="s">
        <v>21</v>
      </c>
      <c r="L9" s="21" t="s">
        <v>4</v>
      </c>
      <c r="N9" s="39">
        <v>1</v>
      </c>
      <c r="O9" s="22"/>
      <c r="P9" s="23">
        <f>SUM(N9:O9)</f>
        <v>1</v>
      </c>
    </row>
    <row r="10" spans="2:16" s="6" customFormat="1" ht="18.75" customHeight="1">
      <c r="B10" s="682"/>
      <c r="C10" s="760"/>
      <c r="D10" s="765"/>
      <c r="E10" s="731"/>
      <c r="F10" s="673"/>
      <c r="G10" s="673"/>
      <c r="H10" s="733"/>
      <c r="I10" s="676"/>
      <c r="J10" s="676"/>
      <c r="K10" s="692"/>
      <c r="L10" s="21" t="s">
        <v>5</v>
      </c>
      <c r="M10" s="39"/>
      <c r="N10" s="22"/>
      <c r="O10" s="22"/>
      <c r="P10" s="23">
        <f t="shared" si="0"/>
        <v>0</v>
      </c>
    </row>
    <row r="11" spans="2:16" s="6" customFormat="1" ht="29.25" customHeight="1">
      <c r="B11" s="682"/>
      <c r="C11" s="760"/>
      <c r="D11" s="684" t="s">
        <v>79</v>
      </c>
      <c r="E11" s="729">
        <v>0.2</v>
      </c>
      <c r="F11" s="676" t="s">
        <v>35</v>
      </c>
      <c r="G11" s="676" t="s">
        <v>249</v>
      </c>
      <c r="H11" s="693" t="s">
        <v>100</v>
      </c>
      <c r="I11" s="674" t="s">
        <v>10</v>
      </c>
      <c r="J11" s="674" t="s">
        <v>27</v>
      </c>
      <c r="K11" s="689" t="s">
        <v>14</v>
      </c>
      <c r="L11" s="21" t="s">
        <v>4</v>
      </c>
      <c r="M11" s="39">
        <v>1</v>
      </c>
      <c r="N11" s="22"/>
      <c r="O11" s="22"/>
      <c r="P11" s="23">
        <f t="shared" si="0"/>
        <v>1</v>
      </c>
    </row>
    <row r="12" spans="2:16" s="6" customFormat="1" ht="27" customHeight="1">
      <c r="B12" s="682"/>
      <c r="C12" s="760"/>
      <c r="D12" s="685"/>
      <c r="E12" s="730"/>
      <c r="F12" s="676"/>
      <c r="G12" s="676"/>
      <c r="H12" s="693"/>
      <c r="I12" s="673"/>
      <c r="J12" s="673"/>
      <c r="K12" s="690"/>
      <c r="L12" s="21" t="s">
        <v>5</v>
      </c>
      <c r="M12" s="39"/>
      <c r="N12" s="22"/>
      <c r="O12" s="22"/>
      <c r="P12" s="23">
        <f t="shared" si="0"/>
        <v>0</v>
      </c>
    </row>
    <row r="13" spans="2:16" s="6" customFormat="1" ht="30.75" customHeight="1">
      <c r="B13" s="682"/>
      <c r="C13" s="760"/>
      <c r="D13" s="684" t="s">
        <v>80</v>
      </c>
      <c r="E13" s="729">
        <v>0.2</v>
      </c>
      <c r="F13" s="676"/>
      <c r="G13" s="676" t="s">
        <v>250</v>
      </c>
      <c r="H13" s="688" t="s">
        <v>247</v>
      </c>
      <c r="I13" s="674" t="s">
        <v>10</v>
      </c>
      <c r="J13" s="674" t="s">
        <v>27</v>
      </c>
      <c r="K13" s="689" t="s">
        <v>14</v>
      </c>
      <c r="L13" s="21" t="s">
        <v>4</v>
      </c>
      <c r="M13" s="39">
        <v>1</v>
      </c>
      <c r="N13" s="22"/>
      <c r="O13" s="22"/>
      <c r="P13" s="23">
        <f t="shared" si="0"/>
        <v>1</v>
      </c>
    </row>
    <row r="14" spans="2:16" s="6" customFormat="1" ht="25.5" customHeight="1">
      <c r="B14" s="682"/>
      <c r="C14" s="760"/>
      <c r="D14" s="685"/>
      <c r="E14" s="730"/>
      <c r="F14" s="676"/>
      <c r="G14" s="676"/>
      <c r="H14" s="688"/>
      <c r="I14" s="673"/>
      <c r="J14" s="673"/>
      <c r="K14" s="690"/>
      <c r="L14" s="21" t="s">
        <v>5</v>
      </c>
      <c r="M14" s="39"/>
      <c r="N14" s="22"/>
      <c r="O14" s="22"/>
      <c r="P14" s="23">
        <f t="shared" si="0"/>
        <v>0</v>
      </c>
    </row>
    <row r="15" spans="2:16" s="6" customFormat="1" ht="43.5" customHeight="1">
      <c r="B15" s="682"/>
      <c r="C15" s="760"/>
      <c r="D15" s="685"/>
      <c r="E15" s="730"/>
      <c r="F15" s="676"/>
      <c r="G15" s="676" t="s">
        <v>251</v>
      </c>
      <c r="H15" s="688" t="s">
        <v>248</v>
      </c>
      <c r="I15" s="674" t="s">
        <v>10</v>
      </c>
      <c r="J15" s="674" t="s">
        <v>27</v>
      </c>
      <c r="K15" s="689" t="s">
        <v>14</v>
      </c>
      <c r="L15" s="21" t="s">
        <v>4</v>
      </c>
      <c r="M15" s="39">
        <v>1</v>
      </c>
      <c r="N15" s="22"/>
      <c r="O15" s="22"/>
      <c r="P15" s="23">
        <f t="shared" si="0"/>
        <v>1</v>
      </c>
    </row>
    <row r="16" spans="2:16" s="6" customFormat="1" ht="24" customHeight="1">
      <c r="B16" s="682"/>
      <c r="C16" s="760"/>
      <c r="D16" s="698"/>
      <c r="E16" s="731"/>
      <c r="F16" s="676"/>
      <c r="G16" s="676"/>
      <c r="H16" s="688"/>
      <c r="I16" s="673"/>
      <c r="J16" s="673"/>
      <c r="K16" s="690"/>
      <c r="L16" s="21" t="s">
        <v>5</v>
      </c>
      <c r="M16" s="22"/>
      <c r="N16" s="22"/>
      <c r="O16" s="22"/>
      <c r="P16" s="23">
        <f t="shared" si="0"/>
        <v>0</v>
      </c>
    </row>
    <row r="17" spans="2:16" s="6" customFormat="1" ht="51" customHeight="1">
      <c r="B17" s="682"/>
      <c r="C17" s="760"/>
      <c r="D17" s="684" t="s">
        <v>81</v>
      </c>
      <c r="E17" s="747">
        <v>0.15</v>
      </c>
      <c r="F17" s="676" t="s">
        <v>252</v>
      </c>
      <c r="G17" s="676" t="s">
        <v>256</v>
      </c>
      <c r="H17" s="688" t="s">
        <v>254</v>
      </c>
      <c r="I17" s="674" t="s">
        <v>10</v>
      </c>
      <c r="J17" s="674" t="s">
        <v>14</v>
      </c>
      <c r="K17" s="689" t="s">
        <v>13</v>
      </c>
      <c r="L17" s="21" t="s">
        <v>4</v>
      </c>
      <c r="M17" s="39">
        <v>0.33</v>
      </c>
      <c r="N17" s="39">
        <v>0.33</v>
      </c>
      <c r="O17" s="39">
        <v>0.34</v>
      </c>
      <c r="P17" s="33">
        <f t="shared" ref="P17:P20" si="1">SUM(M17:O17)</f>
        <v>1</v>
      </c>
    </row>
    <row r="18" spans="2:16" s="6" customFormat="1" ht="30.75" customHeight="1">
      <c r="B18" s="682"/>
      <c r="C18" s="760"/>
      <c r="D18" s="685"/>
      <c r="E18" s="748"/>
      <c r="F18" s="676"/>
      <c r="G18" s="676"/>
      <c r="H18" s="688"/>
      <c r="I18" s="673"/>
      <c r="J18" s="673"/>
      <c r="K18" s="690"/>
      <c r="L18" s="21" t="s">
        <v>5</v>
      </c>
      <c r="M18" s="39"/>
      <c r="N18" s="39"/>
      <c r="O18" s="39"/>
      <c r="P18" s="33">
        <f t="shared" si="1"/>
        <v>0</v>
      </c>
    </row>
    <row r="19" spans="2:16" s="6" customFormat="1" ht="30.75" customHeight="1">
      <c r="B19" s="682"/>
      <c r="C19" s="760"/>
      <c r="D19" s="685"/>
      <c r="E19" s="748"/>
      <c r="F19" s="676" t="s">
        <v>253</v>
      </c>
      <c r="G19" s="674" t="s">
        <v>43</v>
      </c>
      <c r="H19" s="688" t="s">
        <v>255</v>
      </c>
      <c r="I19" s="674" t="s">
        <v>10</v>
      </c>
      <c r="J19" s="674" t="s">
        <v>200</v>
      </c>
      <c r="K19" s="689" t="s">
        <v>22</v>
      </c>
      <c r="L19" s="21" t="s">
        <v>4</v>
      </c>
      <c r="M19" s="39"/>
      <c r="N19" s="39"/>
      <c r="O19" s="39">
        <v>1</v>
      </c>
      <c r="P19" s="33">
        <f t="shared" si="1"/>
        <v>1</v>
      </c>
    </row>
    <row r="20" spans="2:16" s="6" customFormat="1" ht="30.75" customHeight="1">
      <c r="B20" s="682"/>
      <c r="C20" s="760"/>
      <c r="D20" s="698"/>
      <c r="E20" s="749"/>
      <c r="F20" s="676"/>
      <c r="G20" s="673"/>
      <c r="H20" s="688"/>
      <c r="I20" s="673"/>
      <c r="J20" s="673"/>
      <c r="K20" s="690"/>
      <c r="L20" s="21" t="s">
        <v>5</v>
      </c>
      <c r="M20" s="22"/>
      <c r="N20" s="22"/>
      <c r="O20" s="22"/>
      <c r="P20" s="23">
        <f t="shared" si="1"/>
        <v>0</v>
      </c>
    </row>
    <row r="21" spans="2:16" s="6" customFormat="1" ht="36.75" customHeight="1">
      <c r="B21" s="682"/>
      <c r="C21" s="760"/>
      <c r="D21" s="684" t="s">
        <v>82</v>
      </c>
      <c r="E21" s="728">
        <v>0.15</v>
      </c>
      <c r="F21" s="674" t="s">
        <v>11</v>
      </c>
      <c r="G21" s="676" t="s">
        <v>97</v>
      </c>
      <c r="H21" s="674" t="s">
        <v>102</v>
      </c>
      <c r="I21" s="674" t="s">
        <v>105</v>
      </c>
      <c r="J21" s="674" t="s">
        <v>14</v>
      </c>
      <c r="K21" s="689" t="s">
        <v>13</v>
      </c>
      <c r="L21" s="24" t="s">
        <v>4</v>
      </c>
      <c r="M21" s="22">
        <v>0.3</v>
      </c>
      <c r="N21" s="22">
        <v>0.3</v>
      </c>
      <c r="O21" s="22">
        <v>0.4</v>
      </c>
      <c r="P21" s="23">
        <f>SUM(M21:O21)</f>
        <v>1</v>
      </c>
    </row>
    <row r="22" spans="2:16" s="6" customFormat="1" ht="21" customHeight="1">
      <c r="B22" s="682"/>
      <c r="C22" s="760"/>
      <c r="D22" s="685"/>
      <c r="E22" s="728"/>
      <c r="F22" s="735"/>
      <c r="G22" s="676"/>
      <c r="H22" s="673"/>
      <c r="I22" s="735"/>
      <c r="J22" s="673"/>
      <c r="K22" s="690"/>
      <c r="L22" s="24" t="s">
        <v>5</v>
      </c>
      <c r="M22" s="22"/>
      <c r="N22" s="22"/>
      <c r="O22" s="22"/>
      <c r="P22" s="23">
        <f>SUM(M22:O22)</f>
        <v>0</v>
      </c>
    </row>
    <row r="23" spans="2:16" s="6" customFormat="1" ht="34.5" customHeight="1">
      <c r="B23" s="682"/>
      <c r="C23" s="760"/>
      <c r="D23" s="685"/>
      <c r="E23" s="728">
        <v>0.1</v>
      </c>
      <c r="F23" s="735"/>
      <c r="G23" s="676" t="s">
        <v>257</v>
      </c>
      <c r="H23" s="704" t="s">
        <v>260</v>
      </c>
      <c r="I23" s="735"/>
      <c r="J23" s="676" t="s">
        <v>14</v>
      </c>
      <c r="K23" s="762" t="s">
        <v>13</v>
      </c>
      <c r="L23" s="32" t="s">
        <v>36</v>
      </c>
      <c r="M23" s="22">
        <v>0.33</v>
      </c>
      <c r="N23" s="22">
        <v>0.33</v>
      </c>
      <c r="O23" s="22">
        <v>0.34</v>
      </c>
      <c r="P23" s="15">
        <f>+M23+N23+O23</f>
        <v>1</v>
      </c>
    </row>
    <row r="24" spans="2:16" s="6" customFormat="1" ht="38.25" customHeight="1" thickBot="1">
      <c r="B24" s="682"/>
      <c r="C24" s="761"/>
      <c r="D24" s="686"/>
      <c r="E24" s="728"/>
      <c r="F24" s="736"/>
      <c r="G24" s="676"/>
      <c r="H24" s="752"/>
      <c r="I24" s="736"/>
      <c r="J24" s="753"/>
      <c r="K24" s="763"/>
      <c r="L24" s="13" t="s">
        <v>5</v>
      </c>
      <c r="M24" s="17"/>
      <c r="N24" s="14"/>
      <c r="O24" s="14"/>
      <c r="P24" s="14"/>
    </row>
    <row r="25" spans="2:16" s="6" customFormat="1" ht="16.5" customHeight="1">
      <c r="B25" s="682"/>
      <c r="C25" s="724" t="s">
        <v>7</v>
      </c>
      <c r="D25" s="673"/>
      <c r="E25" s="673"/>
      <c r="F25" s="673"/>
      <c r="G25" s="673"/>
      <c r="H25" s="673"/>
      <c r="I25" s="673"/>
      <c r="J25" s="673"/>
      <c r="K25" s="673"/>
    </row>
    <row r="26" spans="2:16" s="6" customFormat="1" ht="5.25" customHeight="1">
      <c r="B26" s="682"/>
      <c r="C26" s="725"/>
      <c r="D26" s="676"/>
      <c r="E26" s="676"/>
      <c r="F26" s="676"/>
      <c r="G26" s="676"/>
      <c r="H26" s="676"/>
      <c r="I26" s="676"/>
      <c r="J26" s="676"/>
      <c r="K26" s="676"/>
    </row>
    <row r="27" spans="2:16" s="6" customFormat="1" ht="26.25" customHeight="1">
      <c r="B27" s="682"/>
      <c r="C27" s="755" t="s">
        <v>128</v>
      </c>
      <c r="D27" s="756"/>
      <c r="E27" s="756"/>
      <c r="F27" s="756"/>
      <c r="G27" s="756"/>
      <c r="H27" s="756"/>
      <c r="I27" s="756"/>
      <c r="J27" s="756"/>
      <c r="K27" s="756"/>
      <c r="L27" s="12" t="s">
        <v>36</v>
      </c>
      <c r="M27" s="25">
        <f>+M7*($E$7/2)+M9*($E$7)/2+M11*($E$11)+M13*($E$13)/2+M15*($E$13)/2+M17*($E$17)/2+M19*($E$17)/2+M21*$E$21+M23*$E$23</f>
        <v>0.5827500000000001</v>
      </c>
      <c r="N27" s="25">
        <f t="shared" ref="N27:O27" si="2">+N7*($E$7/2)+N9*($E$7)/2+N11*($E$11)+N13*($E$13)/2+N15*($E$13)/2+N17*($E$17)/2+N19*($E$17)/2+N21*$E$21+N23*$E$23</f>
        <v>0.22275000000000003</v>
      </c>
      <c r="O27" s="25">
        <f t="shared" si="2"/>
        <v>0.19450000000000001</v>
      </c>
      <c r="P27" s="26">
        <f>+M27+N27+O27</f>
        <v>1</v>
      </c>
    </row>
    <row r="28" spans="2:16" s="6" customFormat="1" ht="32.25" customHeight="1">
      <c r="B28" s="682"/>
      <c r="C28" s="757"/>
      <c r="D28" s="758"/>
      <c r="E28" s="758"/>
      <c r="F28" s="758"/>
      <c r="G28" s="758"/>
      <c r="H28" s="758"/>
      <c r="I28" s="758"/>
      <c r="J28" s="758"/>
      <c r="K28" s="758"/>
      <c r="L28" s="13" t="s">
        <v>5</v>
      </c>
      <c r="M28" s="25">
        <f>+M8*($E$7)/2+M10*($E$7)/2+M12*($E$11)/2+M14*($E$13)/2+M16*($E$13)/2+M18*($E$18)/2+M20*($E$18)/2+M22*$E$21+M24*$E$24</f>
        <v>0</v>
      </c>
      <c r="N28" s="25">
        <f t="shared" ref="N28:O28" si="3">+N8*($E$7)/2+N10*($E$7)/2+N12*($E$11)/2+N14*($E$13)/2+N16*($E$13)/2+N18*($E$18)/2+N20*($E$18)/2+N22*$E$21+N24*$E$24</f>
        <v>0</v>
      </c>
      <c r="O28" s="25">
        <f t="shared" si="3"/>
        <v>0</v>
      </c>
      <c r="P28" s="31">
        <f>SUM(M28:O28)</f>
        <v>0</v>
      </c>
    </row>
    <row r="29" spans="2:16" s="6" customFormat="1" ht="49.5" customHeight="1" thickBot="1">
      <c r="B29" s="683" t="s">
        <v>160</v>
      </c>
      <c r="C29" s="30" t="s">
        <v>76</v>
      </c>
      <c r="D29" s="750" t="s">
        <v>162</v>
      </c>
      <c r="E29" s="751"/>
      <c r="F29" s="751"/>
      <c r="G29" s="751"/>
      <c r="H29" s="751"/>
      <c r="I29" s="751"/>
      <c r="J29" s="751"/>
      <c r="K29" s="751"/>
    </row>
    <row r="30" spans="2:16" s="6" customFormat="1" ht="31.5" customHeight="1">
      <c r="B30" s="683"/>
      <c r="C30" s="766" t="s">
        <v>347</v>
      </c>
      <c r="D30" s="680" t="s">
        <v>155</v>
      </c>
      <c r="E30" s="679">
        <v>0.02</v>
      </c>
      <c r="F30" s="674" t="s">
        <v>130</v>
      </c>
      <c r="G30" s="674" t="s">
        <v>143</v>
      </c>
      <c r="H30" s="696" t="s">
        <v>131</v>
      </c>
      <c r="I30" s="673" t="s">
        <v>179</v>
      </c>
      <c r="J30" s="702" t="s">
        <v>14</v>
      </c>
      <c r="K30" s="707" t="s">
        <v>17</v>
      </c>
      <c r="L30" s="21" t="s">
        <v>4</v>
      </c>
      <c r="M30" s="39">
        <v>1</v>
      </c>
      <c r="N30" s="22"/>
      <c r="O30" s="22"/>
      <c r="P30" s="23">
        <f t="shared" ref="P30:P85" si="4">SUM(M30:O30)</f>
        <v>1</v>
      </c>
    </row>
    <row r="31" spans="2:16" s="6" customFormat="1" ht="30.75" customHeight="1">
      <c r="B31" s="683"/>
      <c r="C31" s="767"/>
      <c r="D31" s="700"/>
      <c r="E31" s="754"/>
      <c r="F31" s="735"/>
      <c r="G31" s="673"/>
      <c r="H31" s="693"/>
      <c r="I31" s="676"/>
      <c r="J31" s="676"/>
      <c r="K31" s="692"/>
      <c r="L31" s="21" t="s">
        <v>5</v>
      </c>
      <c r="M31" s="22"/>
      <c r="N31" s="22"/>
      <c r="O31" s="22"/>
      <c r="P31" s="23">
        <f t="shared" si="4"/>
        <v>0</v>
      </c>
    </row>
    <row r="32" spans="2:16" s="6" customFormat="1" ht="36" customHeight="1">
      <c r="B32" s="683"/>
      <c r="C32" s="767"/>
      <c r="D32" s="700"/>
      <c r="E32" s="754"/>
      <c r="F32" s="735"/>
      <c r="G32" s="674" t="s">
        <v>273</v>
      </c>
      <c r="H32" s="696" t="s">
        <v>132</v>
      </c>
      <c r="I32" s="673" t="s">
        <v>316</v>
      </c>
      <c r="J32" s="702" t="s">
        <v>16</v>
      </c>
      <c r="K32" s="707" t="s">
        <v>163</v>
      </c>
      <c r="L32" s="21" t="s">
        <v>4</v>
      </c>
      <c r="M32" s="39"/>
      <c r="N32" s="22">
        <v>1</v>
      </c>
      <c r="O32" s="22"/>
      <c r="P32" s="23">
        <f t="shared" si="4"/>
        <v>1</v>
      </c>
    </row>
    <row r="33" spans="2:16" s="6" customFormat="1" ht="24" customHeight="1">
      <c r="B33" s="683"/>
      <c r="C33" s="767"/>
      <c r="D33" s="700"/>
      <c r="E33" s="680"/>
      <c r="F33" s="673"/>
      <c r="G33" s="673"/>
      <c r="H33" s="693"/>
      <c r="I33" s="676"/>
      <c r="J33" s="676"/>
      <c r="K33" s="692"/>
      <c r="L33" s="21" t="s">
        <v>5</v>
      </c>
      <c r="M33" s="22"/>
      <c r="N33" s="22"/>
      <c r="O33" s="22"/>
      <c r="P33" s="23"/>
    </row>
    <row r="34" spans="2:16" s="6" customFormat="1" ht="36.75" customHeight="1">
      <c r="B34" s="683"/>
      <c r="C34" s="767"/>
      <c r="D34" s="700"/>
      <c r="E34" s="713">
        <v>0.04</v>
      </c>
      <c r="F34" s="701" t="s">
        <v>129</v>
      </c>
      <c r="G34" s="674" t="s">
        <v>37</v>
      </c>
      <c r="H34" s="696" t="s">
        <v>122</v>
      </c>
      <c r="I34" s="673" t="s">
        <v>343</v>
      </c>
      <c r="J34" s="702" t="s">
        <v>16</v>
      </c>
      <c r="K34" s="707" t="s">
        <v>13</v>
      </c>
      <c r="L34" s="21" t="s">
        <v>4</v>
      </c>
      <c r="M34" s="39">
        <v>0.33</v>
      </c>
      <c r="N34" s="22">
        <v>0.34</v>
      </c>
      <c r="O34" s="22">
        <v>0.33</v>
      </c>
      <c r="P34" s="23">
        <f>SUM(M34:O34)</f>
        <v>1</v>
      </c>
    </row>
    <row r="35" spans="2:16" s="6" customFormat="1" ht="22.5" customHeight="1">
      <c r="B35" s="683"/>
      <c r="C35" s="767"/>
      <c r="D35" s="700"/>
      <c r="E35" s="714"/>
      <c r="F35" s="688"/>
      <c r="G35" s="673"/>
      <c r="H35" s="693"/>
      <c r="I35" s="676"/>
      <c r="J35" s="676"/>
      <c r="K35" s="692"/>
      <c r="L35" s="21" t="s">
        <v>5</v>
      </c>
      <c r="M35" s="22"/>
      <c r="N35" s="22"/>
      <c r="O35" s="22"/>
      <c r="P35" s="23">
        <f>SUM(M35:O35)</f>
        <v>0</v>
      </c>
    </row>
    <row r="36" spans="2:16" s="6" customFormat="1" ht="38.25" customHeight="1">
      <c r="B36" s="683"/>
      <c r="C36" s="767"/>
      <c r="D36" s="700"/>
      <c r="E36" s="713">
        <v>0.03</v>
      </c>
      <c r="F36" s="673" t="s">
        <v>133</v>
      </c>
      <c r="G36" s="674" t="s">
        <v>37</v>
      </c>
      <c r="H36" s="701" t="s">
        <v>56</v>
      </c>
      <c r="I36" s="673" t="s">
        <v>225</v>
      </c>
      <c r="J36" s="673" t="s">
        <v>14</v>
      </c>
      <c r="K36" s="690" t="s">
        <v>15</v>
      </c>
      <c r="L36" s="21" t="s">
        <v>4</v>
      </c>
      <c r="M36" s="39">
        <v>0.33</v>
      </c>
      <c r="N36" s="22">
        <v>0.34</v>
      </c>
      <c r="O36" s="22">
        <v>0.33</v>
      </c>
      <c r="P36" s="23">
        <f t="shared" si="4"/>
        <v>1</v>
      </c>
    </row>
    <row r="37" spans="2:16" s="6" customFormat="1" ht="18.75" customHeight="1">
      <c r="B37" s="683"/>
      <c r="C37" s="767"/>
      <c r="D37" s="700"/>
      <c r="E37" s="714"/>
      <c r="F37" s="676"/>
      <c r="G37" s="673"/>
      <c r="H37" s="688"/>
      <c r="I37" s="676"/>
      <c r="J37" s="676"/>
      <c r="K37" s="692"/>
      <c r="L37" s="21" t="s">
        <v>5</v>
      </c>
      <c r="M37" s="39"/>
      <c r="N37" s="22"/>
      <c r="O37" s="22"/>
      <c r="P37" s="23">
        <f t="shared" si="4"/>
        <v>0</v>
      </c>
    </row>
    <row r="38" spans="2:16" s="6" customFormat="1" ht="35.25" customHeight="1">
      <c r="B38" s="683"/>
      <c r="C38" s="767"/>
      <c r="D38" s="700"/>
      <c r="E38" s="713">
        <v>0.03</v>
      </c>
      <c r="F38" s="676" t="s">
        <v>134</v>
      </c>
      <c r="G38" s="674" t="s">
        <v>37</v>
      </c>
      <c r="H38" s="688" t="s">
        <v>57</v>
      </c>
      <c r="I38" s="676" t="s">
        <v>317</v>
      </c>
      <c r="J38" s="676" t="s">
        <v>16</v>
      </c>
      <c r="K38" s="692" t="s">
        <v>16</v>
      </c>
      <c r="L38" s="21" t="s">
        <v>4</v>
      </c>
      <c r="M38" s="39">
        <v>1</v>
      </c>
      <c r="N38" s="22"/>
      <c r="O38" s="22"/>
      <c r="P38" s="23">
        <f t="shared" si="4"/>
        <v>1</v>
      </c>
    </row>
    <row r="39" spans="2:16" s="6" customFormat="1" ht="27" customHeight="1">
      <c r="B39" s="683"/>
      <c r="C39" s="767"/>
      <c r="D39" s="700"/>
      <c r="E39" s="714"/>
      <c r="F39" s="676"/>
      <c r="G39" s="673"/>
      <c r="H39" s="688"/>
      <c r="I39" s="676"/>
      <c r="J39" s="676"/>
      <c r="K39" s="692"/>
      <c r="L39" s="21" t="s">
        <v>5</v>
      </c>
      <c r="M39" s="39"/>
      <c r="N39" s="22"/>
      <c r="O39" s="22"/>
      <c r="P39" s="23">
        <f t="shared" si="4"/>
        <v>0</v>
      </c>
    </row>
    <row r="40" spans="2:16" s="6" customFormat="1" ht="43.5" customHeight="1">
      <c r="B40" s="683"/>
      <c r="C40" s="767"/>
      <c r="D40" s="700"/>
      <c r="E40" s="679">
        <v>0.03</v>
      </c>
      <c r="F40" s="676" t="s">
        <v>164</v>
      </c>
      <c r="G40" s="674" t="s">
        <v>41</v>
      </c>
      <c r="H40" s="688" t="s">
        <v>165</v>
      </c>
      <c r="I40" s="676" t="s">
        <v>225</v>
      </c>
      <c r="J40" s="676" t="s">
        <v>14</v>
      </c>
      <c r="K40" s="692" t="s">
        <v>14</v>
      </c>
      <c r="L40" s="21" t="s">
        <v>4</v>
      </c>
      <c r="M40" s="39">
        <v>1</v>
      </c>
      <c r="N40" s="22"/>
      <c r="O40" s="22"/>
      <c r="P40" s="23">
        <f t="shared" si="4"/>
        <v>1</v>
      </c>
    </row>
    <row r="41" spans="2:16" s="6" customFormat="1" ht="21.75" customHeight="1">
      <c r="B41" s="683"/>
      <c r="C41" s="767"/>
      <c r="D41" s="700"/>
      <c r="E41" s="680"/>
      <c r="F41" s="676"/>
      <c r="G41" s="673"/>
      <c r="H41" s="688"/>
      <c r="I41" s="676"/>
      <c r="J41" s="676"/>
      <c r="K41" s="692"/>
      <c r="L41" s="21" t="s">
        <v>5</v>
      </c>
      <c r="M41" s="22"/>
      <c r="N41" s="22"/>
      <c r="O41" s="22"/>
      <c r="P41" s="23">
        <f t="shared" si="4"/>
        <v>0</v>
      </c>
    </row>
    <row r="42" spans="2:16" s="6" customFormat="1" ht="45" customHeight="1">
      <c r="B42" s="683"/>
      <c r="C42" s="767"/>
      <c r="D42" s="700"/>
      <c r="E42" s="679">
        <v>0.05</v>
      </c>
      <c r="F42" s="676" t="s">
        <v>136</v>
      </c>
      <c r="G42" s="674" t="s">
        <v>42</v>
      </c>
      <c r="H42" s="688" t="s">
        <v>58</v>
      </c>
      <c r="I42" s="676" t="s">
        <v>225</v>
      </c>
      <c r="J42" s="676" t="s">
        <v>20</v>
      </c>
      <c r="K42" s="692" t="s">
        <v>166</v>
      </c>
      <c r="L42" s="21" t="s">
        <v>4</v>
      </c>
      <c r="M42" s="39">
        <v>0.33</v>
      </c>
      <c r="N42" s="22">
        <v>0.34</v>
      </c>
      <c r="O42" s="22">
        <v>0.33</v>
      </c>
      <c r="P42" s="23">
        <f t="shared" si="4"/>
        <v>1</v>
      </c>
    </row>
    <row r="43" spans="2:16" s="6" customFormat="1" ht="21.75" customHeight="1">
      <c r="B43" s="683"/>
      <c r="C43" s="767"/>
      <c r="D43" s="700"/>
      <c r="E43" s="680"/>
      <c r="F43" s="676"/>
      <c r="G43" s="673"/>
      <c r="H43" s="688"/>
      <c r="I43" s="676"/>
      <c r="J43" s="676"/>
      <c r="K43" s="692"/>
      <c r="L43" s="21" t="s">
        <v>5</v>
      </c>
      <c r="M43" s="39"/>
      <c r="N43" s="22"/>
      <c r="O43" s="22"/>
      <c r="P43" s="23">
        <f t="shared" si="4"/>
        <v>0</v>
      </c>
    </row>
    <row r="44" spans="2:16" s="6" customFormat="1" ht="24" customHeight="1">
      <c r="B44" s="683"/>
      <c r="C44" s="767"/>
      <c r="D44" s="700"/>
      <c r="E44" s="679">
        <v>0.04</v>
      </c>
      <c r="F44" s="676" t="s">
        <v>137</v>
      </c>
      <c r="G44" s="705" t="s">
        <v>43</v>
      </c>
      <c r="H44" s="703" t="s">
        <v>226</v>
      </c>
      <c r="I44" s="676" t="s">
        <v>228</v>
      </c>
      <c r="J44" s="676" t="s">
        <v>14</v>
      </c>
      <c r="K44" s="692" t="s">
        <v>14</v>
      </c>
      <c r="L44" s="21" t="s">
        <v>4</v>
      </c>
      <c r="M44" s="39">
        <v>1</v>
      </c>
      <c r="N44" s="22"/>
      <c r="O44" s="22"/>
      <c r="P44" s="23">
        <f t="shared" si="4"/>
        <v>1</v>
      </c>
    </row>
    <row r="45" spans="2:16" s="6" customFormat="1" ht="29.25" customHeight="1">
      <c r="B45" s="683"/>
      <c r="C45" s="767"/>
      <c r="D45" s="700"/>
      <c r="E45" s="680"/>
      <c r="F45" s="723"/>
      <c r="G45" s="697"/>
      <c r="H45" s="703"/>
      <c r="I45" s="676"/>
      <c r="J45" s="676"/>
      <c r="K45" s="692"/>
      <c r="L45" s="21" t="s">
        <v>5</v>
      </c>
      <c r="M45" s="22"/>
      <c r="N45" s="22"/>
      <c r="O45" s="22"/>
      <c r="P45" s="23">
        <f t="shared" si="4"/>
        <v>0</v>
      </c>
    </row>
    <row r="46" spans="2:16" s="6" customFormat="1" ht="30.75" customHeight="1">
      <c r="B46" s="683"/>
      <c r="C46" s="767"/>
      <c r="D46" s="700"/>
      <c r="E46" s="679">
        <v>0.03</v>
      </c>
      <c r="F46" s="676" t="s">
        <v>138</v>
      </c>
      <c r="G46" s="674" t="s">
        <v>43</v>
      </c>
      <c r="H46" s="703" t="s">
        <v>229</v>
      </c>
      <c r="I46" s="676" t="s">
        <v>227</v>
      </c>
      <c r="J46" s="676" t="s">
        <v>29</v>
      </c>
      <c r="K46" s="676" t="s">
        <v>29</v>
      </c>
      <c r="L46" s="21" t="s">
        <v>4</v>
      </c>
      <c r="M46" s="22"/>
      <c r="N46" s="22">
        <v>1</v>
      </c>
      <c r="O46" s="22"/>
      <c r="P46" s="23">
        <f t="shared" si="4"/>
        <v>1</v>
      </c>
    </row>
    <row r="47" spans="2:16" s="6" customFormat="1" ht="24.75" customHeight="1">
      <c r="B47" s="683"/>
      <c r="C47" s="767"/>
      <c r="D47" s="700"/>
      <c r="E47" s="680"/>
      <c r="F47" s="723"/>
      <c r="G47" s="673"/>
      <c r="H47" s="703"/>
      <c r="I47" s="676"/>
      <c r="J47" s="676"/>
      <c r="K47" s="676"/>
      <c r="L47" s="21" t="s">
        <v>5</v>
      </c>
      <c r="M47" s="22"/>
      <c r="N47" s="22"/>
      <c r="O47" s="22"/>
      <c r="P47" s="23">
        <f t="shared" si="4"/>
        <v>0</v>
      </c>
    </row>
    <row r="48" spans="2:16" s="6" customFormat="1" ht="32.25" customHeight="1">
      <c r="B48" s="683"/>
      <c r="C48" s="767"/>
      <c r="D48" s="700"/>
      <c r="E48" s="679">
        <v>0.02</v>
      </c>
      <c r="F48" s="676" t="s">
        <v>139</v>
      </c>
      <c r="G48" s="674" t="s">
        <v>44</v>
      </c>
      <c r="H48" s="688" t="s">
        <v>59</v>
      </c>
      <c r="I48" s="676" t="s">
        <v>318</v>
      </c>
      <c r="J48" s="676" t="s">
        <v>14</v>
      </c>
      <c r="K48" s="692" t="s">
        <v>30</v>
      </c>
      <c r="L48" s="21" t="s">
        <v>4</v>
      </c>
      <c r="M48" s="39">
        <v>0.33</v>
      </c>
      <c r="N48" s="22">
        <v>0.34</v>
      </c>
      <c r="O48" s="22">
        <v>0.33</v>
      </c>
      <c r="P48" s="23">
        <f t="shared" si="4"/>
        <v>1</v>
      </c>
    </row>
    <row r="49" spans="2:17" s="6" customFormat="1" ht="22.5" customHeight="1">
      <c r="B49" s="683"/>
      <c r="C49" s="767"/>
      <c r="D49" s="700"/>
      <c r="E49" s="680"/>
      <c r="F49" s="676"/>
      <c r="G49" s="673"/>
      <c r="H49" s="688"/>
      <c r="I49" s="676"/>
      <c r="J49" s="676"/>
      <c r="K49" s="692"/>
      <c r="L49" s="21" t="s">
        <v>5</v>
      </c>
      <c r="M49" s="39"/>
      <c r="N49" s="22"/>
      <c r="O49" s="22"/>
      <c r="P49" s="23">
        <f t="shared" si="4"/>
        <v>0</v>
      </c>
    </row>
    <row r="50" spans="2:17" s="6" customFormat="1" ht="42" customHeight="1">
      <c r="B50" s="683"/>
      <c r="C50" s="767"/>
      <c r="D50" s="700"/>
      <c r="E50" s="679">
        <v>0.04</v>
      </c>
      <c r="F50" s="693" t="s">
        <v>140</v>
      </c>
      <c r="G50" s="674" t="s">
        <v>48</v>
      </c>
      <c r="H50" s="676" t="s">
        <v>60</v>
      </c>
      <c r="I50" s="676" t="s">
        <v>111</v>
      </c>
      <c r="J50" s="692" t="s">
        <v>16</v>
      </c>
      <c r="K50" s="676" t="s">
        <v>13</v>
      </c>
      <c r="L50" s="21" t="s">
        <v>4</v>
      </c>
      <c r="M50" s="39">
        <v>0.2</v>
      </c>
      <c r="N50" s="22">
        <v>0.4</v>
      </c>
      <c r="O50" s="22">
        <v>0.4</v>
      </c>
      <c r="P50" s="23">
        <f t="shared" si="4"/>
        <v>1</v>
      </c>
    </row>
    <row r="51" spans="2:17" s="6" customFormat="1" ht="24.75" customHeight="1">
      <c r="B51" s="683"/>
      <c r="C51" s="767"/>
      <c r="D51" s="700"/>
      <c r="E51" s="680"/>
      <c r="F51" s="693"/>
      <c r="G51" s="673"/>
      <c r="H51" s="676"/>
      <c r="I51" s="676"/>
      <c r="J51" s="692"/>
      <c r="K51" s="676"/>
      <c r="L51" s="21" t="s">
        <v>5</v>
      </c>
      <c r="M51" s="39"/>
      <c r="N51" s="22"/>
      <c r="O51" s="22"/>
      <c r="P51" s="23">
        <f t="shared" si="4"/>
        <v>0</v>
      </c>
    </row>
    <row r="52" spans="2:17" s="6" customFormat="1" ht="49.5" customHeight="1">
      <c r="B52" s="683"/>
      <c r="C52" s="767"/>
      <c r="D52" s="700"/>
      <c r="E52" s="679">
        <v>0.05</v>
      </c>
      <c r="F52" s="693" t="s">
        <v>141</v>
      </c>
      <c r="G52" s="674" t="s">
        <v>91</v>
      </c>
      <c r="H52" s="704" t="s">
        <v>201</v>
      </c>
      <c r="I52" s="676" t="s">
        <v>112</v>
      </c>
      <c r="J52" s="673" t="s">
        <v>16</v>
      </c>
      <c r="K52" s="690" t="s">
        <v>13</v>
      </c>
      <c r="L52" s="21" t="s">
        <v>4</v>
      </c>
      <c r="M52" s="22">
        <v>0.2</v>
      </c>
      <c r="N52" s="22">
        <v>0.4</v>
      </c>
      <c r="O52" s="22">
        <v>0.4</v>
      </c>
      <c r="P52" s="23">
        <f t="shared" si="4"/>
        <v>1</v>
      </c>
    </row>
    <row r="53" spans="2:17" s="6" customFormat="1" ht="29.25" customHeight="1">
      <c r="B53" s="683"/>
      <c r="C53" s="767"/>
      <c r="D53" s="700"/>
      <c r="E53" s="680"/>
      <c r="F53" s="693"/>
      <c r="G53" s="673"/>
      <c r="H53" s="704"/>
      <c r="I53" s="676"/>
      <c r="J53" s="676"/>
      <c r="K53" s="692"/>
      <c r="L53" s="21" t="s">
        <v>5</v>
      </c>
      <c r="M53" s="39"/>
      <c r="N53" s="22"/>
      <c r="O53" s="22"/>
      <c r="P53" s="23">
        <f t="shared" si="4"/>
        <v>0</v>
      </c>
    </row>
    <row r="54" spans="2:17" s="6" customFormat="1" ht="29.25" customHeight="1">
      <c r="B54" s="683"/>
      <c r="C54" s="767"/>
      <c r="D54" s="700"/>
      <c r="E54" s="679">
        <v>0.03</v>
      </c>
      <c r="F54" s="674" t="s">
        <v>180</v>
      </c>
      <c r="G54" s="674" t="s">
        <v>34</v>
      </c>
      <c r="H54" s="674" t="s">
        <v>224</v>
      </c>
      <c r="I54" s="674" t="s">
        <v>319</v>
      </c>
      <c r="J54" s="674" t="s">
        <v>181</v>
      </c>
      <c r="K54" s="689" t="s">
        <v>13</v>
      </c>
      <c r="L54" s="21" t="s">
        <v>4</v>
      </c>
      <c r="M54" s="39"/>
      <c r="N54" s="22"/>
      <c r="O54" s="22">
        <v>1</v>
      </c>
      <c r="P54" s="23">
        <f t="shared" si="4"/>
        <v>1</v>
      </c>
    </row>
    <row r="55" spans="2:17" s="6" customFormat="1" ht="29.25" customHeight="1">
      <c r="B55" s="683"/>
      <c r="C55" s="767"/>
      <c r="D55" s="700"/>
      <c r="E55" s="680"/>
      <c r="F55" s="673"/>
      <c r="G55" s="673"/>
      <c r="H55" s="673"/>
      <c r="I55" s="673"/>
      <c r="J55" s="673"/>
      <c r="K55" s="690"/>
      <c r="L55" s="21" t="s">
        <v>5</v>
      </c>
      <c r="M55" s="39"/>
      <c r="N55" s="22"/>
      <c r="O55" s="22"/>
      <c r="P55" s="23">
        <f t="shared" si="4"/>
        <v>0</v>
      </c>
    </row>
    <row r="56" spans="2:17" s="6" customFormat="1" ht="62.25" customHeight="1">
      <c r="B56" s="683"/>
      <c r="C56" s="767"/>
      <c r="D56" s="700"/>
      <c r="E56" s="679">
        <v>0.04</v>
      </c>
      <c r="F56" s="688" t="s">
        <v>207</v>
      </c>
      <c r="G56" s="708" t="s">
        <v>61</v>
      </c>
      <c r="H56" s="704" t="s">
        <v>280</v>
      </c>
      <c r="I56" s="676" t="s">
        <v>113</v>
      </c>
      <c r="J56" s="692" t="s">
        <v>16</v>
      </c>
      <c r="K56" s="692" t="s">
        <v>13</v>
      </c>
      <c r="L56" s="21" t="s">
        <v>4</v>
      </c>
      <c r="M56" s="22">
        <v>0.3</v>
      </c>
      <c r="N56" s="22">
        <v>0.3</v>
      </c>
      <c r="O56" s="22">
        <v>0.4</v>
      </c>
      <c r="P56" s="23">
        <f t="shared" si="4"/>
        <v>1</v>
      </c>
    </row>
    <row r="57" spans="2:17" s="6" customFormat="1" ht="40.5" customHeight="1">
      <c r="B57" s="683"/>
      <c r="C57" s="767"/>
      <c r="D57" s="700"/>
      <c r="E57" s="680"/>
      <c r="F57" s="688"/>
      <c r="G57" s="709"/>
      <c r="H57" s="704"/>
      <c r="I57" s="676"/>
      <c r="J57" s="692"/>
      <c r="K57" s="692"/>
      <c r="L57" s="21" t="s">
        <v>5</v>
      </c>
      <c r="M57" s="22"/>
      <c r="N57" s="22"/>
      <c r="O57" s="22"/>
      <c r="P57" s="23">
        <f t="shared" si="4"/>
        <v>0</v>
      </c>
    </row>
    <row r="58" spans="2:17" s="6" customFormat="1" ht="54.75" customHeight="1">
      <c r="B58" s="683"/>
      <c r="C58" s="767"/>
      <c r="D58" s="700"/>
      <c r="E58" s="679">
        <v>0.05</v>
      </c>
      <c r="F58" s="688" t="s">
        <v>208</v>
      </c>
      <c r="G58" s="674" t="s">
        <v>63</v>
      </c>
      <c r="H58" s="676" t="s">
        <v>62</v>
      </c>
      <c r="I58" s="704" t="s">
        <v>114</v>
      </c>
      <c r="J58" s="692" t="s">
        <v>17</v>
      </c>
      <c r="K58" s="692" t="s">
        <v>13</v>
      </c>
      <c r="L58" s="21" t="s">
        <v>4</v>
      </c>
      <c r="M58" s="39">
        <v>0.2</v>
      </c>
      <c r="N58" s="22">
        <v>0.4</v>
      </c>
      <c r="O58" s="22">
        <v>0.4</v>
      </c>
      <c r="P58" s="23">
        <f t="shared" si="4"/>
        <v>1</v>
      </c>
      <c r="Q58" s="16"/>
    </row>
    <row r="59" spans="2:17" s="6" customFormat="1" ht="27.75" customHeight="1">
      <c r="B59" s="683"/>
      <c r="C59" s="767"/>
      <c r="D59" s="700"/>
      <c r="E59" s="680"/>
      <c r="F59" s="688"/>
      <c r="G59" s="673"/>
      <c r="H59" s="676"/>
      <c r="I59" s="704"/>
      <c r="J59" s="692"/>
      <c r="K59" s="692"/>
      <c r="L59" s="21" t="s">
        <v>5</v>
      </c>
      <c r="M59" s="39"/>
      <c r="N59" s="22"/>
      <c r="O59" s="22"/>
      <c r="P59" s="23">
        <f t="shared" si="4"/>
        <v>0</v>
      </c>
    </row>
    <row r="60" spans="2:17" s="6" customFormat="1" ht="40.5" customHeight="1">
      <c r="B60" s="683"/>
      <c r="C60" s="767"/>
      <c r="D60" s="665" t="s">
        <v>156</v>
      </c>
      <c r="E60" s="679">
        <v>7.0000000000000007E-2</v>
      </c>
      <c r="F60" s="688" t="s">
        <v>209</v>
      </c>
      <c r="G60" s="676" t="s">
        <v>167</v>
      </c>
      <c r="H60" s="676" t="s">
        <v>64</v>
      </c>
      <c r="I60" s="676" t="s">
        <v>135</v>
      </c>
      <c r="J60" s="676" t="s">
        <v>17</v>
      </c>
      <c r="K60" s="689" t="s">
        <v>13</v>
      </c>
      <c r="L60" s="21" t="s">
        <v>4</v>
      </c>
      <c r="M60" s="39">
        <v>0.3</v>
      </c>
      <c r="N60" s="22">
        <v>0.35</v>
      </c>
      <c r="O60" s="22">
        <v>0.35</v>
      </c>
      <c r="P60" s="33">
        <f t="shared" si="4"/>
        <v>0.99999999999999989</v>
      </c>
    </row>
    <row r="61" spans="2:17" s="6" customFormat="1" ht="34.5" customHeight="1">
      <c r="B61" s="683"/>
      <c r="C61" s="767"/>
      <c r="D61" s="694"/>
      <c r="E61" s="680"/>
      <c r="F61" s="688"/>
      <c r="G61" s="676"/>
      <c r="H61" s="676"/>
      <c r="I61" s="676"/>
      <c r="J61" s="676"/>
      <c r="K61" s="690"/>
      <c r="L61" s="21" t="s">
        <v>5</v>
      </c>
      <c r="M61" s="39"/>
      <c r="N61" s="22"/>
      <c r="O61" s="22"/>
      <c r="P61" s="33">
        <f t="shared" si="4"/>
        <v>0</v>
      </c>
    </row>
    <row r="62" spans="2:17" s="6" customFormat="1" ht="41.25" customHeight="1">
      <c r="B62" s="683"/>
      <c r="C62" s="767"/>
      <c r="D62" s="694"/>
      <c r="E62" s="679">
        <v>0.06</v>
      </c>
      <c r="F62" s="693" t="s">
        <v>210</v>
      </c>
      <c r="G62" s="708" t="s">
        <v>90</v>
      </c>
      <c r="H62" s="676" t="s">
        <v>230</v>
      </c>
      <c r="I62" s="693" t="s">
        <v>270</v>
      </c>
      <c r="J62" s="673" t="s">
        <v>14</v>
      </c>
      <c r="K62" s="690" t="s">
        <v>13</v>
      </c>
      <c r="L62" s="21" t="s">
        <v>4</v>
      </c>
      <c r="M62" s="39">
        <v>0.5</v>
      </c>
      <c r="N62" s="22">
        <v>0.25</v>
      </c>
      <c r="O62" s="22">
        <v>0.25</v>
      </c>
      <c r="P62" s="33">
        <f t="shared" si="4"/>
        <v>1</v>
      </c>
    </row>
    <row r="63" spans="2:17" s="6" customFormat="1" ht="35.25" customHeight="1">
      <c r="B63" s="683"/>
      <c r="C63" s="767"/>
      <c r="D63" s="694"/>
      <c r="E63" s="680"/>
      <c r="F63" s="693"/>
      <c r="G63" s="709"/>
      <c r="H63" s="676"/>
      <c r="I63" s="693"/>
      <c r="J63" s="676"/>
      <c r="K63" s="692"/>
      <c r="L63" s="21" t="s">
        <v>5</v>
      </c>
      <c r="M63" s="39"/>
      <c r="N63" s="22"/>
      <c r="O63" s="22"/>
      <c r="P63" s="33">
        <f t="shared" si="4"/>
        <v>0</v>
      </c>
    </row>
    <row r="64" spans="2:17" s="6" customFormat="1" ht="32.25" customHeight="1">
      <c r="B64" s="683"/>
      <c r="C64" s="767"/>
      <c r="D64" s="694"/>
      <c r="E64" s="679">
        <v>0.05</v>
      </c>
      <c r="F64" s="674" t="s">
        <v>298</v>
      </c>
      <c r="G64" s="674" t="s">
        <v>65</v>
      </c>
      <c r="H64" s="708" t="s">
        <v>101</v>
      </c>
      <c r="I64" s="673" t="s">
        <v>110</v>
      </c>
      <c r="J64" s="673" t="s">
        <v>12</v>
      </c>
      <c r="K64" s="690" t="s">
        <v>21</v>
      </c>
      <c r="L64" s="21" t="s">
        <v>4</v>
      </c>
      <c r="M64" s="39">
        <v>0.2</v>
      </c>
      <c r="N64" s="22">
        <v>0.8</v>
      </c>
      <c r="O64" s="22"/>
      <c r="P64" s="33">
        <f t="shared" si="4"/>
        <v>1</v>
      </c>
    </row>
    <row r="65" spans="2:18" s="6" customFormat="1" ht="14.25" customHeight="1">
      <c r="B65" s="683"/>
      <c r="C65" s="767"/>
      <c r="D65" s="694"/>
      <c r="E65" s="680"/>
      <c r="F65" s="673"/>
      <c r="G65" s="673"/>
      <c r="H65" s="709"/>
      <c r="I65" s="676"/>
      <c r="J65" s="676"/>
      <c r="K65" s="692"/>
      <c r="L65" s="21" t="s">
        <v>5</v>
      </c>
      <c r="M65" s="22"/>
      <c r="N65" s="22"/>
      <c r="O65" s="22"/>
      <c r="P65" s="33">
        <f t="shared" si="4"/>
        <v>0</v>
      </c>
    </row>
    <row r="66" spans="2:18" s="6" customFormat="1" ht="36" customHeight="1">
      <c r="B66" s="683"/>
      <c r="C66" s="767"/>
      <c r="D66" s="694"/>
      <c r="E66" s="679">
        <v>0.05</v>
      </c>
      <c r="F66" s="710" t="s">
        <v>299</v>
      </c>
      <c r="G66" s="674" t="s">
        <v>283</v>
      </c>
      <c r="H66" s="688" t="s">
        <v>55</v>
      </c>
      <c r="I66" s="676" t="s">
        <v>320</v>
      </c>
      <c r="J66" s="676" t="s">
        <v>16</v>
      </c>
      <c r="K66" s="676" t="s">
        <v>22</v>
      </c>
      <c r="L66" s="21" t="s">
        <v>4</v>
      </c>
      <c r="M66" s="22">
        <v>0.2</v>
      </c>
      <c r="N66" s="22">
        <v>0.4</v>
      </c>
      <c r="O66" s="22">
        <v>0.4</v>
      </c>
      <c r="P66" s="33">
        <f t="shared" si="4"/>
        <v>1</v>
      </c>
    </row>
    <row r="67" spans="2:18" s="6" customFormat="1" ht="29.25" customHeight="1">
      <c r="B67" s="683"/>
      <c r="C67" s="767"/>
      <c r="D67" s="694"/>
      <c r="E67" s="680"/>
      <c r="F67" s="701"/>
      <c r="G67" s="673"/>
      <c r="H67" s="688"/>
      <c r="I67" s="676"/>
      <c r="J67" s="676"/>
      <c r="K67" s="676"/>
      <c r="L67" s="21" t="s">
        <v>5</v>
      </c>
      <c r="M67" s="22"/>
      <c r="N67" s="22"/>
      <c r="O67" s="22"/>
      <c r="P67" s="33">
        <f t="shared" si="4"/>
        <v>0</v>
      </c>
    </row>
    <row r="68" spans="2:18" s="6" customFormat="1" ht="24.75" customHeight="1">
      <c r="B68" s="683"/>
      <c r="C68" s="767"/>
      <c r="D68" s="694"/>
      <c r="E68" s="679">
        <v>0.02</v>
      </c>
      <c r="F68" s="674" t="s">
        <v>300</v>
      </c>
      <c r="G68" s="674" t="s">
        <v>281</v>
      </c>
      <c r="H68" s="674" t="s">
        <v>282</v>
      </c>
      <c r="I68" s="676" t="s">
        <v>321</v>
      </c>
      <c r="J68" s="674" t="s">
        <v>144</v>
      </c>
      <c r="K68" s="689" t="s">
        <v>13</v>
      </c>
      <c r="L68" s="21" t="s">
        <v>4</v>
      </c>
      <c r="M68" s="22">
        <v>0.4</v>
      </c>
      <c r="N68" s="22">
        <v>0.3</v>
      </c>
      <c r="O68" s="22">
        <v>0.3</v>
      </c>
      <c r="P68" s="33">
        <f t="shared" si="4"/>
        <v>1</v>
      </c>
    </row>
    <row r="69" spans="2:18" s="6" customFormat="1" ht="24.75" customHeight="1">
      <c r="B69" s="683"/>
      <c r="C69" s="767"/>
      <c r="D69" s="694"/>
      <c r="E69" s="680"/>
      <c r="F69" s="673"/>
      <c r="G69" s="673"/>
      <c r="H69" s="673"/>
      <c r="I69" s="676"/>
      <c r="J69" s="673"/>
      <c r="K69" s="690"/>
      <c r="L69" s="21" t="s">
        <v>5</v>
      </c>
      <c r="M69" s="22"/>
      <c r="N69" s="22"/>
      <c r="O69" s="22"/>
      <c r="P69" s="33">
        <f t="shared" si="4"/>
        <v>0</v>
      </c>
    </row>
    <row r="70" spans="2:18" s="6" customFormat="1" ht="55.5" customHeight="1">
      <c r="B70" s="683"/>
      <c r="C70" s="767"/>
      <c r="D70" s="694"/>
      <c r="E70" s="713">
        <v>0.05</v>
      </c>
      <c r="F70" s="699" t="s">
        <v>301</v>
      </c>
      <c r="G70" s="674" t="s">
        <v>142</v>
      </c>
      <c r="H70" s="695" t="s">
        <v>284</v>
      </c>
      <c r="I70" s="676" t="s">
        <v>321</v>
      </c>
      <c r="J70" s="676" t="s">
        <v>16</v>
      </c>
      <c r="K70" s="692" t="s">
        <v>13</v>
      </c>
      <c r="L70" s="21" t="s">
        <v>4</v>
      </c>
      <c r="M70" s="22">
        <v>0.2</v>
      </c>
      <c r="N70" s="22">
        <v>0.4</v>
      </c>
      <c r="O70" s="22">
        <v>0.4</v>
      </c>
      <c r="P70" s="33">
        <f t="shared" si="4"/>
        <v>1</v>
      </c>
    </row>
    <row r="71" spans="2:18" s="6" customFormat="1" ht="38.25" customHeight="1">
      <c r="B71" s="683"/>
      <c r="C71" s="767"/>
      <c r="D71" s="666"/>
      <c r="E71" s="714"/>
      <c r="F71" s="699"/>
      <c r="G71" s="673"/>
      <c r="H71" s="696"/>
      <c r="I71" s="676"/>
      <c r="J71" s="676"/>
      <c r="K71" s="692"/>
      <c r="L71" s="21" t="s">
        <v>5</v>
      </c>
      <c r="M71" s="22"/>
      <c r="N71" s="22"/>
      <c r="O71" s="22"/>
      <c r="P71" s="33"/>
    </row>
    <row r="72" spans="2:18" s="6" customFormat="1" ht="61.5" customHeight="1">
      <c r="B72" s="683"/>
      <c r="C72" s="767"/>
      <c r="D72" s="665" t="s">
        <v>145</v>
      </c>
      <c r="E72" s="679">
        <v>0.03</v>
      </c>
      <c r="F72" s="711" t="s">
        <v>302</v>
      </c>
      <c r="G72" s="674" t="s">
        <v>274</v>
      </c>
      <c r="H72" s="674" t="s">
        <v>275</v>
      </c>
      <c r="I72" s="676" t="s">
        <v>322</v>
      </c>
      <c r="J72" s="674" t="s">
        <v>144</v>
      </c>
      <c r="K72" s="689" t="s">
        <v>13</v>
      </c>
      <c r="L72" s="21" t="s">
        <v>4</v>
      </c>
      <c r="M72" s="22"/>
      <c r="N72" s="22">
        <v>0.5</v>
      </c>
      <c r="O72" s="22">
        <v>0.5</v>
      </c>
      <c r="P72" s="33">
        <f t="shared" si="4"/>
        <v>1</v>
      </c>
      <c r="Q72" s="794"/>
    </row>
    <row r="73" spans="2:18" s="6" customFormat="1" ht="41.25" customHeight="1">
      <c r="B73" s="683"/>
      <c r="C73" s="767"/>
      <c r="D73" s="694"/>
      <c r="E73" s="680"/>
      <c r="F73" s="712"/>
      <c r="G73" s="673"/>
      <c r="H73" s="673"/>
      <c r="I73" s="676"/>
      <c r="J73" s="673"/>
      <c r="K73" s="690"/>
      <c r="L73" s="21" t="s">
        <v>5</v>
      </c>
      <c r="M73" s="22"/>
      <c r="N73" s="22"/>
      <c r="O73" s="22"/>
      <c r="P73" s="33"/>
      <c r="Q73" s="794"/>
    </row>
    <row r="74" spans="2:18" s="41" customFormat="1" ht="41.25" customHeight="1">
      <c r="B74" s="683"/>
      <c r="C74" s="767"/>
      <c r="D74" s="694"/>
      <c r="E74" s="679">
        <v>0.03</v>
      </c>
      <c r="F74" s="674" t="s">
        <v>303</v>
      </c>
      <c r="G74" s="674" t="s">
        <v>182</v>
      </c>
      <c r="H74" s="674" t="s">
        <v>183</v>
      </c>
      <c r="I74" s="676" t="s">
        <v>319</v>
      </c>
      <c r="J74" s="674" t="s">
        <v>22</v>
      </c>
      <c r="K74" s="689" t="s">
        <v>13</v>
      </c>
      <c r="L74" s="21" t="s">
        <v>4</v>
      </c>
      <c r="M74" s="22"/>
      <c r="N74" s="22"/>
      <c r="O74" s="39">
        <v>1</v>
      </c>
      <c r="P74" s="33">
        <f t="shared" si="4"/>
        <v>1</v>
      </c>
      <c r="Q74" s="42"/>
    </row>
    <row r="75" spans="2:18" s="41" customFormat="1" ht="41.25" customHeight="1">
      <c r="B75" s="683"/>
      <c r="C75" s="767"/>
      <c r="D75" s="694"/>
      <c r="E75" s="680"/>
      <c r="F75" s="673"/>
      <c r="G75" s="673"/>
      <c r="H75" s="673"/>
      <c r="I75" s="676"/>
      <c r="J75" s="673"/>
      <c r="K75" s="690"/>
      <c r="L75" s="21" t="s">
        <v>5</v>
      </c>
      <c r="M75" s="22"/>
      <c r="N75" s="22"/>
      <c r="O75" s="39"/>
      <c r="P75" s="33">
        <f t="shared" si="4"/>
        <v>0</v>
      </c>
      <c r="Q75" s="42"/>
    </row>
    <row r="76" spans="2:18" s="41" customFormat="1" ht="41.25" customHeight="1">
      <c r="B76" s="683"/>
      <c r="C76" s="767"/>
      <c r="D76" s="694"/>
      <c r="E76" s="679">
        <v>0.02</v>
      </c>
      <c r="F76" s="674" t="s">
        <v>304</v>
      </c>
      <c r="G76" s="674" t="s">
        <v>285</v>
      </c>
      <c r="H76" s="674" t="s">
        <v>286</v>
      </c>
      <c r="I76" s="676" t="s">
        <v>319</v>
      </c>
      <c r="J76" s="674" t="s">
        <v>181</v>
      </c>
      <c r="K76" s="689" t="s">
        <v>13</v>
      </c>
      <c r="L76" s="21" t="s">
        <v>4</v>
      </c>
      <c r="M76" s="22"/>
      <c r="N76" s="22">
        <v>1</v>
      </c>
      <c r="O76" s="39"/>
      <c r="P76" s="33">
        <f t="shared" si="4"/>
        <v>1</v>
      </c>
      <c r="Q76" s="46"/>
    </row>
    <row r="77" spans="2:18" s="41" customFormat="1" ht="41.25" customHeight="1">
      <c r="B77" s="683"/>
      <c r="C77" s="767"/>
      <c r="D77" s="694"/>
      <c r="E77" s="680"/>
      <c r="F77" s="673"/>
      <c r="G77" s="673"/>
      <c r="H77" s="673"/>
      <c r="I77" s="676"/>
      <c r="J77" s="673"/>
      <c r="K77" s="690"/>
      <c r="L77" s="21" t="s">
        <v>5</v>
      </c>
      <c r="M77" s="22"/>
      <c r="N77" s="22"/>
      <c r="O77" s="39"/>
      <c r="P77" s="33">
        <f t="shared" si="4"/>
        <v>0</v>
      </c>
      <c r="Q77" s="46"/>
    </row>
    <row r="78" spans="2:18" s="41" customFormat="1" ht="41.25" customHeight="1">
      <c r="B78" s="683"/>
      <c r="C78" s="767"/>
      <c r="D78" s="694"/>
      <c r="E78" s="679">
        <v>0.03</v>
      </c>
      <c r="F78" s="674" t="s">
        <v>261</v>
      </c>
      <c r="G78" s="674" t="s">
        <v>184</v>
      </c>
      <c r="H78" s="674" t="s">
        <v>185</v>
      </c>
      <c r="I78" s="674" t="s">
        <v>323</v>
      </c>
      <c r="J78" s="674" t="s">
        <v>186</v>
      </c>
      <c r="K78" s="689" t="s">
        <v>13</v>
      </c>
      <c r="L78" s="21" t="s">
        <v>4</v>
      </c>
      <c r="M78" s="22"/>
      <c r="N78" s="22"/>
      <c r="O78" s="39">
        <v>1</v>
      </c>
      <c r="P78" s="33">
        <f t="shared" si="4"/>
        <v>1</v>
      </c>
      <c r="Q78" s="42"/>
    </row>
    <row r="79" spans="2:18" s="41" customFormat="1" ht="41.25" customHeight="1">
      <c r="B79" s="683"/>
      <c r="C79" s="767"/>
      <c r="D79" s="694"/>
      <c r="E79" s="680"/>
      <c r="F79" s="673"/>
      <c r="G79" s="673"/>
      <c r="H79" s="673"/>
      <c r="I79" s="673"/>
      <c r="J79" s="673"/>
      <c r="K79" s="690"/>
      <c r="L79" s="21" t="s">
        <v>5</v>
      </c>
      <c r="M79" s="22"/>
      <c r="N79" s="22"/>
      <c r="O79" s="39"/>
      <c r="P79" s="33">
        <f t="shared" si="4"/>
        <v>0</v>
      </c>
      <c r="Q79" s="42"/>
    </row>
    <row r="80" spans="2:18" s="41" customFormat="1" ht="31.5" customHeight="1">
      <c r="B80" s="683"/>
      <c r="C80" s="767"/>
      <c r="D80" s="694"/>
      <c r="E80" s="679">
        <v>0.03</v>
      </c>
      <c r="F80" s="674" t="s">
        <v>262</v>
      </c>
      <c r="G80" s="674" t="s">
        <v>206</v>
      </c>
      <c r="H80" s="674" t="s">
        <v>232</v>
      </c>
      <c r="I80" s="674" t="s">
        <v>231</v>
      </c>
      <c r="J80" s="674" t="s">
        <v>187</v>
      </c>
      <c r="K80" s="689" t="s">
        <v>22</v>
      </c>
      <c r="L80" s="21" t="s">
        <v>4</v>
      </c>
      <c r="M80" s="22"/>
      <c r="N80" s="39">
        <v>1</v>
      </c>
      <c r="O80" s="47">
        <v>0</v>
      </c>
      <c r="P80" s="33">
        <f>SUM(M80:N80)</f>
        <v>1</v>
      </c>
      <c r="Q80" s="795"/>
      <c r="R80" s="796"/>
    </row>
    <row r="81" spans="2:19" s="41" customFormat="1" ht="21.75" customHeight="1">
      <c r="B81" s="683"/>
      <c r="C81" s="767"/>
      <c r="D81" s="694"/>
      <c r="E81" s="680"/>
      <c r="F81" s="673"/>
      <c r="G81" s="673"/>
      <c r="H81" s="673"/>
      <c r="I81" s="673"/>
      <c r="J81" s="673"/>
      <c r="K81" s="690"/>
      <c r="L81" s="21" t="s">
        <v>5</v>
      </c>
      <c r="M81" s="22"/>
      <c r="N81" s="22"/>
      <c r="O81" s="22"/>
      <c r="P81" s="33">
        <f t="shared" si="4"/>
        <v>0</v>
      </c>
      <c r="Q81" s="795"/>
      <c r="R81" s="796"/>
    </row>
    <row r="82" spans="2:19" s="41" customFormat="1" ht="41.25" customHeight="1">
      <c r="B82" s="683"/>
      <c r="C82" s="767"/>
      <c r="D82" s="694"/>
      <c r="E82" s="679">
        <v>0.03</v>
      </c>
      <c r="F82" s="688" t="s">
        <v>263</v>
      </c>
      <c r="G82" s="676" t="s">
        <v>188</v>
      </c>
      <c r="H82" s="676" t="s">
        <v>189</v>
      </c>
      <c r="I82" s="676" t="s">
        <v>319</v>
      </c>
      <c r="J82" s="676" t="s">
        <v>187</v>
      </c>
      <c r="K82" s="676" t="s">
        <v>13</v>
      </c>
      <c r="L82" s="40" t="s">
        <v>4</v>
      </c>
      <c r="M82" s="22"/>
      <c r="N82" s="22"/>
      <c r="O82" s="22">
        <v>1</v>
      </c>
      <c r="P82" s="33">
        <f t="shared" si="4"/>
        <v>1</v>
      </c>
      <c r="Q82" s="42"/>
    </row>
    <row r="83" spans="2:19" s="41" customFormat="1" ht="41.25" customHeight="1">
      <c r="B83" s="683"/>
      <c r="C83" s="767"/>
      <c r="D83" s="694"/>
      <c r="E83" s="680"/>
      <c r="F83" s="688"/>
      <c r="G83" s="676"/>
      <c r="H83" s="676"/>
      <c r="I83" s="676"/>
      <c r="J83" s="676"/>
      <c r="K83" s="676"/>
      <c r="L83" s="21" t="s">
        <v>5</v>
      </c>
      <c r="M83" s="22"/>
      <c r="N83" s="22"/>
      <c r="O83" s="22"/>
      <c r="P83" s="33">
        <f t="shared" si="4"/>
        <v>0</v>
      </c>
      <c r="Q83" s="42"/>
    </row>
    <row r="84" spans="2:19" s="41" customFormat="1" ht="41.25" customHeight="1">
      <c r="B84" s="683"/>
      <c r="C84" s="767"/>
      <c r="D84" s="694"/>
      <c r="E84" s="679">
        <v>0.03</v>
      </c>
      <c r="F84" s="688" t="s">
        <v>264</v>
      </c>
      <c r="G84" s="676" t="s">
        <v>184</v>
      </c>
      <c r="H84" s="676" t="s">
        <v>190</v>
      </c>
      <c r="I84" s="676" t="s">
        <v>319</v>
      </c>
      <c r="J84" s="676" t="s">
        <v>186</v>
      </c>
      <c r="K84" s="676" t="s">
        <v>191</v>
      </c>
      <c r="L84" s="40" t="s">
        <v>4</v>
      </c>
      <c r="M84" s="22"/>
      <c r="N84" s="22"/>
      <c r="O84" s="22">
        <v>1</v>
      </c>
      <c r="P84" s="33">
        <f t="shared" si="4"/>
        <v>1</v>
      </c>
      <c r="Q84" s="42"/>
    </row>
    <row r="85" spans="2:19" s="41" customFormat="1" ht="41.25" customHeight="1">
      <c r="B85" s="683"/>
      <c r="C85" s="767"/>
      <c r="D85" s="694"/>
      <c r="E85" s="680"/>
      <c r="F85" s="688"/>
      <c r="G85" s="676"/>
      <c r="H85" s="676"/>
      <c r="I85" s="676"/>
      <c r="J85" s="676"/>
      <c r="K85" s="676"/>
      <c r="L85" s="40" t="s">
        <v>5</v>
      </c>
      <c r="M85" s="22"/>
      <c r="N85" s="22"/>
      <c r="O85" s="22"/>
      <c r="P85" s="33">
        <f t="shared" si="4"/>
        <v>0</v>
      </c>
      <c r="Q85" s="42"/>
    </row>
    <row r="86" spans="2:19" s="6" customFormat="1" ht="16.5" customHeight="1">
      <c r="B86" s="683"/>
      <c r="C86" s="724" t="s">
        <v>153</v>
      </c>
      <c r="D86" s="673"/>
      <c r="E86" s="673"/>
      <c r="F86" s="673"/>
      <c r="G86" s="673"/>
      <c r="H86" s="673"/>
      <c r="I86" s="673"/>
      <c r="J86" s="673"/>
      <c r="K86" s="673"/>
      <c r="P86" s="34"/>
    </row>
    <row r="87" spans="2:19" s="6" customFormat="1" ht="16.5" customHeight="1">
      <c r="B87" s="683"/>
      <c r="C87" s="725"/>
      <c r="D87" s="676"/>
      <c r="E87" s="676"/>
      <c r="F87" s="676"/>
      <c r="G87" s="676"/>
      <c r="H87" s="676"/>
      <c r="I87" s="676"/>
      <c r="J87" s="676"/>
      <c r="K87" s="676"/>
      <c r="P87" s="34"/>
      <c r="S87" s="16"/>
    </row>
    <row r="88" spans="2:19" s="6" customFormat="1" ht="30" customHeight="1">
      <c r="B88" s="683"/>
      <c r="C88" s="715" t="s">
        <v>127</v>
      </c>
      <c r="D88" s="716"/>
      <c r="E88" s="716"/>
      <c r="F88" s="716"/>
      <c r="G88" s="716"/>
      <c r="H88" s="716"/>
      <c r="I88" s="716"/>
      <c r="J88" s="716"/>
      <c r="K88" s="717"/>
      <c r="L88" s="21" t="s">
        <v>4</v>
      </c>
      <c r="M88" s="27">
        <f>+M30*($E$30)/2+M32*($E$30)/2+M34*$E$34+M36*$E$36+M38*$E$38+M40*$E$40+M42*$E$42+M44*$E$44+M46*$E$46+M48*$E$48+M50*$E$50+M52*$E$52+M54*$E$54+M56*$E$56+M58*$E$58+M60*$E$60+M62*$E$62+M64*$E$64+M66*$E$66+M68*$E$68+M70*$E$70+M72*$E$72+M74*$E$74+M76*$E$76+M78*$E$78+M80*$E$80+M82*$E$82+M84*$E$84</f>
        <v>0.28520000000000006</v>
      </c>
      <c r="N88" s="27">
        <f t="shared" ref="N88:O89" si="5">+N30*($E$30)/2+N32*($E$30)/2+N34*$E$34+N36*$E$36+N38*$E$38+N40*$E$40+N42*$E$42+N44*$E$44+N46*$E$46+N48*$E$48+N50*$E$50+N52*$E$52+N54*$E$54+N56*$E$56+N58*$E$58+N60*$E$60+N62*$E$62+N64*$E$64+N66*$E$66+N68*$E$68+N70*$E$70+N72*$E$72+N74*$E$74+N76*$E$76+N78*$E$78+N80*$E$80+N82*$E$82+N84*$E$84</f>
        <v>0.34610000000000007</v>
      </c>
      <c r="O88" s="27">
        <f t="shared" si="5"/>
        <v>0.36870000000000014</v>
      </c>
      <c r="P88" s="35">
        <f>SUM(M88:O88)</f>
        <v>1.0000000000000004</v>
      </c>
    </row>
    <row r="89" spans="2:19" s="6" customFormat="1" ht="33.75" customHeight="1">
      <c r="B89" s="683"/>
      <c r="C89" s="718"/>
      <c r="D89" s="719"/>
      <c r="E89" s="719"/>
      <c r="F89" s="719"/>
      <c r="G89" s="719"/>
      <c r="H89" s="719"/>
      <c r="I89" s="719"/>
      <c r="J89" s="719"/>
      <c r="K89" s="720"/>
      <c r="L89" s="21" t="s">
        <v>5</v>
      </c>
      <c r="M89" s="27">
        <f>+M31*($E$30)/2+M33*($E$30)/2+M35*$E$34+M37*$E$36+M39*$E$38+M41*$E$40+M43*$E$42+M45*$E$44+M47*$E$46+M49*$E$48+M51*$E$50+M53*$E$52+M55*$E$54+M57*$E$56+M59*$E$58+M61*$E$60+M63*$E$62+M65*$E$64+M67*$E$66+M69*$E$68+M71*$E$70+M73*$E$72+M75*$E$74+M77*$E$76+M79*$E$78+M81*$E$80+M83*$E$82+M85*$E$84</f>
        <v>0</v>
      </c>
      <c r="N89" s="27">
        <f t="shared" si="5"/>
        <v>0</v>
      </c>
      <c r="O89" s="27">
        <f t="shared" si="5"/>
        <v>0</v>
      </c>
      <c r="P89" s="35">
        <f>SUM(M89:O89)</f>
        <v>0</v>
      </c>
    </row>
    <row r="90" spans="2:19" s="6" customFormat="1" ht="66.75" customHeight="1">
      <c r="B90" s="683"/>
      <c r="C90" s="781" t="s">
        <v>83</v>
      </c>
      <c r="D90" s="782" t="s">
        <v>146</v>
      </c>
      <c r="E90" s="679">
        <v>0.06</v>
      </c>
      <c r="F90" s="674" t="s">
        <v>192</v>
      </c>
      <c r="G90" s="674" t="s">
        <v>202</v>
      </c>
      <c r="H90" s="695" t="s">
        <v>287</v>
      </c>
      <c r="I90" s="674" t="s">
        <v>319</v>
      </c>
      <c r="J90" s="691" t="s">
        <v>144</v>
      </c>
      <c r="K90" s="691" t="s">
        <v>15</v>
      </c>
      <c r="L90" s="21" t="s">
        <v>4</v>
      </c>
      <c r="M90" s="22">
        <v>0.3</v>
      </c>
      <c r="N90" s="22">
        <v>0.4</v>
      </c>
      <c r="O90" s="22">
        <v>0.3</v>
      </c>
      <c r="P90" s="33">
        <f>SUM(M90:O90)</f>
        <v>1</v>
      </c>
      <c r="Q90" s="793"/>
    </row>
    <row r="91" spans="2:19" s="6" customFormat="1" ht="34.5" customHeight="1">
      <c r="B91" s="683"/>
      <c r="C91" s="767"/>
      <c r="D91" s="782"/>
      <c r="E91" s="680"/>
      <c r="F91" s="673"/>
      <c r="G91" s="673"/>
      <c r="H91" s="696"/>
      <c r="I91" s="673"/>
      <c r="J91" s="676"/>
      <c r="K91" s="676"/>
      <c r="L91" s="21" t="s">
        <v>5</v>
      </c>
      <c r="M91" s="22"/>
      <c r="N91" s="22"/>
      <c r="O91" s="22"/>
      <c r="P91" s="33">
        <f>SUM(M91:O91)</f>
        <v>0</v>
      </c>
      <c r="Q91" s="793"/>
    </row>
    <row r="92" spans="2:19" s="6" customFormat="1" ht="47.25" customHeight="1">
      <c r="B92" s="683"/>
      <c r="C92" s="767"/>
      <c r="D92" s="665" t="s">
        <v>233</v>
      </c>
      <c r="E92" s="679">
        <v>7.0000000000000007E-2</v>
      </c>
      <c r="F92" s="688" t="s">
        <v>84</v>
      </c>
      <c r="G92" s="674" t="s">
        <v>124</v>
      </c>
      <c r="H92" s="674" t="s">
        <v>123</v>
      </c>
      <c r="I92" s="676" t="s">
        <v>324</v>
      </c>
      <c r="J92" s="676" t="s">
        <v>14</v>
      </c>
      <c r="K92" s="676" t="s">
        <v>13</v>
      </c>
      <c r="L92" s="21" t="s">
        <v>4</v>
      </c>
      <c r="M92" s="22">
        <v>0.3</v>
      </c>
      <c r="N92" s="22">
        <v>0.5</v>
      </c>
      <c r="O92" s="22">
        <v>0.2</v>
      </c>
      <c r="P92" s="33">
        <f t="shared" ref="P92:P121" si="6">SUM(M92:O92)</f>
        <v>1</v>
      </c>
      <c r="Q92" s="687"/>
    </row>
    <row r="93" spans="2:19" s="6" customFormat="1" ht="50.25" customHeight="1">
      <c r="B93" s="683"/>
      <c r="C93" s="767"/>
      <c r="D93" s="694"/>
      <c r="E93" s="680"/>
      <c r="F93" s="688"/>
      <c r="G93" s="673"/>
      <c r="H93" s="673"/>
      <c r="I93" s="676"/>
      <c r="J93" s="676"/>
      <c r="K93" s="676"/>
      <c r="L93" s="21" t="s">
        <v>5</v>
      </c>
      <c r="M93" s="22"/>
      <c r="N93" s="22"/>
      <c r="O93" s="22"/>
      <c r="P93" s="33">
        <f t="shared" si="6"/>
        <v>0</v>
      </c>
      <c r="Q93" s="687"/>
    </row>
    <row r="94" spans="2:19" s="6" customFormat="1" ht="39" customHeight="1">
      <c r="B94" s="683"/>
      <c r="C94" s="767"/>
      <c r="D94" s="694"/>
      <c r="E94" s="679">
        <v>7.0000000000000007E-2</v>
      </c>
      <c r="F94" s="676" t="s">
        <v>194</v>
      </c>
      <c r="G94" s="674" t="s">
        <v>195</v>
      </c>
      <c r="H94" s="676" t="s">
        <v>196</v>
      </c>
      <c r="I94" s="676" t="s">
        <v>319</v>
      </c>
      <c r="J94" s="676" t="s">
        <v>92</v>
      </c>
      <c r="K94" s="676" t="s">
        <v>13</v>
      </c>
      <c r="L94" s="24" t="s">
        <v>4</v>
      </c>
      <c r="M94" s="22">
        <v>0.33</v>
      </c>
      <c r="N94" s="22">
        <v>0.33</v>
      </c>
      <c r="O94" s="22">
        <v>0.34</v>
      </c>
      <c r="P94" s="33">
        <f t="shared" ref="P94:P97" si="7">SUM(M94:O94)</f>
        <v>1</v>
      </c>
      <c r="Q94" s="783"/>
      <c r="R94" s="784"/>
    </row>
    <row r="95" spans="2:19" s="6" customFormat="1" ht="34.5" customHeight="1">
      <c r="B95" s="683"/>
      <c r="C95" s="767"/>
      <c r="D95" s="694"/>
      <c r="E95" s="680"/>
      <c r="F95" s="676"/>
      <c r="G95" s="673"/>
      <c r="H95" s="676"/>
      <c r="I95" s="676"/>
      <c r="J95" s="676"/>
      <c r="K95" s="676"/>
      <c r="L95" s="24" t="s">
        <v>5</v>
      </c>
      <c r="M95" s="22"/>
      <c r="N95" s="22"/>
      <c r="O95" s="22"/>
      <c r="P95" s="33">
        <f t="shared" si="7"/>
        <v>0</v>
      </c>
      <c r="Q95" s="783"/>
      <c r="R95" s="784"/>
    </row>
    <row r="96" spans="2:19" s="6" customFormat="1" ht="39.75" customHeight="1">
      <c r="B96" s="683"/>
      <c r="C96" s="767"/>
      <c r="D96" s="694"/>
      <c r="E96" s="679">
        <v>7.0000000000000007E-2</v>
      </c>
      <c r="F96" s="674" t="s">
        <v>193</v>
      </c>
      <c r="G96" s="674" t="s">
        <v>211</v>
      </c>
      <c r="H96" s="708" t="s">
        <v>118</v>
      </c>
      <c r="I96" s="674" t="s">
        <v>319</v>
      </c>
      <c r="J96" s="676" t="s">
        <v>12</v>
      </c>
      <c r="K96" s="676" t="s">
        <v>13</v>
      </c>
      <c r="L96" s="24" t="s">
        <v>4</v>
      </c>
      <c r="M96" s="22">
        <v>0.3</v>
      </c>
      <c r="N96" s="22">
        <v>0.4</v>
      </c>
      <c r="O96" s="22">
        <v>0.3</v>
      </c>
      <c r="P96" s="33">
        <f t="shared" si="7"/>
        <v>1</v>
      </c>
      <c r="Q96" s="783"/>
      <c r="R96" s="784"/>
    </row>
    <row r="97" spans="2:18" s="6" customFormat="1" ht="39.75" customHeight="1">
      <c r="B97" s="683"/>
      <c r="C97" s="767"/>
      <c r="D97" s="694"/>
      <c r="E97" s="680"/>
      <c r="F97" s="673"/>
      <c r="G97" s="673"/>
      <c r="H97" s="709"/>
      <c r="I97" s="673"/>
      <c r="J97" s="676"/>
      <c r="K97" s="676"/>
      <c r="L97" s="24" t="s">
        <v>5</v>
      </c>
      <c r="M97" s="22"/>
      <c r="N97" s="22"/>
      <c r="O97" s="22"/>
      <c r="P97" s="33">
        <f t="shared" si="7"/>
        <v>0</v>
      </c>
      <c r="Q97" s="783"/>
      <c r="R97" s="784"/>
    </row>
    <row r="98" spans="2:18" s="6" customFormat="1" ht="34.5" customHeight="1">
      <c r="B98" s="683"/>
      <c r="C98" s="767"/>
      <c r="D98" s="694"/>
      <c r="E98" s="679">
        <v>7.0000000000000007E-2</v>
      </c>
      <c r="F98" s="688" t="s">
        <v>213</v>
      </c>
      <c r="G98" s="674" t="s">
        <v>119</v>
      </c>
      <c r="H98" s="693" t="s">
        <v>120</v>
      </c>
      <c r="I98" s="676" t="s">
        <v>341</v>
      </c>
      <c r="J98" s="691" t="s">
        <v>16</v>
      </c>
      <c r="K98" s="691" t="s">
        <v>13</v>
      </c>
      <c r="L98" s="21" t="s">
        <v>4</v>
      </c>
      <c r="M98" s="22">
        <v>0.3</v>
      </c>
      <c r="N98" s="22">
        <v>0.4</v>
      </c>
      <c r="O98" s="22">
        <v>0.3</v>
      </c>
      <c r="P98" s="33">
        <f t="shared" si="6"/>
        <v>1</v>
      </c>
      <c r="Q98" s="785"/>
      <c r="R98" s="786"/>
    </row>
    <row r="99" spans="2:18" s="6" customFormat="1" ht="27.75" customHeight="1">
      <c r="B99" s="683"/>
      <c r="C99" s="767"/>
      <c r="D99" s="694"/>
      <c r="E99" s="680"/>
      <c r="F99" s="688"/>
      <c r="G99" s="673"/>
      <c r="H99" s="693"/>
      <c r="I99" s="676"/>
      <c r="J99" s="676"/>
      <c r="K99" s="676"/>
      <c r="L99" s="21" t="s">
        <v>5</v>
      </c>
      <c r="M99" s="22"/>
      <c r="N99" s="22"/>
      <c r="O99" s="22"/>
      <c r="P99" s="33">
        <f t="shared" si="6"/>
        <v>0</v>
      </c>
      <c r="Q99" s="785"/>
      <c r="R99" s="786"/>
    </row>
    <row r="100" spans="2:18" s="6" customFormat="1" ht="39.75" customHeight="1">
      <c r="B100" s="683"/>
      <c r="C100" s="767"/>
      <c r="D100" s="694"/>
      <c r="E100" s="679">
        <v>0.05</v>
      </c>
      <c r="F100" s="695" t="s">
        <v>214</v>
      </c>
      <c r="G100" s="674" t="s">
        <v>103</v>
      </c>
      <c r="H100" s="674" t="s">
        <v>106</v>
      </c>
      <c r="I100" s="674" t="s">
        <v>342</v>
      </c>
      <c r="J100" s="721" t="s">
        <v>16</v>
      </c>
      <c r="K100" s="721" t="s">
        <v>13</v>
      </c>
      <c r="L100" s="21" t="s">
        <v>4</v>
      </c>
      <c r="M100" s="22">
        <v>0.2</v>
      </c>
      <c r="N100" s="22">
        <v>0.3</v>
      </c>
      <c r="O100" s="22">
        <v>0.5</v>
      </c>
      <c r="P100" s="33">
        <f t="shared" si="6"/>
        <v>1</v>
      </c>
    </row>
    <row r="101" spans="2:18" s="6" customFormat="1" ht="39.75" customHeight="1">
      <c r="B101" s="683"/>
      <c r="C101" s="767"/>
      <c r="D101" s="694"/>
      <c r="E101" s="680"/>
      <c r="F101" s="696"/>
      <c r="G101" s="673"/>
      <c r="H101" s="673"/>
      <c r="I101" s="673"/>
      <c r="J101" s="673"/>
      <c r="K101" s="673"/>
      <c r="L101" s="21" t="s">
        <v>5</v>
      </c>
      <c r="M101" s="22"/>
      <c r="N101" s="22"/>
      <c r="O101" s="22"/>
      <c r="P101" s="33">
        <f t="shared" si="6"/>
        <v>0</v>
      </c>
    </row>
    <row r="102" spans="2:18" s="6" customFormat="1" ht="39.75" customHeight="1">
      <c r="B102" s="683"/>
      <c r="C102" s="767"/>
      <c r="D102" s="694"/>
      <c r="E102" s="679">
        <v>0.05</v>
      </c>
      <c r="F102" s="688" t="s">
        <v>215</v>
      </c>
      <c r="G102" s="674" t="s">
        <v>23</v>
      </c>
      <c r="H102" s="693" t="s">
        <v>38</v>
      </c>
      <c r="I102" s="676" t="s">
        <v>341</v>
      </c>
      <c r="J102" s="691" t="s">
        <v>14</v>
      </c>
      <c r="K102" s="691" t="s">
        <v>13</v>
      </c>
      <c r="L102" s="21" t="s">
        <v>4</v>
      </c>
      <c r="M102" s="22">
        <v>0.33</v>
      </c>
      <c r="N102" s="22">
        <v>0.34</v>
      </c>
      <c r="O102" s="22">
        <v>0.33</v>
      </c>
      <c r="P102" s="33">
        <f>SUM(M102:O102)</f>
        <v>1</v>
      </c>
    </row>
    <row r="103" spans="2:18" s="6" customFormat="1" ht="39.75" customHeight="1">
      <c r="B103" s="683"/>
      <c r="C103" s="767"/>
      <c r="D103" s="694"/>
      <c r="E103" s="680"/>
      <c r="F103" s="688"/>
      <c r="G103" s="673"/>
      <c r="H103" s="693"/>
      <c r="I103" s="676"/>
      <c r="J103" s="676"/>
      <c r="K103" s="676"/>
      <c r="L103" s="21" t="s">
        <v>5</v>
      </c>
      <c r="M103" s="22"/>
      <c r="N103" s="22"/>
      <c r="O103" s="22"/>
      <c r="P103" s="33">
        <f>SUM(M103:O103)</f>
        <v>0</v>
      </c>
    </row>
    <row r="104" spans="2:18" s="6" customFormat="1" ht="39.75" customHeight="1">
      <c r="B104" s="683"/>
      <c r="C104" s="767"/>
      <c r="D104" s="694"/>
      <c r="E104" s="679">
        <v>0.08</v>
      </c>
      <c r="F104" s="674" t="s">
        <v>216</v>
      </c>
      <c r="G104" s="674" t="s">
        <v>68</v>
      </c>
      <c r="H104" s="710" t="s">
        <v>66</v>
      </c>
      <c r="I104" s="674" t="s">
        <v>110</v>
      </c>
      <c r="J104" s="674" t="s">
        <v>12</v>
      </c>
      <c r="K104" s="674" t="s">
        <v>13</v>
      </c>
      <c r="L104" s="21" t="s">
        <v>4</v>
      </c>
      <c r="M104" s="22">
        <v>0.3</v>
      </c>
      <c r="N104" s="22">
        <v>0.4</v>
      </c>
      <c r="O104" s="22">
        <v>0.3</v>
      </c>
      <c r="P104" s="33">
        <f t="shared" ref="P104:P109" si="8">SUM(M104:O104)</f>
        <v>1</v>
      </c>
    </row>
    <row r="105" spans="2:18" s="6" customFormat="1" ht="31.5" customHeight="1">
      <c r="B105" s="683"/>
      <c r="C105" s="767"/>
      <c r="D105" s="694"/>
      <c r="E105" s="680"/>
      <c r="F105" s="673"/>
      <c r="G105" s="673"/>
      <c r="H105" s="701"/>
      <c r="I105" s="673"/>
      <c r="J105" s="673"/>
      <c r="K105" s="673"/>
      <c r="L105" s="21" t="s">
        <v>5</v>
      </c>
      <c r="M105" s="22"/>
      <c r="N105" s="22"/>
      <c r="O105" s="22"/>
      <c r="P105" s="33">
        <f t="shared" si="8"/>
        <v>0</v>
      </c>
    </row>
    <row r="106" spans="2:18" s="6" customFormat="1" ht="30.75" customHeight="1">
      <c r="B106" s="683"/>
      <c r="C106" s="767"/>
      <c r="D106" s="694"/>
      <c r="E106" s="679">
        <v>0.05</v>
      </c>
      <c r="F106" s="676" t="s">
        <v>217</v>
      </c>
      <c r="G106" s="676" t="s">
        <v>212</v>
      </c>
      <c r="H106" s="688" t="s">
        <v>67</v>
      </c>
      <c r="I106" s="676" t="s">
        <v>325</v>
      </c>
      <c r="J106" s="676" t="s">
        <v>17</v>
      </c>
      <c r="K106" s="676" t="s">
        <v>13</v>
      </c>
      <c r="L106" s="21" t="s">
        <v>4</v>
      </c>
      <c r="M106" s="22">
        <v>0.35</v>
      </c>
      <c r="N106" s="22">
        <v>0.35</v>
      </c>
      <c r="O106" s="22">
        <v>0.3</v>
      </c>
      <c r="P106" s="33">
        <f t="shared" si="8"/>
        <v>1</v>
      </c>
    </row>
    <row r="107" spans="2:18" s="6" customFormat="1" ht="24" customHeight="1">
      <c r="B107" s="683"/>
      <c r="C107" s="767"/>
      <c r="D107" s="694"/>
      <c r="E107" s="680"/>
      <c r="F107" s="676"/>
      <c r="G107" s="676"/>
      <c r="H107" s="688"/>
      <c r="I107" s="676"/>
      <c r="J107" s="676"/>
      <c r="K107" s="676"/>
      <c r="L107" s="21" t="s">
        <v>5</v>
      </c>
      <c r="M107" s="22"/>
      <c r="N107" s="22"/>
      <c r="O107" s="22"/>
      <c r="P107" s="33">
        <f t="shared" si="8"/>
        <v>0</v>
      </c>
    </row>
    <row r="108" spans="2:18" s="6" customFormat="1" ht="33" customHeight="1">
      <c r="B108" s="683"/>
      <c r="C108" s="767"/>
      <c r="D108" s="694"/>
      <c r="E108" s="679">
        <v>0.05</v>
      </c>
      <c r="F108" s="676" t="s">
        <v>218</v>
      </c>
      <c r="G108" s="674" t="s">
        <v>69</v>
      </c>
      <c r="H108" s="693" t="s">
        <v>289</v>
      </c>
      <c r="I108" s="676" t="s">
        <v>326</v>
      </c>
      <c r="J108" s="676" t="s">
        <v>288</v>
      </c>
      <c r="K108" s="676" t="s">
        <v>200</v>
      </c>
      <c r="L108" s="21" t="s">
        <v>4</v>
      </c>
      <c r="M108" s="22"/>
      <c r="N108" s="22">
        <v>0.5</v>
      </c>
      <c r="O108" s="22">
        <v>0.5</v>
      </c>
      <c r="P108" s="33">
        <f t="shared" si="8"/>
        <v>1</v>
      </c>
    </row>
    <row r="109" spans="2:18" s="6" customFormat="1" ht="22.5" customHeight="1">
      <c r="B109" s="683"/>
      <c r="C109" s="767"/>
      <c r="D109" s="666"/>
      <c r="E109" s="680"/>
      <c r="F109" s="676"/>
      <c r="G109" s="673"/>
      <c r="H109" s="693"/>
      <c r="I109" s="676"/>
      <c r="J109" s="676"/>
      <c r="K109" s="676"/>
      <c r="L109" s="21" t="s">
        <v>5</v>
      </c>
      <c r="M109" s="22"/>
      <c r="N109" s="22"/>
      <c r="O109" s="22"/>
      <c r="P109" s="33">
        <f t="shared" si="8"/>
        <v>0</v>
      </c>
    </row>
    <row r="110" spans="2:18" s="6" customFormat="1" ht="39.75" customHeight="1">
      <c r="B110" s="683"/>
      <c r="C110" s="767"/>
      <c r="D110" s="768" t="s">
        <v>147</v>
      </c>
      <c r="E110" s="679">
        <v>0.03</v>
      </c>
      <c r="F110" s="693" t="s">
        <v>235</v>
      </c>
      <c r="G110" s="674" t="s">
        <v>276</v>
      </c>
      <c r="H110" s="776" t="s">
        <v>277</v>
      </c>
      <c r="I110" s="676" t="s">
        <v>327</v>
      </c>
      <c r="J110" s="676" t="s">
        <v>17</v>
      </c>
      <c r="K110" s="676" t="s">
        <v>15</v>
      </c>
      <c r="L110" s="21" t="s">
        <v>4</v>
      </c>
      <c r="M110" s="22">
        <v>0</v>
      </c>
      <c r="N110" s="22">
        <v>0.5</v>
      </c>
      <c r="O110" s="22">
        <v>0.5</v>
      </c>
      <c r="P110" s="33">
        <f t="shared" si="6"/>
        <v>1</v>
      </c>
    </row>
    <row r="111" spans="2:18" s="6" customFormat="1" ht="30" customHeight="1">
      <c r="B111" s="683"/>
      <c r="C111" s="767"/>
      <c r="D111" s="768"/>
      <c r="E111" s="680"/>
      <c r="F111" s="693"/>
      <c r="G111" s="673"/>
      <c r="H111" s="776"/>
      <c r="I111" s="676"/>
      <c r="J111" s="676"/>
      <c r="K111" s="676"/>
      <c r="L111" s="21" t="s">
        <v>5</v>
      </c>
      <c r="M111" s="22">
        <v>0</v>
      </c>
      <c r="N111" s="22">
        <v>0</v>
      </c>
      <c r="O111" s="22">
        <v>0</v>
      </c>
      <c r="P111" s="33">
        <f t="shared" si="6"/>
        <v>0</v>
      </c>
    </row>
    <row r="112" spans="2:18" s="6" customFormat="1" ht="54.75" customHeight="1">
      <c r="B112" s="683"/>
      <c r="C112" s="767"/>
      <c r="D112" s="768"/>
      <c r="E112" s="679">
        <v>0.03</v>
      </c>
      <c r="F112" s="693" t="s">
        <v>236</v>
      </c>
      <c r="G112" s="674" t="s">
        <v>278</v>
      </c>
      <c r="H112" s="722" t="s">
        <v>279</v>
      </c>
      <c r="I112" s="676" t="s">
        <v>327</v>
      </c>
      <c r="J112" s="676" t="s">
        <v>17</v>
      </c>
      <c r="K112" s="676" t="s">
        <v>15</v>
      </c>
      <c r="L112" s="21" t="s">
        <v>4</v>
      </c>
      <c r="M112" s="22">
        <v>0</v>
      </c>
      <c r="N112" s="22">
        <v>0</v>
      </c>
      <c r="O112" s="22">
        <v>1</v>
      </c>
      <c r="P112" s="33">
        <f t="shared" si="6"/>
        <v>1</v>
      </c>
    </row>
    <row r="113" spans="2:18" s="6" customFormat="1" ht="30" customHeight="1">
      <c r="B113" s="683"/>
      <c r="C113" s="767"/>
      <c r="D113" s="768"/>
      <c r="E113" s="680"/>
      <c r="F113" s="693"/>
      <c r="G113" s="673"/>
      <c r="H113" s="722"/>
      <c r="I113" s="676"/>
      <c r="J113" s="676"/>
      <c r="K113" s="676"/>
      <c r="L113" s="21" t="s">
        <v>5</v>
      </c>
      <c r="M113" s="22">
        <v>0</v>
      </c>
      <c r="N113" s="22">
        <v>0</v>
      </c>
      <c r="O113" s="22">
        <v>0</v>
      </c>
      <c r="P113" s="33">
        <f t="shared" si="6"/>
        <v>0</v>
      </c>
    </row>
    <row r="114" spans="2:18" s="6" customFormat="1" ht="30" customHeight="1">
      <c r="B114" s="683"/>
      <c r="C114" s="767"/>
      <c r="D114" s="768"/>
      <c r="E114" s="679">
        <v>7.0000000000000007E-2</v>
      </c>
      <c r="F114" s="693" t="s">
        <v>219</v>
      </c>
      <c r="G114" s="674" t="s">
        <v>241</v>
      </c>
      <c r="H114" s="722" t="s">
        <v>242</v>
      </c>
      <c r="I114" s="676" t="s">
        <v>328</v>
      </c>
      <c r="J114" s="676" t="s">
        <v>17</v>
      </c>
      <c r="K114" s="676" t="s">
        <v>15</v>
      </c>
      <c r="L114" s="21" t="s">
        <v>4</v>
      </c>
      <c r="M114" s="22">
        <v>0.33</v>
      </c>
      <c r="N114" s="22">
        <v>0.47</v>
      </c>
      <c r="O114" s="22">
        <v>0.2</v>
      </c>
      <c r="P114" s="33">
        <f t="shared" si="6"/>
        <v>1</v>
      </c>
    </row>
    <row r="115" spans="2:18" s="6" customFormat="1" ht="21.75" customHeight="1">
      <c r="B115" s="683"/>
      <c r="C115" s="767"/>
      <c r="D115" s="768"/>
      <c r="E115" s="680"/>
      <c r="F115" s="693"/>
      <c r="G115" s="673"/>
      <c r="H115" s="722"/>
      <c r="I115" s="676"/>
      <c r="J115" s="676"/>
      <c r="K115" s="676"/>
      <c r="L115" s="21" t="s">
        <v>5</v>
      </c>
      <c r="M115" s="22"/>
      <c r="N115" s="22"/>
      <c r="O115" s="22"/>
      <c r="P115" s="33">
        <f t="shared" si="6"/>
        <v>0</v>
      </c>
    </row>
    <row r="116" spans="2:18" s="6" customFormat="1" ht="29.25" customHeight="1">
      <c r="B116" s="683"/>
      <c r="C116" s="767"/>
      <c r="D116" s="779" t="s">
        <v>148</v>
      </c>
      <c r="E116" s="679">
        <v>0.06</v>
      </c>
      <c r="F116" s="693" t="s">
        <v>220</v>
      </c>
      <c r="G116" s="674" t="s">
        <v>39</v>
      </c>
      <c r="H116" s="676" t="s">
        <v>40</v>
      </c>
      <c r="I116" s="676" t="s">
        <v>341</v>
      </c>
      <c r="J116" s="691" t="s">
        <v>14</v>
      </c>
      <c r="K116" s="691" t="s">
        <v>15</v>
      </c>
      <c r="L116" s="21" t="s">
        <v>4</v>
      </c>
      <c r="M116" s="22">
        <v>0.33</v>
      </c>
      <c r="N116" s="22">
        <v>0.34</v>
      </c>
      <c r="O116" s="22">
        <v>0.33</v>
      </c>
      <c r="P116" s="33">
        <f t="shared" si="6"/>
        <v>1</v>
      </c>
    </row>
    <row r="117" spans="2:18" s="6" customFormat="1" ht="24" customHeight="1">
      <c r="B117" s="683"/>
      <c r="C117" s="767"/>
      <c r="D117" s="780"/>
      <c r="E117" s="680"/>
      <c r="F117" s="693"/>
      <c r="G117" s="673"/>
      <c r="H117" s="676"/>
      <c r="I117" s="676"/>
      <c r="J117" s="676"/>
      <c r="K117" s="676"/>
      <c r="L117" s="21" t="s">
        <v>5</v>
      </c>
      <c r="M117" s="22"/>
      <c r="N117" s="22"/>
      <c r="O117" s="22"/>
      <c r="P117" s="33">
        <f t="shared" si="6"/>
        <v>0</v>
      </c>
    </row>
    <row r="118" spans="2:18" s="6" customFormat="1" ht="24" customHeight="1">
      <c r="B118" s="683"/>
      <c r="C118" s="767"/>
      <c r="D118" s="45"/>
      <c r="E118" s="679">
        <v>0.05</v>
      </c>
      <c r="F118" s="676" t="s">
        <v>237</v>
      </c>
      <c r="G118" s="674" t="s">
        <v>239</v>
      </c>
      <c r="H118" s="722" t="s">
        <v>49</v>
      </c>
      <c r="I118" s="676" t="s">
        <v>329</v>
      </c>
      <c r="J118" s="676" t="s">
        <v>17</v>
      </c>
      <c r="K118" s="676" t="s">
        <v>15</v>
      </c>
      <c r="L118" s="21" t="s">
        <v>4</v>
      </c>
      <c r="M118" s="22">
        <v>0.33</v>
      </c>
      <c r="N118" s="22">
        <v>0.47</v>
      </c>
      <c r="O118" s="22">
        <v>0.2</v>
      </c>
      <c r="P118" s="33">
        <f t="shared" si="6"/>
        <v>1</v>
      </c>
    </row>
    <row r="119" spans="2:18" s="6" customFormat="1" ht="24" customHeight="1">
      <c r="B119" s="683"/>
      <c r="C119" s="767"/>
      <c r="D119" s="45"/>
      <c r="E119" s="680"/>
      <c r="F119" s="676"/>
      <c r="G119" s="673"/>
      <c r="H119" s="722"/>
      <c r="I119" s="676"/>
      <c r="J119" s="676"/>
      <c r="K119" s="676"/>
      <c r="L119" s="21" t="s">
        <v>5</v>
      </c>
      <c r="M119" s="22"/>
      <c r="N119" s="22"/>
      <c r="O119" s="22"/>
      <c r="P119" s="33">
        <f t="shared" si="6"/>
        <v>0</v>
      </c>
    </row>
    <row r="120" spans="2:18" s="6" customFormat="1" ht="29.25" customHeight="1">
      <c r="B120" s="683"/>
      <c r="C120" s="767"/>
      <c r="D120" s="45"/>
      <c r="E120" s="679">
        <v>7.0000000000000007E-2</v>
      </c>
      <c r="F120" s="775" t="s">
        <v>265</v>
      </c>
      <c r="G120" s="674" t="s">
        <v>239</v>
      </c>
      <c r="H120" s="722" t="s">
        <v>240</v>
      </c>
      <c r="I120" s="676" t="s">
        <v>329</v>
      </c>
      <c r="J120" s="676" t="s">
        <v>17</v>
      </c>
      <c r="K120" s="676" t="s">
        <v>15</v>
      </c>
      <c r="L120" s="21" t="s">
        <v>4</v>
      </c>
      <c r="M120" s="22">
        <v>0.33</v>
      </c>
      <c r="N120" s="22">
        <v>0.47</v>
      </c>
      <c r="O120" s="22">
        <v>0.2</v>
      </c>
      <c r="P120" s="33">
        <f t="shared" si="6"/>
        <v>1</v>
      </c>
    </row>
    <row r="121" spans="2:18" s="6" customFormat="1" ht="32.25" customHeight="1">
      <c r="B121" s="683"/>
      <c r="C121" s="767"/>
      <c r="D121" s="45"/>
      <c r="E121" s="680"/>
      <c r="F121" s="775"/>
      <c r="G121" s="673"/>
      <c r="H121" s="722"/>
      <c r="I121" s="676"/>
      <c r="J121" s="676"/>
      <c r="K121" s="676"/>
      <c r="L121" s="21" t="s">
        <v>5</v>
      </c>
      <c r="M121" s="22"/>
      <c r="N121" s="22"/>
      <c r="O121" s="22"/>
      <c r="P121" s="33">
        <f t="shared" si="6"/>
        <v>0</v>
      </c>
    </row>
    <row r="122" spans="2:18" s="6" customFormat="1" ht="27" customHeight="1">
      <c r="B122" s="683"/>
      <c r="C122" s="767"/>
      <c r="D122" s="661" t="s">
        <v>149</v>
      </c>
      <c r="E122" s="679">
        <v>7.0000000000000007E-2</v>
      </c>
      <c r="F122" s="674" t="s">
        <v>238</v>
      </c>
      <c r="G122" s="674" t="s">
        <v>174</v>
      </c>
      <c r="H122" s="674" t="s">
        <v>175</v>
      </c>
      <c r="I122" s="674" t="s">
        <v>330</v>
      </c>
      <c r="J122" s="674" t="s">
        <v>16</v>
      </c>
      <c r="K122" s="689" t="s">
        <v>92</v>
      </c>
      <c r="L122" s="21" t="s">
        <v>4</v>
      </c>
      <c r="M122" s="22">
        <v>1</v>
      </c>
      <c r="N122" s="22"/>
      <c r="O122" s="22"/>
      <c r="P122" s="33">
        <f>SUM(M122:O122)</f>
        <v>1</v>
      </c>
      <c r="Q122" s="687"/>
      <c r="R122" s="786"/>
    </row>
    <row r="123" spans="2:18" s="6" customFormat="1" ht="25.5" customHeight="1">
      <c r="B123" s="683"/>
      <c r="C123" s="767"/>
      <c r="D123" s="661"/>
      <c r="E123" s="680"/>
      <c r="F123" s="673"/>
      <c r="G123" s="673"/>
      <c r="H123" s="673"/>
      <c r="I123" s="673"/>
      <c r="J123" s="673"/>
      <c r="K123" s="690"/>
      <c r="L123" s="21" t="s">
        <v>5</v>
      </c>
      <c r="M123" s="22"/>
      <c r="N123" s="22"/>
      <c r="O123" s="22"/>
      <c r="P123" s="33">
        <f>SUM(M123:O123)</f>
        <v>0</v>
      </c>
      <c r="Q123" s="785"/>
      <c r="R123" s="786"/>
    </row>
    <row r="124" spans="2:18" s="6" customFormat="1" ht="15.75" customHeight="1">
      <c r="B124" s="683"/>
      <c r="C124" s="760" t="s">
        <v>266</v>
      </c>
      <c r="D124" s="777"/>
      <c r="E124" s="777"/>
      <c r="F124" s="777"/>
      <c r="G124" s="777"/>
      <c r="H124" s="777"/>
      <c r="I124" s="777"/>
      <c r="J124" s="777"/>
      <c r="K124" s="777"/>
      <c r="P124" s="34"/>
    </row>
    <row r="125" spans="2:18" s="6" customFormat="1" ht="16.5" customHeight="1">
      <c r="B125" s="683"/>
      <c r="C125" s="760"/>
      <c r="D125" s="777"/>
      <c r="E125" s="777"/>
      <c r="F125" s="777"/>
      <c r="G125" s="777"/>
      <c r="H125" s="777"/>
      <c r="I125" s="777"/>
      <c r="J125" s="777"/>
      <c r="K125" s="777"/>
      <c r="P125" s="34"/>
    </row>
    <row r="126" spans="2:18" s="6" customFormat="1" ht="22.5" customHeight="1">
      <c r="C126" s="787" t="s">
        <v>89</v>
      </c>
      <c r="D126" s="788"/>
      <c r="E126" s="788"/>
      <c r="F126" s="788"/>
      <c r="G126" s="788"/>
      <c r="H126" s="788"/>
      <c r="I126" s="788"/>
      <c r="J126" s="788"/>
      <c r="K126" s="789"/>
      <c r="L126" s="21" t="s">
        <v>4</v>
      </c>
      <c r="M126" s="28">
        <f>+M90*$E$90+M92*$E$92+M94*$E$94+M96*$E$96+M98*$E$98+M100*$E$100+M102*$E$102+M104*$E$104+M106*$E$106+M108*$E$108+M110*$E$110+M112*$E$112+M114*$E$114+M116*$E$116+M118*$E$118+M120*$E$120+M122*$E$122</f>
        <v>0.3246</v>
      </c>
      <c r="N126" s="28">
        <f>+N90*$E$90+N92*$E$92+N94*$E$94+N96*$E$96+N98*$E$98+N100*$E$100+N102*$E$102+N104*$E$104+N106*$E$106+N108*$E$108+N110*$E$110+N112*$E$112+N114*$E$114+N116*$E$116+N118*$E$118+N120*$E$120+N122*$E$122</f>
        <v>0.36929999999999996</v>
      </c>
      <c r="O126" s="28">
        <f>+O90*$E$90+O92*$E$92+O94*$E$94+O96*$E$96+O98*$E$98+O100*$E$100+O102*$E$102+O104*$E$104+O106*$E$106+O108*$E$108+O110*$E$110+O112*$E$112+O114*$E$114+O116*$E$116+O118*$E$118+O120*$E$120+O122*$E$122</f>
        <v>0.30609999999999998</v>
      </c>
      <c r="P126" s="36">
        <f>SUM(M126:O126)</f>
        <v>1</v>
      </c>
    </row>
    <row r="127" spans="2:18" s="6" customFormat="1" ht="26.25" customHeight="1">
      <c r="C127" s="790"/>
      <c r="D127" s="791"/>
      <c r="E127" s="791"/>
      <c r="F127" s="791"/>
      <c r="G127" s="791"/>
      <c r="H127" s="791"/>
      <c r="I127" s="791"/>
      <c r="J127" s="791"/>
      <c r="K127" s="792"/>
      <c r="L127" s="21" t="s">
        <v>5</v>
      </c>
      <c r="M127" s="28">
        <f>+M91*$E$90+M93*$E$92+M95*$E$94+M97*$E$96+M99*$E$98+M101*$E$100+M103*$E$102+M105*$E$104+M107*$E$106+M109*$E$108+M111*$E$110+M113*$E$112+M115*$E$114+M117*$E$116+M119*$E$118+M121*$E$120+M123*$E$122</f>
        <v>0</v>
      </c>
      <c r="N127" s="28">
        <f t="shared" ref="N127:O127" si="9">+N91*$E$90+N93*$E$92+N95*$E$94+N97*$E$96+N99*$E$98+N101*$E$100+N103*$E$102+N105*$E$104+N107*$E$106+N109*$E$108+N111*$E$110+N113*$E$112+N115*$E$114+N117*$E$116+N119*$E$118+N121*$E$120+N123*$E$122</f>
        <v>0</v>
      </c>
      <c r="O127" s="28">
        <f t="shared" si="9"/>
        <v>0</v>
      </c>
      <c r="P127" s="36">
        <f>SUM(M127:O127)</f>
        <v>0</v>
      </c>
    </row>
    <row r="128" spans="2:18" s="6" customFormat="1" ht="40.5" customHeight="1">
      <c r="B128" s="675" t="s">
        <v>161</v>
      </c>
      <c r="C128" s="662" t="s">
        <v>222</v>
      </c>
      <c r="D128" s="700" t="s">
        <v>150</v>
      </c>
      <c r="E128" s="679">
        <v>0.05</v>
      </c>
      <c r="F128" s="688" t="s">
        <v>85</v>
      </c>
      <c r="G128" s="676" t="s">
        <v>25</v>
      </c>
      <c r="H128" s="676" t="s">
        <v>24</v>
      </c>
      <c r="I128" s="676" t="s">
        <v>25</v>
      </c>
      <c r="J128" s="676" t="s">
        <v>14</v>
      </c>
      <c r="K128" s="674" t="s">
        <v>17</v>
      </c>
      <c r="L128" s="21" t="s">
        <v>4</v>
      </c>
      <c r="M128" s="22">
        <v>1</v>
      </c>
      <c r="N128" s="22"/>
      <c r="O128" s="22"/>
      <c r="P128" s="33">
        <f t="shared" ref="P128:P165" si="10">SUM(M128:O128)</f>
        <v>1</v>
      </c>
    </row>
    <row r="129" spans="2:24" s="6" customFormat="1" ht="31.5" customHeight="1">
      <c r="B129" s="675"/>
      <c r="C129" s="663"/>
      <c r="D129" s="700"/>
      <c r="E129" s="680"/>
      <c r="F129" s="688"/>
      <c r="G129" s="676"/>
      <c r="H129" s="676"/>
      <c r="I129" s="676"/>
      <c r="J129" s="676"/>
      <c r="K129" s="673"/>
      <c r="L129" s="21" t="s">
        <v>5</v>
      </c>
      <c r="M129" s="22"/>
      <c r="N129" s="22"/>
      <c r="O129" s="22"/>
      <c r="P129" s="33">
        <f t="shared" si="10"/>
        <v>0</v>
      </c>
    </row>
    <row r="130" spans="2:24" s="6" customFormat="1" ht="45" customHeight="1">
      <c r="B130" s="675"/>
      <c r="C130" s="663"/>
      <c r="D130" s="700"/>
      <c r="E130" s="679">
        <v>0.05</v>
      </c>
      <c r="F130" s="688" t="s">
        <v>86</v>
      </c>
      <c r="G130" s="674" t="s">
        <v>50</v>
      </c>
      <c r="H130" s="674" t="s">
        <v>26</v>
      </c>
      <c r="I130" s="676" t="s">
        <v>331</v>
      </c>
      <c r="J130" s="676" t="s">
        <v>14</v>
      </c>
      <c r="K130" s="676" t="s">
        <v>15</v>
      </c>
      <c r="L130" s="21" t="s">
        <v>4</v>
      </c>
      <c r="M130" s="22">
        <v>0.33</v>
      </c>
      <c r="N130" s="22">
        <v>0.34</v>
      </c>
      <c r="O130" s="22">
        <v>0.33</v>
      </c>
      <c r="P130" s="33">
        <f t="shared" si="10"/>
        <v>1</v>
      </c>
    </row>
    <row r="131" spans="2:24" s="6" customFormat="1" ht="38.25" customHeight="1">
      <c r="B131" s="675"/>
      <c r="C131" s="663"/>
      <c r="D131" s="700"/>
      <c r="E131" s="680"/>
      <c r="F131" s="688"/>
      <c r="G131" s="673"/>
      <c r="H131" s="673"/>
      <c r="I131" s="676"/>
      <c r="J131" s="676"/>
      <c r="K131" s="676"/>
      <c r="L131" s="21" t="s">
        <v>5</v>
      </c>
      <c r="M131" s="22"/>
      <c r="N131" s="22"/>
      <c r="O131" s="22"/>
      <c r="P131" s="33">
        <f t="shared" si="10"/>
        <v>0</v>
      </c>
      <c r="X131" s="16"/>
    </row>
    <row r="132" spans="2:24" s="6" customFormat="1" ht="48.75" customHeight="1">
      <c r="B132" s="675"/>
      <c r="C132" s="663"/>
      <c r="D132" s="700"/>
      <c r="E132" s="679">
        <v>0.05</v>
      </c>
      <c r="F132" s="676" t="s">
        <v>87</v>
      </c>
      <c r="G132" s="674" t="s">
        <v>41</v>
      </c>
      <c r="H132" s="688" t="s">
        <v>51</v>
      </c>
      <c r="I132" s="676" t="s">
        <v>332</v>
      </c>
      <c r="J132" s="676" t="s">
        <v>14</v>
      </c>
      <c r="K132" s="676" t="s">
        <v>13</v>
      </c>
      <c r="L132" s="21" t="s">
        <v>4</v>
      </c>
      <c r="M132" s="22">
        <v>0.33</v>
      </c>
      <c r="N132" s="22">
        <v>0.34</v>
      </c>
      <c r="O132" s="22">
        <v>0.33</v>
      </c>
      <c r="P132" s="33">
        <f t="shared" si="10"/>
        <v>1</v>
      </c>
    </row>
    <row r="133" spans="2:24" s="6" customFormat="1" ht="48.75" customHeight="1">
      <c r="B133" s="675"/>
      <c r="C133" s="663"/>
      <c r="D133" s="700"/>
      <c r="E133" s="680"/>
      <c r="F133" s="676"/>
      <c r="G133" s="673"/>
      <c r="H133" s="688"/>
      <c r="I133" s="676"/>
      <c r="J133" s="676"/>
      <c r="K133" s="676"/>
      <c r="L133" s="21" t="s">
        <v>5</v>
      </c>
      <c r="M133" s="22"/>
      <c r="N133" s="22"/>
      <c r="O133" s="22"/>
      <c r="P133" s="33">
        <f t="shared" si="10"/>
        <v>0</v>
      </c>
    </row>
    <row r="134" spans="2:24" s="6" customFormat="1" ht="33.75" customHeight="1">
      <c r="B134" s="675"/>
      <c r="C134" s="663"/>
      <c r="D134" s="700"/>
      <c r="E134" s="679">
        <v>0.05</v>
      </c>
      <c r="F134" s="676" t="s">
        <v>88</v>
      </c>
      <c r="G134" s="674" t="s">
        <v>53</v>
      </c>
      <c r="H134" s="703" t="s">
        <v>52</v>
      </c>
      <c r="I134" s="676" t="s">
        <v>115</v>
      </c>
      <c r="J134" s="676" t="s">
        <v>14</v>
      </c>
      <c r="K134" s="676" t="s">
        <v>13</v>
      </c>
      <c r="L134" s="21" t="s">
        <v>4</v>
      </c>
      <c r="M134" s="22">
        <v>0.33</v>
      </c>
      <c r="N134" s="22">
        <v>0.34</v>
      </c>
      <c r="O134" s="22">
        <v>0.33</v>
      </c>
      <c r="P134" s="33">
        <f t="shared" si="10"/>
        <v>1</v>
      </c>
    </row>
    <row r="135" spans="2:24" s="6" customFormat="1" ht="33.75" customHeight="1">
      <c r="B135" s="675"/>
      <c r="C135" s="663"/>
      <c r="D135" s="700"/>
      <c r="E135" s="680"/>
      <c r="F135" s="676"/>
      <c r="G135" s="673"/>
      <c r="H135" s="703"/>
      <c r="I135" s="676"/>
      <c r="J135" s="676"/>
      <c r="K135" s="676"/>
      <c r="L135" s="21" t="s">
        <v>5</v>
      </c>
      <c r="M135" s="22"/>
      <c r="N135" s="22"/>
      <c r="O135" s="22"/>
      <c r="P135" s="33">
        <f t="shared" si="10"/>
        <v>0</v>
      </c>
    </row>
    <row r="136" spans="2:24" s="6" customFormat="1" ht="51" customHeight="1">
      <c r="B136" s="675"/>
      <c r="C136" s="663"/>
      <c r="D136" s="700"/>
      <c r="E136" s="679">
        <v>0.04</v>
      </c>
      <c r="F136" s="676" t="s">
        <v>197</v>
      </c>
      <c r="G136" s="676" t="s">
        <v>198</v>
      </c>
      <c r="H136" s="688" t="s">
        <v>199</v>
      </c>
      <c r="I136" s="676" t="s">
        <v>333</v>
      </c>
      <c r="J136" s="676" t="s">
        <v>144</v>
      </c>
      <c r="K136" s="674" t="s">
        <v>13</v>
      </c>
      <c r="L136" s="21" t="s">
        <v>4</v>
      </c>
      <c r="M136" s="22">
        <v>0.3</v>
      </c>
      <c r="N136" s="22">
        <v>0.4</v>
      </c>
      <c r="O136" s="22">
        <v>0.3</v>
      </c>
      <c r="P136" s="33">
        <f t="shared" ref="P136:P145" si="11">SUM(M136:O136)</f>
        <v>1</v>
      </c>
      <c r="Q136" s="783"/>
      <c r="R136" s="784"/>
    </row>
    <row r="137" spans="2:24" s="6" customFormat="1" ht="51" customHeight="1">
      <c r="B137" s="675"/>
      <c r="C137" s="663"/>
      <c r="D137" s="700"/>
      <c r="E137" s="680"/>
      <c r="F137" s="676"/>
      <c r="G137" s="676"/>
      <c r="H137" s="688"/>
      <c r="I137" s="676"/>
      <c r="J137" s="676"/>
      <c r="K137" s="673"/>
      <c r="L137" s="21" t="s">
        <v>5</v>
      </c>
      <c r="M137" s="22"/>
      <c r="N137" s="22"/>
      <c r="O137" s="22"/>
      <c r="P137" s="33">
        <f t="shared" si="11"/>
        <v>0</v>
      </c>
      <c r="Q137" s="783"/>
      <c r="R137" s="784"/>
    </row>
    <row r="138" spans="2:24" s="6" customFormat="1" ht="48.75" customHeight="1">
      <c r="B138" s="675"/>
      <c r="C138" s="663"/>
      <c r="D138" s="700"/>
      <c r="E138" s="679">
        <v>0.05</v>
      </c>
      <c r="F138" s="676" t="s">
        <v>95</v>
      </c>
      <c r="G138" s="676" t="s">
        <v>168</v>
      </c>
      <c r="H138" s="693" t="s">
        <v>169</v>
      </c>
      <c r="I138" s="676" t="s">
        <v>334</v>
      </c>
      <c r="J138" s="676" t="s">
        <v>12</v>
      </c>
      <c r="K138" s="674" t="s">
        <v>13</v>
      </c>
      <c r="L138" s="21" t="s">
        <v>4</v>
      </c>
      <c r="M138" s="22">
        <v>0.5</v>
      </c>
      <c r="N138" s="22">
        <v>0.5</v>
      </c>
      <c r="O138" s="22">
        <v>0</v>
      </c>
      <c r="P138" s="33">
        <f>SUM(M138:O138)</f>
        <v>1</v>
      </c>
    </row>
    <row r="139" spans="2:24" s="6" customFormat="1" ht="40.5" customHeight="1">
      <c r="B139" s="675"/>
      <c r="C139" s="663"/>
      <c r="D139" s="700"/>
      <c r="E139" s="680"/>
      <c r="F139" s="676"/>
      <c r="G139" s="676"/>
      <c r="H139" s="693"/>
      <c r="I139" s="676"/>
      <c r="J139" s="676"/>
      <c r="K139" s="673"/>
      <c r="L139" s="21" t="s">
        <v>5</v>
      </c>
      <c r="M139" s="22"/>
      <c r="N139" s="22"/>
      <c r="O139" s="22"/>
      <c r="P139" s="33">
        <f>SUM(M139:O139)</f>
        <v>0</v>
      </c>
    </row>
    <row r="140" spans="2:24" s="6" customFormat="1" ht="48.75" customHeight="1">
      <c r="B140" s="675"/>
      <c r="C140" s="663"/>
      <c r="D140" s="700"/>
      <c r="E140" s="679">
        <v>0.05</v>
      </c>
      <c r="F140" s="676" t="s">
        <v>93</v>
      </c>
      <c r="G140" s="676" t="s">
        <v>170</v>
      </c>
      <c r="H140" s="693" t="s">
        <v>171</v>
      </c>
      <c r="I140" s="676" t="s">
        <v>116</v>
      </c>
      <c r="J140" s="676" t="s">
        <v>12</v>
      </c>
      <c r="K140" s="674" t="s">
        <v>13</v>
      </c>
      <c r="L140" s="21" t="s">
        <v>4</v>
      </c>
      <c r="M140" s="22"/>
      <c r="N140" s="22">
        <v>0.5</v>
      </c>
      <c r="O140" s="22">
        <v>0.5</v>
      </c>
      <c r="P140" s="33">
        <f t="shared" si="11"/>
        <v>1</v>
      </c>
    </row>
    <row r="141" spans="2:24" s="6" customFormat="1" ht="48.75" customHeight="1">
      <c r="B141" s="675"/>
      <c r="C141" s="663"/>
      <c r="D141" s="700"/>
      <c r="E141" s="680"/>
      <c r="F141" s="676"/>
      <c r="G141" s="676"/>
      <c r="H141" s="693"/>
      <c r="I141" s="676"/>
      <c r="J141" s="676"/>
      <c r="K141" s="673"/>
      <c r="L141" s="21" t="s">
        <v>5</v>
      </c>
      <c r="M141" s="22"/>
      <c r="N141" s="22"/>
      <c r="O141" s="22"/>
      <c r="P141" s="33">
        <f t="shared" si="11"/>
        <v>0</v>
      </c>
    </row>
    <row r="142" spans="2:24" s="6" customFormat="1" ht="40.5" customHeight="1">
      <c r="B142" s="675"/>
      <c r="C142" s="663"/>
      <c r="D142" s="700"/>
      <c r="E142" s="679">
        <v>0.05</v>
      </c>
      <c r="F142" s="676" t="s">
        <v>172</v>
      </c>
      <c r="G142" s="676" t="s">
        <v>104</v>
      </c>
      <c r="H142" s="676" t="s">
        <v>117</v>
      </c>
      <c r="I142" s="676" t="s">
        <v>105</v>
      </c>
      <c r="J142" s="676" t="s">
        <v>14</v>
      </c>
      <c r="K142" s="674" t="s">
        <v>13</v>
      </c>
      <c r="L142" s="21" t="s">
        <v>4</v>
      </c>
      <c r="M142" s="22">
        <v>0.33329999999999999</v>
      </c>
      <c r="N142" s="22">
        <v>0.33329999999999999</v>
      </c>
      <c r="O142" s="22">
        <v>0.33339999999999997</v>
      </c>
      <c r="P142" s="33">
        <f>SUM(M142:O142)</f>
        <v>1</v>
      </c>
    </row>
    <row r="143" spans="2:24" s="6" customFormat="1" ht="42" customHeight="1">
      <c r="B143" s="675"/>
      <c r="C143" s="663"/>
      <c r="D143" s="700"/>
      <c r="E143" s="680"/>
      <c r="F143" s="676"/>
      <c r="G143" s="676"/>
      <c r="H143" s="676"/>
      <c r="I143" s="676"/>
      <c r="J143" s="676"/>
      <c r="K143" s="673"/>
      <c r="L143" s="21" t="s">
        <v>5</v>
      </c>
      <c r="M143" s="22"/>
      <c r="N143" s="22"/>
      <c r="O143" s="22"/>
      <c r="P143" s="33">
        <f>SUM(M143:O143)</f>
        <v>0</v>
      </c>
    </row>
    <row r="144" spans="2:24" s="6" customFormat="1" ht="39.75" customHeight="1">
      <c r="B144" s="675"/>
      <c r="C144" s="663"/>
      <c r="D144" s="700"/>
      <c r="E144" s="679">
        <v>0.03</v>
      </c>
      <c r="F144" s="676" t="s">
        <v>94</v>
      </c>
      <c r="G144" s="676" t="s">
        <v>28</v>
      </c>
      <c r="H144" s="688" t="s">
        <v>70</v>
      </c>
      <c r="I144" s="676" t="s">
        <v>203</v>
      </c>
      <c r="J144" s="676" t="s">
        <v>12</v>
      </c>
      <c r="K144" s="674" t="s">
        <v>29</v>
      </c>
      <c r="L144" s="21" t="s">
        <v>4</v>
      </c>
      <c r="M144" s="22">
        <v>0.3</v>
      </c>
      <c r="N144" s="22">
        <v>0.4</v>
      </c>
      <c r="O144" s="22">
        <v>0.3</v>
      </c>
      <c r="P144" s="33">
        <f t="shared" si="11"/>
        <v>1</v>
      </c>
      <c r="Q144" s="783"/>
      <c r="R144" s="784"/>
    </row>
    <row r="145" spans="2:19" s="6" customFormat="1" ht="35.25" customHeight="1">
      <c r="B145" s="675"/>
      <c r="C145" s="663"/>
      <c r="D145" s="700"/>
      <c r="E145" s="680"/>
      <c r="F145" s="676"/>
      <c r="G145" s="676"/>
      <c r="H145" s="688"/>
      <c r="I145" s="676"/>
      <c r="J145" s="676"/>
      <c r="K145" s="673"/>
      <c r="L145" s="21" t="s">
        <v>5</v>
      </c>
      <c r="M145" s="22"/>
      <c r="N145" s="22"/>
      <c r="O145" s="22"/>
      <c r="P145" s="33">
        <f t="shared" si="11"/>
        <v>0</v>
      </c>
      <c r="Q145" s="783"/>
      <c r="R145" s="784"/>
    </row>
    <row r="146" spans="2:19" s="6" customFormat="1" ht="66.75" customHeight="1">
      <c r="B146" s="675"/>
      <c r="C146" s="663"/>
      <c r="D146" s="694" t="s">
        <v>267</v>
      </c>
      <c r="E146" s="679">
        <v>0.05</v>
      </c>
      <c r="F146" s="688" t="s">
        <v>178</v>
      </c>
      <c r="G146" s="674" t="s">
        <v>177</v>
      </c>
      <c r="H146" s="688" t="s">
        <v>176</v>
      </c>
      <c r="I146" s="676" t="s">
        <v>344</v>
      </c>
      <c r="J146" s="676" t="s">
        <v>144</v>
      </c>
      <c r="K146" s="676" t="s">
        <v>15</v>
      </c>
      <c r="L146" s="21" t="s">
        <v>4</v>
      </c>
      <c r="M146" s="22"/>
      <c r="N146" s="22">
        <v>0.5</v>
      </c>
      <c r="O146" s="22">
        <v>0.5</v>
      </c>
      <c r="P146" s="33">
        <f>SUM(M146:O146)</f>
        <v>1</v>
      </c>
      <c r="Q146" s="783"/>
      <c r="R146" s="784"/>
    </row>
    <row r="147" spans="2:19" s="6" customFormat="1" ht="38.25" customHeight="1">
      <c r="B147" s="675"/>
      <c r="C147" s="663"/>
      <c r="D147" s="694"/>
      <c r="E147" s="680"/>
      <c r="F147" s="688"/>
      <c r="G147" s="673"/>
      <c r="H147" s="688"/>
      <c r="I147" s="676"/>
      <c r="J147" s="676"/>
      <c r="K147" s="676"/>
      <c r="L147" s="21" t="s">
        <v>5</v>
      </c>
      <c r="M147" s="22"/>
      <c r="N147" s="22"/>
      <c r="O147" s="22"/>
      <c r="P147" s="33">
        <f>SUM(M147:O147)</f>
        <v>0</v>
      </c>
      <c r="Q147" s="783"/>
      <c r="R147" s="784"/>
    </row>
    <row r="148" spans="2:19" s="6" customFormat="1" ht="51" customHeight="1">
      <c r="B148" s="675"/>
      <c r="C148" s="663"/>
      <c r="D148" s="665" t="s">
        <v>151</v>
      </c>
      <c r="E148" s="679">
        <v>0.06</v>
      </c>
      <c r="F148" s="676" t="s">
        <v>305</v>
      </c>
      <c r="G148" s="674" t="s">
        <v>73</v>
      </c>
      <c r="H148" s="688" t="s">
        <v>54</v>
      </c>
      <c r="I148" s="676" t="s">
        <v>335</v>
      </c>
      <c r="J148" s="676" t="s">
        <v>17</v>
      </c>
      <c r="K148" s="676" t="s">
        <v>20</v>
      </c>
      <c r="L148" s="21" t="s">
        <v>4</v>
      </c>
      <c r="M148" s="22">
        <v>1</v>
      </c>
      <c r="N148" s="22">
        <v>0</v>
      </c>
      <c r="O148" s="22">
        <v>0</v>
      </c>
      <c r="P148" s="33">
        <f t="shared" si="10"/>
        <v>1</v>
      </c>
    </row>
    <row r="149" spans="2:19" s="6" customFormat="1" ht="34.5" customHeight="1">
      <c r="B149" s="675"/>
      <c r="C149" s="663"/>
      <c r="D149" s="694"/>
      <c r="E149" s="680"/>
      <c r="F149" s="676"/>
      <c r="G149" s="673"/>
      <c r="H149" s="688"/>
      <c r="I149" s="676"/>
      <c r="J149" s="676"/>
      <c r="K149" s="676"/>
      <c r="L149" s="21" t="s">
        <v>5</v>
      </c>
      <c r="M149" s="22"/>
      <c r="N149" s="22"/>
      <c r="O149" s="22"/>
      <c r="P149" s="33">
        <f t="shared" si="10"/>
        <v>0</v>
      </c>
    </row>
    <row r="150" spans="2:19" s="6" customFormat="1" ht="59.25" customHeight="1">
      <c r="B150" s="675"/>
      <c r="C150" s="663"/>
      <c r="D150" s="694"/>
      <c r="E150" s="679">
        <v>0.05</v>
      </c>
      <c r="F150" s="688" t="s">
        <v>306</v>
      </c>
      <c r="G150" s="695" t="s">
        <v>107</v>
      </c>
      <c r="H150" s="704" t="s">
        <v>108</v>
      </c>
      <c r="I150" s="676" t="s">
        <v>345</v>
      </c>
      <c r="J150" s="691" t="s">
        <v>16</v>
      </c>
      <c r="K150" s="691" t="s">
        <v>13</v>
      </c>
      <c r="L150" s="21" t="s">
        <v>4</v>
      </c>
      <c r="M150" s="22">
        <v>0.33</v>
      </c>
      <c r="N150" s="22">
        <v>0.34</v>
      </c>
      <c r="O150" s="22">
        <v>0.33</v>
      </c>
      <c r="P150" s="33">
        <f t="shared" si="10"/>
        <v>1</v>
      </c>
    </row>
    <row r="151" spans="2:19" s="6" customFormat="1" ht="56.25" customHeight="1">
      <c r="B151" s="675"/>
      <c r="C151" s="663"/>
      <c r="D151" s="694"/>
      <c r="E151" s="680"/>
      <c r="F151" s="688"/>
      <c r="G151" s="696"/>
      <c r="H151" s="704"/>
      <c r="I151" s="676"/>
      <c r="J151" s="676"/>
      <c r="K151" s="676"/>
      <c r="L151" s="21" t="s">
        <v>5</v>
      </c>
      <c r="M151" s="22"/>
      <c r="N151" s="22"/>
      <c r="O151" s="22"/>
      <c r="P151" s="33">
        <f t="shared" si="10"/>
        <v>0</v>
      </c>
    </row>
    <row r="152" spans="2:19" s="6" customFormat="1" ht="45" customHeight="1">
      <c r="B152" s="675"/>
      <c r="C152" s="663"/>
      <c r="D152" s="694"/>
      <c r="E152" s="679">
        <v>0.05</v>
      </c>
      <c r="F152" s="693" t="s">
        <v>307</v>
      </c>
      <c r="G152" s="695" t="s">
        <v>173</v>
      </c>
      <c r="H152" s="676" t="s">
        <v>243</v>
      </c>
      <c r="I152" s="676" t="s">
        <v>109</v>
      </c>
      <c r="J152" s="691" t="s">
        <v>16</v>
      </c>
      <c r="K152" s="691" t="s">
        <v>13</v>
      </c>
      <c r="L152" s="21" t="s">
        <v>4</v>
      </c>
      <c r="M152" s="22">
        <v>0.33</v>
      </c>
      <c r="N152" s="22">
        <v>0.34</v>
      </c>
      <c r="O152" s="22">
        <v>0.33</v>
      </c>
      <c r="P152" s="33">
        <f t="shared" si="10"/>
        <v>1</v>
      </c>
    </row>
    <row r="153" spans="2:19" s="6" customFormat="1" ht="33.75" customHeight="1">
      <c r="B153" s="675"/>
      <c r="C153" s="663"/>
      <c r="D153" s="694"/>
      <c r="E153" s="680"/>
      <c r="F153" s="693"/>
      <c r="G153" s="696"/>
      <c r="H153" s="676"/>
      <c r="I153" s="676"/>
      <c r="J153" s="676"/>
      <c r="K153" s="676"/>
      <c r="L153" s="21" t="s">
        <v>5</v>
      </c>
      <c r="M153" s="22"/>
      <c r="N153" s="22"/>
      <c r="O153" s="22"/>
      <c r="P153" s="33">
        <f t="shared" si="10"/>
        <v>0</v>
      </c>
    </row>
    <row r="154" spans="2:19" s="6" customFormat="1" ht="40.5" customHeight="1">
      <c r="B154" s="675"/>
      <c r="C154" s="663"/>
      <c r="D154" s="694"/>
      <c r="E154" s="679">
        <v>0.05</v>
      </c>
      <c r="F154" s="693" t="s">
        <v>308</v>
      </c>
      <c r="G154" s="674" t="s">
        <v>45</v>
      </c>
      <c r="H154" s="693" t="s">
        <v>157</v>
      </c>
      <c r="I154" s="676" t="s">
        <v>336</v>
      </c>
      <c r="J154" s="691" t="s">
        <v>16</v>
      </c>
      <c r="K154" s="691" t="s">
        <v>13</v>
      </c>
      <c r="L154" s="21" t="s">
        <v>4</v>
      </c>
      <c r="M154" s="22">
        <v>0.33</v>
      </c>
      <c r="N154" s="22">
        <v>0.34</v>
      </c>
      <c r="O154" s="22">
        <v>0.33</v>
      </c>
      <c r="P154" s="33">
        <f t="shared" si="10"/>
        <v>1</v>
      </c>
    </row>
    <row r="155" spans="2:19" s="6" customFormat="1" ht="36.75" customHeight="1">
      <c r="B155" s="675"/>
      <c r="C155" s="663"/>
      <c r="D155" s="694"/>
      <c r="E155" s="680"/>
      <c r="F155" s="693"/>
      <c r="G155" s="673"/>
      <c r="H155" s="693"/>
      <c r="I155" s="676"/>
      <c r="J155" s="676"/>
      <c r="K155" s="676"/>
      <c r="L155" s="21" t="s">
        <v>5</v>
      </c>
      <c r="M155" s="22"/>
      <c r="N155" s="22"/>
      <c r="O155" s="22"/>
      <c r="P155" s="33">
        <f t="shared" si="10"/>
        <v>0</v>
      </c>
    </row>
    <row r="156" spans="2:19" s="6" customFormat="1" ht="57" customHeight="1">
      <c r="B156" s="675"/>
      <c r="C156" s="663"/>
      <c r="D156" s="694"/>
      <c r="E156" s="679">
        <v>0.04</v>
      </c>
      <c r="F156" s="674" t="s">
        <v>309</v>
      </c>
      <c r="G156" s="674" t="s">
        <v>74</v>
      </c>
      <c r="H156" s="695" t="s">
        <v>46</v>
      </c>
      <c r="I156" s="674" t="s">
        <v>109</v>
      </c>
      <c r="J156" s="691" t="s">
        <v>16</v>
      </c>
      <c r="K156" s="691" t="s">
        <v>13</v>
      </c>
      <c r="L156" s="21" t="s">
        <v>4</v>
      </c>
      <c r="M156" s="22">
        <v>0.33</v>
      </c>
      <c r="N156" s="22">
        <v>0.34</v>
      </c>
      <c r="O156" s="22">
        <v>0.33</v>
      </c>
      <c r="P156" s="33">
        <f t="shared" si="10"/>
        <v>1</v>
      </c>
    </row>
    <row r="157" spans="2:19" s="6" customFormat="1" ht="37.5" customHeight="1">
      <c r="B157" s="675"/>
      <c r="C157" s="663"/>
      <c r="D157" s="694"/>
      <c r="E157" s="680"/>
      <c r="F157" s="673"/>
      <c r="G157" s="673"/>
      <c r="H157" s="696"/>
      <c r="I157" s="673"/>
      <c r="J157" s="676"/>
      <c r="K157" s="676"/>
      <c r="L157" s="21" t="s">
        <v>5</v>
      </c>
      <c r="M157" s="22"/>
      <c r="N157" s="22"/>
      <c r="O157" s="22"/>
      <c r="P157" s="33">
        <f t="shared" si="10"/>
        <v>0</v>
      </c>
    </row>
    <row r="158" spans="2:19" s="6" customFormat="1" ht="58.5" customHeight="1">
      <c r="B158" s="675"/>
      <c r="C158" s="663"/>
      <c r="D158" s="694"/>
      <c r="E158" s="684">
        <v>0.05</v>
      </c>
      <c r="F158" s="674" t="s">
        <v>310</v>
      </c>
      <c r="G158" s="735" t="s">
        <v>75</v>
      </c>
      <c r="H158" s="695" t="s">
        <v>47</v>
      </c>
      <c r="I158" s="674" t="s">
        <v>346</v>
      </c>
      <c r="J158" s="691" t="s">
        <v>16</v>
      </c>
      <c r="K158" s="691" t="s">
        <v>13</v>
      </c>
      <c r="L158" s="21" t="s">
        <v>4</v>
      </c>
      <c r="M158" s="22">
        <v>0.33</v>
      </c>
      <c r="N158" s="22">
        <v>0.34</v>
      </c>
      <c r="O158" s="22">
        <v>0.33</v>
      </c>
      <c r="P158" s="33">
        <f t="shared" si="10"/>
        <v>1</v>
      </c>
    </row>
    <row r="159" spans="2:19" s="6" customFormat="1" ht="49.5" customHeight="1">
      <c r="B159" s="675"/>
      <c r="C159" s="663"/>
      <c r="D159" s="666"/>
      <c r="E159" s="698"/>
      <c r="F159" s="673"/>
      <c r="G159" s="673"/>
      <c r="H159" s="696"/>
      <c r="I159" s="697"/>
      <c r="J159" s="676"/>
      <c r="K159" s="676"/>
      <c r="L159" s="21" t="s">
        <v>5</v>
      </c>
      <c r="M159" s="22"/>
      <c r="N159" s="22"/>
      <c r="O159" s="22"/>
      <c r="P159" s="33">
        <f t="shared" si="10"/>
        <v>0</v>
      </c>
    </row>
    <row r="160" spans="2:19" s="6" customFormat="1" ht="44.25" customHeight="1">
      <c r="B160" s="675"/>
      <c r="C160" s="663"/>
      <c r="D160" s="665" t="s">
        <v>152</v>
      </c>
      <c r="E160" s="679">
        <v>0.05</v>
      </c>
      <c r="F160" s="693" t="s">
        <v>311</v>
      </c>
      <c r="G160" s="695" t="s">
        <v>205</v>
      </c>
      <c r="H160" s="676" t="s">
        <v>204</v>
      </c>
      <c r="I160" s="676" t="s">
        <v>337</v>
      </c>
      <c r="J160" s="691" t="s">
        <v>16</v>
      </c>
      <c r="K160" s="691" t="s">
        <v>13</v>
      </c>
      <c r="L160" s="21" t="s">
        <v>4</v>
      </c>
      <c r="M160" s="22">
        <v>0.33</v>
      </c>
      <c r="N160" s="22">
        <v>0.34</v>
      </c>
      <c r="O160" s="22">
        <v>0.33</v>
      </c>
      <c r="P160" s="33">
        <f t="shared" ref="P160:P163" si="12">SUM(M160:O160)</f>
        <v>1</v>
      </c>
      <c r="Q160" s="785"/>
      <c r="R160" s="786"/>
      <c r="S160" s="786"/>
    </row>
    <row r="161" spans="2:19" s="6" customFormat="1" ht="50.25" customHeight="1">
      <c r="B161" s="675"/>
      <c r="C161" s="663"/>
      <c r="D161" s="694"/>
      <c r="E161" s="680"/>
      <c r="F161" s="693"/>
      <c r="G161" s="696"/>
      <c r="H161" s="676"/>
      <c r="I161" s="676"/>
      <c r="J161" s="676"/>
      <c r="K161" s="676"/>
      <c r="L161" s="21" t="s">
        <v>5</v>
      </c>
      <c r="M161" s="22"/>
      <c r="N161" s="22"/>
      <c r="O161" s="22"/>
      <c r="P161" s="33">
        <f t="shared" si="12"/>
        <v>0</v>
      </c>
      <c r="Q161" s="785"/>
      <c r="R161" s="786"/>
      <c r="S161" s="786"/>
    </row>
    <row r="162" spans="2:19" s="6" customFormat="1" ht="54.75" customHeight="1">
      <c r="B162" s="675"/>
      <c r="C162" s="663"/>
      <c r="D162" s="694"/>
      <c r="E162" s="679">
        <v>0.05</v>
      </c>
      <c r="F162" s="693" t="s">
        <v>312</v>
      </c>
      <c r="G162" s="704" t="s">
        <v>272</v>
      </c>
      <c r="H162" s="676" t="s">
        <v>271</v>
      </c>
      <c r="I162" s="676" t="s">
        <v>338</v>
      </c>
      <c r="J162" s="691" t="s">
        <v>16</v>
      </c>
      <c r="K162" s="691" t="s">
        <v>13</v>
      </c>
      <c r="L162" s="21" t="s">
        <v>4</v>
      </c>
      <c r="M162" s="22">
        <v>0.46</v>
      </c>
      <c r="N162" s="22">
        <v>0.28999999999999998</v>
      </c>
      <c r="O162" s="22">
        <v>0.25</v>
      </c>
      <c r="P162" s="33">
        <f t="shared" si="12"/>
        <v>1</v>
      </c>
      <c r="Q162" s="783"/>
      <c r="R162" s="784"/>
    </row>
    <row r="163" spans="2:19" s="6" customFormat="1" ht="50.25" customHeight="1">
      <c r="B163" s="675"/>
      <c r="C163" s="663"/>
      <c r="D163" s="666"/>
      <c r="E163" s="680"/>
      <c r="F163" s="693"/>
      <c r="G163" s="704"/>
      <c r="H163" s="676"/>
      <c r="I163" s="676"/>
      <c r="J163" s="676"/>
      <c r="K163" s="676"/>
      <c r="L163" s="21" t="s">
        <v>5</v>
      </c>
      <c r="M163" s="22"/>
      <c r="N163" s="22"/>
      <c r="O163" s="22"/>
      <c r="P163" s="33">
        <f t="shared" si="12"/>
        <v>0</v>
      </c>
      <c r="Q163" s="783"/>
      <c r="R163" s="784"/>
    </row>
    <row r="164" spans="2:19" s="6" customFormat="1" ht="74.25" customHeight="1">
      <c r="B164" s="675"/>
      <c r="C164" s="663"/>
      <c r="D164" s="661" t="s">
        <v>268</v>
      </c>
      <c r="E164" s="679">
        <v>0.04</v>
      </c>
      <c r="F164" s="693" t="s">
        <v>313</v>
      </c>
      <c r="G164" s="667" t="s">
        <v>291</v>
      </c>
      <c r="H164" s="676" t="s">
        <v>292</v>
      </c>
      <c r="I164" s="676" t="s">
        <v>339</v>
      </c>
      <c r="J164" s="691" t="s">
        <v>16</v>
      </c>
      <c r="K164" s="691" t="s">
        <v>13</v>
      </c>
      <c r="L164" s="21" t="s">
        <v>4</v>
      </c>
      <c r="M164" s="22"/>
      <c r="N164" s="22">
        <v>1</v>
      </c>
      <c r="O164" s="22">
        <v>0.33</v>
      </c>
      <c r="P164" s="33">
        <f t="shared" si="10"/>
        <v>1.33</v>
      </c>
    </row>
    <row r="165" spans="2:19" s="6" customFormat="1" ht="55.5" customHeight="1">
      <c r="B165" s="675"/>
      <c r="C165" s="663"/>
      <c r="D165" s="661"/>
      <c r="E165" s="680"/>
      <c r="F165" s="693"/>
      <c r="G165" s="673"/>
      <c r="H165" s="676"/>
      <c r="I165" s="676"/>
      <c r="J165" s="676"/>
      <c r="K165" s="676"/>
      <c r="L165" s="21" t="s">
        <v>5</v>
      </c>
      <c r="M165" s="22"/>
      <c r="N165" s="22"/>
      <c r="O165" s="22"/>
      <c r="P165" s="33">
        <f t="shared" si="10"/>
        <v>0</v>
      </c>
    </row>
    <row r="166" spans="2:19" s="6" customFormat="1" ht="47.25" customHeight="1">
      <c r="B166" s="675"/>
      <c r="C166" s="663"/>
      <c r="D166" s="661" t="s">
        <v>269</v>
      </c>
      <c r="E166" s="679">
        <v>0.04</v>
      </c>
      <c r="F166" s="676" t="s">
        <v>314</v>
      </c>
      <c r="G166" s="676" t="s">
        <v>8</v>
      </c>
      <c r="H166" s="693" t="s">
        <v>71</v>
      </c>
      <c r="I166" s="676" t="s">
        <v>290</v>
      </c>
      <c r="J166" s="676" t="s">
        <v>72</v>
      </c>
      <c r="K166" s="676" t="s">
        <v>13</v>
      </c>
      <c r="L166" s="21" t="s">
        <v>4</v>
      </c>
      <c r="M166" s="22"/>
      <c r="N166" s="22">
        <v>0.5</v>
      </c>
      <c r="O166" s="22">
        <v>0.5</v>
      </c>
      <c r="P166" s="33">
        <f>SUM(M166:O166)</f>
        <v>1</v>
      </c>
      <c r="Q166" s="785"/>
      <c r="R166" s="786"/>
    </row>
    <row r="167" spans="2:19" s="6" customFormat="1" ht="36" customHeight="1" thickBot="1">
      <c r="B167" s="675"/>
      <c r="C167" s="663"/>
      <c r="D167" s="661"/>
      <c r="E167" s="680"/>
      <c r="F167" s="753"/>
      <c r="G167" s="753"/>
      <c r="H167" s="778"/>
      <c r="I167" s="753"/>
      <c r="J167" s="753"/>
      <c r="K167" s="676"/>
      <c r="L167" s="21" t="s">
        <v>5</v>
      </c>
      <c r="M167" s="22"/>
      <c r="N167" s="22"/>
      <c r="O167" s="22"/>
      <c r="P167" s="33">
        <f>SUM(M167:O167)</f>
        <v>0</v>
      </c>
      <c r="Q167" s="785"/>
      <c r="R167" s="786"/>
    </row>
    <row r="168" spans="2:19" s="6" customFormat="1" ht="36" customHeight="1">
      <c r="B168" s="675"/>
      <c r="C168" s="663"/>
      <c r="D168" s="661"/>
      <c r="E168" s="679">
        <v>0.04</v>
      </c>
      <c r="F168" s="676" t="s">
        <v>315</v>
      </c>
      <c r="G168" s="676" t="s">
        <v>96</v>
      </c>
      <c r="H168" s="693" t="s">
        <v>121</v>
      </c>
      <c r="I168" s="676" t="s">
        <v>340</v>
      </c>
      <c r="J168" s="676" t="s">
        <v>17</v>
      </c>
      <c r="K168" s="676" t="s">
        <v>13</v>
      </c>
      <c r="L168" s="21" t="s">
        <v>4</v>
      </c>
      <c r="M168" s="22">
        <v>0.1</v>
      </c>
      <c r="N168" s="22">
        <v>0.45</v>
      </c>
      <c r="O168" s="22">
        <v>0.45</v>
      </c>
      <c r="P168" s="33">
        <f>SUM(M168:O168)</f>
        <v>1</v>
      </c>
      <c r="Q168" s="43"/>
      <c r="R168" s="44"/>
    </row>
    <row r="169" spans="2:19" s="6" customFormat="1" ht="36" customHeight="1" thickBot="1">
      <c r="B169" s="675"/>
      <c r="C169" s="663"/>
      <c r="D169" s="661"/>
      <c r="E169" s="680"/>
      <c r="F169" s="753"/>
      <c r="G169" s="753"/>
      <c r="H169" s="778"/>
      <c r="I169" s="753"/>
      <c r="J169" s="753"/>
      <c r="K169" s="676"/>
      <c r="L169" s="21" t="s">
        <v>5</v>
      </c>
      <c r="M169" s="22"/>
      <c r="N169" s="22"/>
      <c r="O169" s="22"/>
      <c r="P169" s="33">
        <f>SUM(M169:O169)</f>
        <v>0</v>
      </c>
      <c r="Q169" s="43"/>
      <c r="R169" s="44"/>
    </row>
    <row r="170" spans="2:19" ht="12.75" customHeight="1">
      <c r="B170" s="675"/>
      <c r="C170" s="771" t="s">
        <v>154</v>
      </c>
      <c r="D170" s="772"/>
      <c r="E170" s="772"/>
      <c r="F170" s="772"/>
      <c r="G170" s="772"/>
      <c r="H170" s="772"/>
      <c r="I170" s="772"/>
      <c r="J170" s="772"/>
      <c r="K170" s="772"/>
      <c r="P170" s="37"/>
    </row>
    <row r="171" spans="2:19" ht="15.75" customHeight="1" thickBot="1">
      <c r="B171" s="675"/>
      <c r="C171" s="773"/>
      <c r="D171" s="774"/>
      <c r="E171" s="774"/>
      <c r="F171" s="774"/>
      <c r="G171" s="774"/>
      <c r="H171" s="774"/>
      <c r="I171" s="774"/>
      <c r="J171" s="774"/>
      <c r="K171" s="774"/>
      <c r="P171" s="37"/>
    </row>
    <row r="172" spans="2:19" ht="20.25" customHeight="1">
      <c r="B172" s="675"/>
      <c r="C172" s="769" t="s">
        <v>126</v>
      </c>
      <c r="D172" s="769"/>
      <c r="E172" s="769"/>
      <c r="F172" s="769"/>
      <c r="G172" s="769"/>
      <c r="H172" s="769"/>
      <c r="I172" s="769"/>
      <c r="J172" s="769"/>
      <c r="K172" s="769"/>
      <c r="L172" s="24" t="s">
        <v>4</v>
      </c>
      <c r="M172" s="29">
        <f>+M128*$E$128+M130*$E$130++M132*$E$132+M134*$E$134+M136*$E$136+M138*$E$138+M140*$E$140+M142*$E$142+M144*$E$144+M146*$E$146+M148*$E$148+M150*$E$150+M152*$E$152+M154*$E$154+M156*$E$156+M158*$E$158+M160*$E$160+M162*$E$162+M164*$E$164+M166*$E$166+M168*$E$168</f>
        <v>0.34486500000000009</v>
      </c>
      <c r="N172" s="29">
        <f t="shared" ref="N172:O173" si="13">+N128*$E$128+N130*$E$130++N132*$E$132+N134*$E$134+N136*$E$136+N138*$E$138+N140*$E$140+N142*$E$142+N144*$E$144+N146*$E$146+N148*$E$148+N150*$E$150+N152*$E$152+N154*$E$154+N156*$E$156+N158*$E$158+N160*$E$160+N162*$E$162+N164*$E$164+N166*$E$166+N168*$E$168</f>
        <v>0.36176500000000006</v>
      </c>
      <c r="O172" s="29">
        <f t="shared" si="13"/>
        <v>0.29657000000000006</v>
      </c>
      <c r="P172" s="38">
        <f>SUM(M172:O172)</f>
        <v>1.0032000000000001</v>
      </c>
    </row>
    <row r="173" spans="2:19" ht="24" customHeight="1" thickBot="1">
      <c r="B173" s="675"/>
      <c r="C173" s="770"/>
      <c r="D173" s="770"/>
      <c r="E173" s="770"/>
      <c r="F173" s="770"/>
      <c r="G173" s="770"/>
      <c r="H173" s="770"/>
      <c r="I173" s="770"/>
      <c r="J173" s="770"/>
      <c r="K173" s="770"/>
      <c r="L173" s="24" t="s">
        <v>5</v>
      </c>
      <c r="M173" s="29">
        <f>+M129*$E$128+M131*$E$130++M133*$E$132+M135*$E$134+M137*$E$136+M139*$E$138+M141*$E$140+M143*$E$142+M145*$E$144+M147*$E$146+M149*$E$148+M151*$E$150+M153*$E$152+M155*$E$154+M157*$E$156+M159*$E$158+M161*$E$160+M163*$E$162+M165*$E$164+M167*$E$166+M169*$E$168</f>
        <v>0</v>
      </c>
      <c r="N173" s="29">
        <f t="shared" si="13"/>
        <v>0</v>
      </c>
      <c r="O173" s="29">
        <f t="shared" si="13"/>
        <v>0</v>
      </c>
      <c r="P173" s="38">
        <f>SUM(M173:O173)</f>
        <v>0</v>
      </c>
    </row>
    <row r="174" spans="2:19" ht="18.75" thickBot="1"/>
    <row r="175" spans="2:19" ht="39.75" customHeight="1">
      <c r="B175" s="659" t="s">
        <v>221</v>
      </c>
      <c r="C175" s="664" t="s">
        <v>223</v>
      </c>
      <c r="D175" s="665" t="s">
        <v>293</v>
      </c>
      <c r="E175" s="667">
        <v>1</v>
      </c>
      <c r="F175" s="669" t="s">
        <v>294</v>
      </c>
      <c r="G175" s="669" t="s">
        <v>295</v>
      </c>
      <c r="H175" s="669" t="s">
        <v>296</v>
      </c>
      <c r="I175" s="669" t="s">
        <v>297</v>
      </c>
      <c r="J175" s="672" t="s">
        <v>12</v>
      </c>
      <c r="K175" s="674" t="s">
        <v>13</v>
      </c>
      <c r="L175" s="21" t="s">
        <v>4</v>
      </c>
      <c r="M175" s="22"/>
      <c r="N175" s="22">
        <v>0.5</v>
      </c>
      <c r="O175" s="22">
        <v>0.5</v>
      </c>
      <c r="P175" s="33">
        <f>SUM(M175:O175)</f>
        <v>1</v>
      </c>
    </row>
    <row r="176" spans="2:19" ht="39.75" customHeight="1">
      <c r="B176" s="660"/>
      <c r="C176" s="664"/>
      <c r="D176" s="666"/>
      <c r="E176" s="668"/>
      <c r="F176" s="670"/>
      <c r="G176" s="671"/>
      <c r="H176" s="671"/>
      <c r="I176" s="671"/>
      <c r="J176" s="673"/>
      <c r="K176" s="673"/>
      <c r="L176" s="21" t="s">
        <v>5</v>
      </c>
      <c r="M176" s="22"/>
      <c r="N176" s="22"/>
      <c r="O176" s="22"/>
      <c r="P176" s="33"/>
    </row>
    <row r="177" spans="3:3">
      <c r="C177" s="1"/>
    </row>
    <row r="178" spans="3:3">
      <c r="C178" s="1"/>
    </row>
    <row r="179" spans="3:3">
      <c r="C179" s="1"/>
    </row>
    <row r="180" spans="3:3">
      <c r="C180" s="1"/>
    </row>
    <row r="181" spans="3:3">
      <c r="C181" s="1"/>
    </row>
    <row r="182" spans="3:3">
      <c r="C182" s="1"/>
    </row>
    <row r="183" spans="3:3">
      <c r="C183" s="1"/>
    </row>
    <row r="184" spans="3:3">
      <c r="C184" s="1"/>
    </row>
    <row r="185" spans="3:3">
      <c r="C185" s="1"/>
    </row>
    <row r="186" spans="3:3">
      <c r="C186" s="1"/>
    </row>
    <row r="187" spans="3:3">
      <c r="C187" s="1"/>
    </row>
    <row r="188" spans="3:3">
      <c r="C188" s="1"/>
    </row>
    <row r="189" spans="3:3">
      <c r="C189" s="1"/>
    </row>
    <row r="190" spans="3:3">
      <c r="C190" s="1"/>
    </row>
    <row r="191" spans="3:3">
      <c r="C191" s="1"/>
    </row>
    <row r="192" spans="3:3">
      <c r="C192" s="1"/>
    </row>
    <row r="193" spans="3:3">
      <c r="C193" s="1"/>
    </row>
    <row r="194" spans="3:3">
      <c r="C194" s="1"/>
    </row>
    <row r="195" spans="3:3">
      <c r="C195" s="1"/>
    </row>
    <row r="196" spans="3:3">
      <c r="C196" s="1"/>
    </row>
    <row r="197" spans="3:3">
      <c r="C197" s="1"/>
    </row>
    <row r="198" spans="3:3">
      <c r="C198" s="1"/>
    </row>
    <row r="199" spans="3:3">
      <c r="C199" s="1"/>
    </row>
    <row r="200" spans="3:3">
      <c r="C200" s="1"/>
    </row>
    <row r="201" spans="3:3">
      <c r="C201" s="1"/>
    </row>
    <row r="202" spans="3:3">
      <c r="C202" s="1"/>
    </row>
    <row r="203" spans="3:3">
      <c r="C203" s="1"/>
    </row>
    <row r="204" spans="3:3">
      <c r="C204" s="1"/>
    </row>
    <row r="205" spans="3:3">
      <c r="C205" s="1"/>
    </row>
    <row r="206" spans="3:3">
      <c r="C206" s="1"/>
    </row>
    <row r="207" spans="3:3">
      <c r="C207" s="1"/>
    </row>
    <row r="208" spans="3:3">
      <c r="C208" s="1"/>
    </row>
    <row r="209" spans="3:3">
      <c r="C209" s="1"/>
    </row>
    <row r="210" spans="3:3">
      <c r="C210" s="1"/>
    </row>
  </sheetData>
  <mergeCells count="586">
    <mergeCell ref="J92:J93"/>
    <mergeCell ref="J130:J131"/>
    <mergeCell ref="K112:K113"/>
    <mergeCell ref="K118:K119"/>
    <mergeCell ref="J136:J137"/>
    <mergeCell ref="K144:K145"/>
    <mergeCell ref="K72:K73"/>
    <mergeCell ref="Q94:R95"/>
    <mergeCell ref="Q90:Q91"/>
    <mergeCell ref="Q72:Q73"/>
    <mergeCell ref="J74:J75"/>
    <mergeCell ref="K74:K75"/>
    <mergeCell ref="J78:J79"/>
    <mergeCell ref="K78:K79"/>
    <mergeCell ref="J80:J81"/>
    <mergeCell ref="K80:K81"/>
    <mergeCell ref="J82:J83"/>
    <mergeCell ref="K82:K83"/>
    <mergeCell ref="Q80:R81"/>
    <mergeCell ref="J84:J85"/>
    <mergeCell ref="K84:K85"/>
    <mergeCell ref="K94:K95"/>
    <mergeCell ref="J102:J103"/>
    <mergeCell ref="Q96:R97"/>
    <mergeCell ref="G164:G165"/>
    <mergeCell ref="I162:I163"/>
    <mergeCell ref="C126:K127"/>
    <mergeCell ref="F104:F105"/>
    <mergeCell ref="H134:H135"/>
    <mergeCell ref="J98:J99"/>
    <mergeCell ref="K98:K99"/>
    <mergeCell ref="K128:K129"/>
    <mergeCell ref="K156:K157"/>
    <mergeCell ref="K148:K149"/>
    <mergeCell ref="H130:H131"/>
    <mergeCell ref="I130:I131"/>
    <mergeCell ref="H136:H137"/>
    <mergeCell ref="G136:G137"/>
    <mergeCell ref="G158:G159"/>
    <mergeCell ref="E142:E143"/>
    <mergeCell ref="F142:F143"/>
    <mergeCell ref="G142:G143"/>
    <mergeCell ref="F148:F149"/>
    <mergeCell ref="J156:J157"/>
    <mergeCell ref="J152:J153"/>
    <mergeCell ref="Q162:R163"/>
    <mergeCell ref="Q166:R167"/>
    <mergeCell ref="Q98:R99"/>
    <mergeCell ref="Q122:R123"/>
    <mergeCell ref="Q136:R137"/>
    <mergeCell ref="Q144:R145"/>
    <mergeCell ref="Q146:R147"/>
    <mergeCell ref="Q160:S161"/>
    <mergeCell ref="K108:K109"/>
    <mergeCell ref="K134:K135"/>
    <mergeCell ref="K104:K105"/>
    <mergeCell ref="K106:K107"/>
    <mergeCell ref="K166:K167"/>
    <mergeCell ref="K42:K43"/>
    <mergeCell ref="G42:G43"/>
    <mergeCell ref="J42:J43"/>
    <mergeCell ref="F64:F65"/>
    <mergeCell ref="I132:I133"/>
    <mergeCell ref="J132:J133"/>
    <mergeCell ref="G112:G113"/>
    <mergeCell ref="K132:K133"/>
    <mergeCell ref="K130:K131"/>
    <mergeCell ref="F118:F119"/>
    <mergeCell ref="H132:H133"/>
    <mergeCell ref="J128:J129"/>
    <mergeCell ref="F102:F103"/>
    <mergeCell ref="F106:F107"/>
    <mergeCell ref="H90:H91"/>
    <mergeCell ref="F96:F97"/>
    <mergeCell ref="J96:J97"/>
    <mergeCell ref="F94:F95"/>
    <mergeCell ref="H108:H109"/>
    <mergeCell ref="H106:H107"/>
    <mergeCell ref="F130:F131"/>
    <mergeCell ref="F50:F51"/>
    <mergeCell ref="I44:I45"/>
    <mergeCell ref="I50:I51"/>
    <mergeCell ref="K168:K169"/>
    <mergeCell ref="G162:G163"/>
    <mergeCell ref="J162:J163"/>
    <mergeCell ref="E148:E149"/>
    <mergeCell ref="G148:G149"/>
    <mergeCell ref="K162:K163"/>
    <mergeCell ref="K160:K161"/>
    <mergeCell ref="H144:H145"/>
    <mergeCell ref="K146:K147"/>
    <mergeCell ref="G156:G157"/>
    <mergeCell ref="F150:F151"/>
    <mergeCell ref="G150:G151"/>
    <mergeCell ref="G152:G153"/>
    <mergeCell ref="G154:G155"/>
    <mergeCell ref="F154:F155"/>
    <mergeCell ref="H154:H155"/>
    <mergeCell ref="I154:I155"/>
    <mergeCell ref="F152:F153"/>
    <mergeCell ref="H162:H163"/>
    <mergeCell ref="F168:F169"/>
    <mergeCell ref="H168:H169"/>
    <mergeCell ref="I168:I169"/>
    <mergeCell ref="J164:J165"/>
    <mergeCell ref="K164:K165"/>
    <mergeCell ref="D116:D117"/>
    <mergeCell ref="C90:C123"/>
    <mergeCell ref="D90:D91"/>
    <mergeCell ref="K96:K97"/>
    <mergeCell ref="J154:J155"/>
    <mergeCell ref="I150:I151"/>
    <mergeCell ref="E120:E121"/>
    <mergeCell ref="E168:E169"/>
    <mergeCell ref="G168:G169"/>
    <mergeCell ref="J150:J151"/>
    <mergeCell ref="J134:J135"/>
    <mergeCell ref="F128:F129"/>
    <mergeCell ref="H128:H129"/>
    <mergeCell ref="G130:G131"/>
    <mergeCell ref="J168:J169"/>
    <mergeCell ref="I122:I123"/>
    <mergeCell ref="J122:J123"/>
    <mergeCell ref="H122:H123"/>
    <mergeCell ref="F144:F145"/>
    <mergeCell ref="G144:G145"/>
    <mergeCell ref="H142:H143"/>
    <mergeCell ref="H152:H153"/>
    <mergeCell ref="I152:I153"/>
    <mergeCell ref="F158:F159"/>
    <mergeCell ref="C124:K125"/>
    <mergeCell ref="E166:E167"/>
    <mergeCell ref="F166:F167"/>
    <mergeCell ref="G166:G167"/>
    <mergeCell ref="H166:H167"/>
    <mergeCell ref="I166:I167"/>
    <mergeCell ref="J166:J167"/>
    <mergeCell ref="E164:E165"/>
    <mergeCell ref="E162:E163"/>
    <mergeCell ref="F156:F157"/>
    <mergeCell ref="K158:K159"/>
    <mergeCell ref="K152:K153"/>
    <mergeCell ref="K150:K151"/>
    <mergeCell ref="F162:F163"/>
    <mergeCell ref="K154:K155"/>
    <mergeCell ref="K140:K141"/>
    <mergeCell ref="H156:H157"/>
    <mergeCell ref="H148:H149"/>
    <mergeCell ref="I148:I149"/>
    <mergeCell ref="H146:H147"/>
    <mergeCell ref="I146:I147"/>
    <mergeCell ref="H150:H151"/>
    <mergeCell ref="F164:F165"/>
    <mergeCell ref="I164:I165"/>
    <mergeCell ref="I134:I135"/>
    <mergeCell ref="G102:G103"/>
    <mergeCell ref="E112:E113"/>
    <mergeCell ref="I104:I105"/>
    <mergeCell ref="I106:I107"/>
    <mergeCell ref="F132:F133"/>
    <mergeCell ref="I128:I129"/>
    <mergeCell ref="G106:G107"/>
    <mergeCell ref="I112:I113"/>
    <mergeCell ref="E114:E115"/>
    <mergeCell ref="F114:F115"/>
    <mergeCell ref="H114:H115"/>
    <mergeCell ref="G116:G117"/>
    <mergeCell ref="H110:H111"/>
    <mergeCell ref="I110:I111"/>
    <mergeCell ref="E118:E119"/>
    <mergeCell ref="G118:G119"/>
    <mergeCell ref="H120:H121"/>
    <mergeCell ref="I120:I121"/>
    <mergeCell ref="E104:E105"/>
    <mergeCell ref="G122:G123"/>
    <mergeCell ref="E116:E117"/>
    <mergeCell ref="E122:E123"/>
    <mergeCell ref="G128:G129"/>
    <mergeCell ref="D110:D115"/>
    <mergeCell ref="H112:H113"/>
    <mergeCell ref="C172:K173"/>
    <mergeCell ref="E128:E129"/>
    <mergeCell ref="E130:E131"/>
    <mergeCell ref="E132:E133"/>
    <mergeCell ref="E134:E135"/>
    <mergeCell ref="E136:E137"/>
    <mergeCell ref="E140:E141"/>
    <mergeCell ref="E144:E145"/>
    <mergeCell ref="D160:D163"/>
    <mergeCell ref="D128:D145"/>
    <mergeCell ref="H164:H165"/>
    <mergeCell ref="C170:K171"/>
    <mergeCell ref="D164:D165"/>
    <mergeCell ref="D146:D147"/>
    <mergeCell ref="E160:E161"/>
    <mergeCell ref="F160:F161"/>
    <mergeCell ref="G160:G161"/>
    <mergeCell ref="H160:H161"/>
    <mergeCell ref="I160:I161"/>
    <mergeCell ref="J160:J161"/>
    <mergeCell ref="F120:F121"/>
    <mergeCell ref="G120:G121"/>
    <mergeCell ref="D29:K29"/>
    <mergeCell ref="H23:H24"/>
    <mergeCell ref="E34:E35"/>
    <mergeCell ref="F34:F35"/>
    <mergeCell ref="G34:G35"/>
    <mergeCell ref="E36:E37"/>
    <mergeCell ref="I32:I33"/>
    <mergeCell ref="J32:J33"/>
    <mergeCell ref="J23:J24"/>
    <mergeCell ref="G23:G24"/>
    <mergeCell ref="E30:E33"/>
    <mergeCell ref="F30:F33"/>
    <mergeCell ref="H32:H33"/>
    <mergeCell ref="G36:G37"/>
    <mergeCell ref="G30:G31"/>
    <mergeCell ref="C27:K28"/>
    <mergeCell ref="C7:C24"/>
    <mergeCell ref="F7:F10"/>
    <mergeCell ref="K30:K31"/>
    <mergeCell ref="F36:F37"/>
    <mergeCell ref="K23:K24"/>
    <mergeCell ref="C25:K26"/>
    <mergeCell ref="D7:D10"/>
    <mergeCell ref="C30:C85"/>
    <mergeCell ref="C5:C6"/>
    <mergeCell ref="D5:D6"/>
    <mergeCell ref="F5:F6"/>
    <mergeCell ref="H5:H6"/>
    <mergeCell ref="I5:I6"/>
    <mergeCell ref="J5:K5"/>
    <mergeCell ref="E5:E6"/>
    <mergeCell ref="G5:G6"/>
    <mergeCell ref="G21:G22"/>
    <mergeCell ref="G17:G18"/>
    <mergeCell ref="D17:D20"/>
    <mergeCell ref="G19:G20"/>
    <mergeCell ref="H19:H20"/>
    <mergeCell ref="E17:E20"/>
    <mergeCell ref="F11:F16"/>
    <mergeCell ref="F17:F18"/>
    <mergeCell ref="F19:F20"/>
    <mergeCell ref="I19:I20"/>
    <mergeCell ref="D11:D12"/>
    <mergeCell ref="D13:D16"/>
    <mergeCell ref="H13:H14"/>
    <mergeCell ref="K9:K10"/>
    <mergeCell ref="K15:K16"/>
    <mergeCell ref="J9:J10"/>
    <mergeCell ref="E23:E24"/>
    <mergeCell ref="E13:E16"/>
    <mergeCell ref="H17:H18"/>
    <mergeCell ref="I17:I18"/>
    <mergeCell ref="I13:I14"/>
    <mergeCell ref="H15:H16"/>
    <mergeCell ref="I15:I16"/>
    <mergeCell ref="E11:E12"/>
    <mergeCell ref="H7:H8"/>
    <mergeCell ref="I7:I8"/>
    <mergeCell ref="I11:I12"/>
    <mergeCell ref="G7:G8"/>
    <mergeCell ref="G9:G10"/>
    <mergeCell ref="G11:G12"/>
    <mergeCell ref="G13:G14"/>
    <mergeCell ref="G15:G16"/>
    <mergeCell ref="E7:E10"/>
    <mergeCell ref="H9:H10"/>
    <mergeCell ref="I9:I10"/>
    <mergeCell ref="E21:E22"/>
    <mergeCell ref="F21:F24"/>
    <mergeCell ref="H21:H22"/>
    <mergeCell ref="I21:I24"/>
    <mergeCell ref="H11:H12"/>
    <mergeCell ref="J21:J22"/>
    <mergeCell ref="J13:J14"/>
    <mergeCell ref="K13:K14"/>
    <mergeCell ref="J17:J18"/>
    <mergeCell ref="K17:K18"/>
    <mergeCell ref="K7:K8"/>
    <mergeCell ref="J7:J8"/>
    <mergeCell ref="J11:J12"/>
    <mergeCell ref="K11:K12"/>
    <mergeCell ref="J15:J16"/>
    <mergeCell ref="K21:K22"/>
    <mergeCell ref="J19:J20"/>
    <mergeCell ref="K19:K20"/>
    <mergeCell ref="F76:F77"/>
    <mergeCell ref="E38:E39"/>
    <mergeCell ref="E42:E43"/>
    <mergeCell ref="E40:E41"/>
    <mergeCell ref="E44:E45"/>
    <mergeCell ref="F48:F49"/>
    <mergeCell ref="H48:H49"/>
    <mergeCell ref="E46:E47"/>
    <mergeCell ref="E48:E49"/>
    <mergeCell ref="F44:F45"/>
    <mergeCell ref="H42:H43"/>
    <mergeCell ref="H44:H45"/>
    <mergeCell ref="F42:F43"/>
    <mergeCell ref="G38:G39"/>
    <mergeCell ref="F40:F41"/>
    <mergeCell ref="H40:H41"/>
    <mergeCell ref="E152:E153"/>
    <mergeCell ref="E154:E155"/>
    <mergeCell ref="F140:F141"/>
    <mergeCell ref="I138:I139"/>
    <mergeCell ref="J138:J139"/>
    <mergeCell ref="I140:I141"/>
    <mergeCell ref="J140:J141"/>
    <mergeCell ref="J148:J149"/>
    <mergeCell ref="I142:I143"/>
    <mergeCell ref="E146:E147"/>
    <mergeCell ref="F146:F147"/>
    <mergeCell ref="G146:G147"/>
    <mergeCell ref="H140:H141"/>
    <mergeCell ref="J120:J121"/>
    <mergeCell ref="K120:K121"/>
    <mergeCell ref="K114:K115"/>
    <mergeCell ref="I116:I117"/>
    <mergeCell ref="J116:J117"/>
    <mergeCell ref="J114:J115"/>
    <mergeCell ref="F116:F117"/>
    <mergeCell ref="H116:H117"/>
    <mergeCell ref="H102:H103"/>
    <mergeCell ref="J110:J111"/>
    <mergeCell ref="I114:I115"/>
    <mergeCell ref="H118:H119"/>
    <mergeCell ref="I118:I119"/>
    <mergeCell ref="J118:J119"/>
    <mergeCell ref="J106:J107"/>
    <mergeCell ref="K102:K103"/>
    <mergeCell ref="J112:J113"/>
    <mergeCell ref="K110:K111"/>
    <mergeCell ref="J104:J105"/>
    <mergeCell ref="F108:F109"/>
    <mergeCell ref="K116:K117"/>
    <mergeCell ref="E80:E81"/>
    <mergeCell ref="F80:F81"/>
    <mergeCell ref="G80:G81"/>
    <mergeCell ref="H80:H81"/>
    <mergeCell ref="G94:G95"/>
    <mergeCell ref="G96:G97"/>
    <mergeCell ref="C88:K89"/>
    <mergeCell ref="I96:I97"/>
    <mergeCell ref="G108:G109"/>
    <mergeCell ref="I82:I83"/>
    <mergeCell ref="E98:E99"/>
    <mergeCell ref="F98:F99"/>
    <mergeCell ref="E100:E101"/>
    <mergeCell ref="D92:D109"/>
    <mergeCell ref="I102:I103"/>
    <mergeCell ref="E96:E97"/>
    <mergeCell ref="H100:H101"/>
    <mergeCell ref="I100:I101"/>
    <mergeCell ref="J100:J101"/>
    <mergeCell ref="G100:G101"/>
    <mergeCell ref="K100:K101"/>
    <mergeCell ref="C86:K87"/>
    <mergeCell ref="K92:K93"/>
    <mergeCell ref="D72:D85"/>
    <mergeCell ref="F110:F111"/>
    <mergeCell ref="E110:E111"/>
    <mergeCell ref="F82:F83"/>
    <mergeCell ref="G82:G83"/>
    <mergeCell ref="H82:H83"/>
    <mergeCell ref="F90:F91"/>
    <mergeCell ref="F100:F101"/>
    <mergeCell ref="G104:G105"/>
    <mergeCell ref="H104:H105"/>
    <mergeCell ref="G110:G111"/>
    <mergeCell ref="E102:E103"/>
    <mergeCell ref="E94:E95"/>
    <mergeCell ref="G98:G99"/>
    <mergeCell ref="H98:H99"/>
    <mergeCell ref="I98:I99"/>
    <mergeCell ref="H94:H95"/>
    <mergeCell ref="H96:H97"/>
    <mergeCell ref="J94:J95"/>
    <mergeCell ref="K54:K55"/>
    <mergeCell ref="J60:J61"/>
    <mergeCell ref="E74:E75"/>
    <mergeCell ref="F74:F75"/>
    <mergeCell ref="G74:G75"/>
    <mergeCell ref="H74:H75"/>
    <mergeCell ref="J72:J73"/>
    <mergeCell ref="I72:I73"/>
    <mergeCell ref="G70:G71"/>
    <mergeCell ref="F72:F73"/>
    <mergeCell ref="H72:H73"/>
    <mergeCell ref="G72:G73"/>
    <mergeCell ref="I74:I75"/>
    <mergeCell ref="I70:I71"/>
    <mergeCell ref="J70:J71"/>
    <mergeCell ref="E70:E71"/>
    <mergeCell ref="E78:E79"/>
    <mergeCell ref="M5:O5"/>
    <mergeCell ref="K66:K67"/>
    <mergeCell ref="K32:K33"/>
    <mergeCell ref="G32:G33"/>
    <mergeCell ref="H34:H35"/>
    <mergeCell ref="I34:I35"/>
    <mergeCell ref="J34:J35"/>
    <mergeCell ref="K34:K35"/>
    <mergeCell ref="K58:K59"/>
    <mergeCell ref="G40:G41"/>
    <mergeCell ref="J64:J65"/>
    <mergeCell ref="H64:H65"/>
    <mergeCell ref="J56:J57"/>
    <mergeCell ref="J58:J59"/>
    <mergeCell ref="I56:I57"/>
    <mergeCell ref="G58:G59"/>
    <mergeCell ref="J40:J41"/>
    <mergeCell ref="K40:K41"/>
    <mergeCell ref="H30:H31"/>
    <mergeCell ref="I36:I37"/>
    <mergeCell ref="K46:K47"/>
    <mergeCell ref="G54:G55"/>
    <mergeCell ref="G62:G63"/>
    <mergeCell ref="K36:K37"/>
    <mergeCell ref="E106:E107"/>
    <mergeCell ref="F112:F113"/>
    <mergeCell ref="E108:E109"/>
    <mergeCell ref="G78:G79"/>
    <mergeCell ref="J44:J45"/>
    <mergeCell ref="K44:K45"/>
    <mergeCell ref="G44:G45"/>
    <mergeCell ref="H78:H79"/>
    <mergeCell ref="G92:G93"/>
    <mergeCell ref="G90:G91"/>
    <mergeCell ref="F54:F55"/>
    <mergeCell ref="H54:H55"/>
    <mergeCell ref="H62:H63"/>
    <mergeCell ref="F60:F61"/>
    <mergeCell ref="H60:H61"/>
    <mergeCell ref="G60:G61"/>
    <mergeCell ref="E72:E73"/>
    <mergeCell ref="K70:K71"/>
    <mergeCell ref="K56:K57"/>
    <mergeCell ref="K64:K65"/>
    <mergeCell ref="J62:J63"/>
    <mergeCell ref="I48:I49"/>
    <mergeCell ref="E52:E53"/>
    <mergeCell ref="K60:K61"/>
    <mergeCell ref="I30:I31"/>
    <mergeCell ref="J30:J31"/>
    <mergeCell ref="J46:J47"/>
    <mergeCell ref="I46:I47"/>
    <mergeCell ref="H50:H51"/>
    <mergeCell ref="F58:F59"/>
    <mergeCell ref="I52:I53"/>
    <mergeCell ref="H38:H39"/>
    <mergeCell ref="F38:F39"/>
    <mergeCell ref="G46:G47"/>
    <mergeCell ref="H46:H47"/>
    <mergeCell ref="I58:I59"/>
    <mergeCell ref="I38:I39"/>
    <mergeCell ref="J38:J39"/>
    <mergeCell ref="I42:I43"/>
    <mergeCell ref="I40:I41"/>
    <mergeCell ref="H56:H57"/>
    <mergeCell ref="G56:G57"/>
    <mergeCell ref="I54:I55"/>
    <mergeCell ref="F52:F53"/>
    <mergeCell ref="H52:H53"/>
    <mergeCell ref="G48:G49"/>
    <mergeCell ref="F46:F47"/>
    <mergeCell ref="G50:G51"/>
    <mergeCell ref="F70:F71"/>
    <mergeCell ref="H70:H71"/>
    <mergeCell ref="E60:E61"/>
    <mergeCell ref="E62:E63"/>
    <mergeCell ref="E56:E57"/>
    <mergeCell ref="E58:E59"/>
    <mergeCell ref="D60:D71"/>
    <mergeCell ref="F68:F69"/>
    <mergeCell ref="G68:G69"/>
    <mergeCell ref="H68:H69"/>
    <mergeCell ref="F56:F57"/>
    <mergeCell ref="H58:H59"/>
    <mergeCell ref="D30:D59"/>
    <mergeCell ref="H36:H37"/>
    <mergeCell ref="E66:E67"/>
    <mergeCell ref="E64:E65"/>
    <mergeCell ref="F66:F67"/>
    <mergeCell ref="H66:H67"/>
    <mergeCell ref="E50:E51"/>
    <mergeCell ref="G64:G65"/>
    <mergeCell ref="F62:F63"/>
    <mergeCell ref="E54:E55"/>
    <mergeCell ref="D122:D123"/>
    <mergeCell ref="I144:I145"/>
    <mergeCell ref="J144:J145"/>
    <mergeCell ref="H138:H139"/>
    <mergeCell ref="E150:E151"/>
    <mergeCell ref="K136:K137"/>
    <mergeCell ref="K138:K139"/>
    <mergeCell ref="J142:J143"/>
    <mergeCell ref="J146:J147"/>
    <mergeCell ref="G140:G141"/>
    <mergeCell ref="E138:E139"/>
    <mergeCell ref="F138:F139"/>
    <mergeCell ref="G138:G139"/>
    <mergeCell ref="F122:F123"/>
    <mergeCell ref="G132:G133"/>
    <mergeCell ref="G134:G135"/>
    <mergeCell ref="F134:F135"/>
    <mergeCell ref="D148:D159"/>
    <mergeCell ref="H158:H159"/>
    <mergeCell ref="I156:I157"/>
    <mergeCell ref="I158:I159"/>
    <mergeCell ref="E156:E157"/>
    <mergeCell ref="E158:E159"/>
    <mergeCell ref="J158:J159"/>
    <mergeCell ref="K38:K39"/>
    <mergeCell ref="K122:K123"/>
    <mergeCell ref="I108:I109"/>
    <mergeCell ref="J108:J109"/>
    <mergeCell ref="K52:K53"/>
    <mergeCell ref="G52:G53"/>
    <mergeCell ref="I66:I67"/>
    <mergeCell ref="J66:J67"/>
    <mergeCell ref="I64:I65"/>
    <mergeCell ref="G66:G67"/>
    <mergeCell ref="I68:I69"/>
    <mergeCell ref="J68:J69"/>
    <mergeCell ref="K68:K69"/>
    <mergeCell ref="K50:K51"/>
    <mergeCell ref="J48:J49"/>
    <mergeCell ref="K48:K49"/>
    <mergeCell ref="I62:I63"/>
    <mergeCell ref="J50:J51"/>
    <mergeCell ref="J54:J55"/>
    <mergeCell ref="J52:J53"/>
    <mergeCell ref="G114:G115"/>
    <mergeCell ref="I60:I61"/>
    <mergeCell ref="K62:K63"/>
    <mergeCell ref="I94:I95"/>
    <mergeCell ref="Q92:Q93"/>
    <mergeCell ref="E84:E85"/>
    <mergeCell ref="F84:F85"/>
    <mergeCell ref="G84:G85"/>
    <mergeCell ref="G76:G77"/>
    <mergeCell ref="H76:H77"/>
    <mergeCell ref="I76:I77"/>
    <mergeCell ref="J76:J77"/>
    <mergeCell ref="K76:K77"/>
    <mergeCell ref="E76:E77"/>
    <mergeCell ref="I78:I79"/>
    <mergeCell ref="I80:I81"/>
    <mergeCell ref="E82:E83"/>
    <mergeCell ref="E90:E91"/>
    <mergeCell ref="E92:E93"/>
    <mergeCell ref="I90:I91"/>
    <mergeCell ref="J90:J91"/>
    <mergeCell ref="K90:K91"/>
    <mergeCell ref="F92:F93"/>
    <mergeCell ref="H92:H93"/>
    <mergeCell ref="I92:I93"/>
    <mergeCell ref="H84:H85"/>
    <mergeCell ref="I84:I85"/>
    <mergeCell ref="F78:F79"/>
    <mergeCell ref="C1:P3"/>
    <mergeCell ref="B175:B176"/>
    <mergeCell ref="D166:D169"/>
    <mergeCell ref="C128:C169"/>
    <mergeCell ref="C175:C176"/>
    <mergeCell ref="D175:D176"/>
    <mergeCell ref="E175:E176"/>
    <mergeCell ref="F175:F176"/>
    <mergeCell ref="G175:G176"/>
    <mergeCell ref="H175:H176"/>
    <mergeCell ref="I175:I176"/>
    <mergeCell ref="J175:J176"/>
    <mergeCell ref="K175:K176"/>
    <mergeCell ref="B128:B173"/>
    <mergeCell ref="F136:F137"/>
    <mergeCell ref="K142:K143"/>
    <mergeCell ref="I136:I137"/>
    <mergeCell ref="P5:P6"/>
    <mergeCell ref="E68:E69"/>
    <mergeCell ref="B5:B6"/>
    <mergeCell ref="B7:B28"/>
    <mergeCell ref="B29:B125"/>
    <mergeCell ref="D21:D24"/>
    <mergeCell ref="J36:J37"/>
  </mergeCells>
  <printOptions horizontalCentered="1" verticalCentered="1"/>
  <pageMargins left="0.31496062992125984" right="0.31496062992125984" top="0.74803149606299213" bottom="0.35433070866141736" header="0.31496062992125984" footer="0.31496062992125984"/>
  <pageSetup paperSize="5" scale="65" orientation="landscape" r:id="rId1"/>
  <rowBreaks count="1" manualBreakCount="1">
    <brk id="8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340"/>
  <sheetViews>
    <sheetView zoomScale="60" zoomScaleNormal="60" workbookViewId="0">
      <selection sqref="A1:B3"/>
    </sheetView>
  </sheetViews>
  <sheetFormatPr baseColWidth="10" defaultRowHeight="15"/>
  <cols>
    <col min="1" max="1" width="30" style="205" customWidth="1"/>
    <col min="2" max="2" width="37.5703125" style="205" customWidth="1"/>
    <col min="3" max="3" width="19.5703125" style="205" customWidth="1"/>
    <col min="4" max="4" width="24" style="205" customWidth="1"/>
    <col min="5" max="5" width="43.42578125" style="205" customWidth="1"/>
    <col min="6" max="6" width="20.5703125" style="205" customWidth="1"/>
    <col min="7" max="7" width="25.7109375" style="205" customWidth="1"/>
    <col min="8" max="8" width="44.140625" style="205" customWidth="1"/>
    <col min="9" max="9" width="26.28515625" style="205" customWidth="1"/>
    <col min="10" max="11" width="11.42578125" style="205" customWidth="1"/>
    <col min="12" max="12" width="25.140625" style="205" customWidth="1"/>
    <col min="13" max="13" width="23.5703125" style="205" customWidth="1"/>
    <col min="14" max="14" width="20.5703125" style="205" customWidth="1"/>
    <col min="15" max="15" width="20.85546875" style="205" customWidth="1"/>
    <col min="16" max="16" width="21.7109375" style="205" customWidth="1"/>
    <col min="17" max="19" width="11.42578125" style="205" customWidth="1"/>
    <col min="20" max="20" width="17.85546875" style="205" customWidth="1"/>
    <col min="21" max="21" width="17.5703125" style="205" customWidth="1"/>
    <col min="22" max="22" width="94.28515625" style="205" customWidth="1"/>
    <col min="23" max="23" width="25.5703125" style="205" customWidth="1"/>
    <col min="24" max="24" width="23.28515625" style="205" customWidth="1"/>
    <col min="25" max="25" width="21" style="205" customWidth="1"/>
    <col min="26" max="26" width="18.28515625" style="205" customWidth="1"/>
    <col min="27" max="27" width="15.7109375" style="205" customWidth="1"/>
    <col min="28" max="28" width="17.5703125" style="205" customWidth="1"/>
    <col min="29" max="29" width="17.85546875" style="205" customWidth="1"/>
    <col min="30" max="30" width="15.28515625" style="205" customWidth="1"/>
    <col min="31" max="31" width="17.85546875" style="205" customWidth="1"/>
    <col min="32" max="32" width="13.5703125" style="205" customWidth="1"/>
    <col min="33" max="33" width="15" style="205" customWidth="1"/>
    <col min="34" max="34" width="14.5703125" style="205" customWidth="1"/>
    <col min="35" max="35" width="17.85546875" style="205" customWidth="1"/>
    <col min="36" max="36" width="20.140625" style="205" customWidth="1"/>
    <col min="37" max="37" width="20.28515625" style="205" customWidth="1"/>
    <col min="38" max="38" width="18.140625" style="205" customWidth="1"/>
    <col min="39" max="39" width="18.42578125" style="205" customWidth="1"/>
    <col min="40" max="40" width="14.7109375" style="205" customWidth="1"/>
    <col min="41" max="41" width="11.42578125" style="205"/>
    <col min="42" max="42" width="23.28515625" style="205" customWidth="1"/>
    <col min="43" max="43" width="26.5703125" style="205" customWidth="1"/>
    <col min="44" max="44" width="58.85546875" style="205" customWidth="1"/>
    <col min="45" max="16384" width="11.42578125" style="205"/>
  </cols>
  <sheetData>
    <row r="1" spans="1:199" s="186" customFormat="1" ht="39" customHeight="1">
      <c r="A1" s="812"/>
      <c r="B1" s="813"/>
      <c r="C1" s="818" t="s">
        <v>380</v>
      </c>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row>
    <row r="2" spans="1:199" s="186" customFormat="1" ht="26.25" customHeight="1">
      <c r="A2" s="814"/>
      <c r="B2" s="815"/>
      <c r="C2" s="820"/>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row>
    <row r="3" spans="1:199" s="186" customFormat="1" ht="27" customHeight="1" thickBot="1">
      <c r="A3" s="816"/>
      <c r="B3" s="817"/>
      <c r="C3" s="822"/>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23"/>
      <c r="AR3" s="823"/>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7"/>
      <c r="FY3" s="187"/>
      <c r="FZ3" s="187"/>
      <c r="GA3" s="187"/>
      <c r="GB3" s="187"/>
      <c r="GC3" s="187"/>
      <c r="GD3" s="187"/>
      <c r="GE3" s="187"/>
      <c r="GF3" s="187"/>
      <c r="GG3" s="187"/>
      <c r="GH3" s="187"/>
      <c r="GI3" s="187"/>
      <c r="GJ3" s="187"/>
      <c r="GK3" s="187"/>
      <c r="GL3" s="187"/>
      <c r="GM3" s="187"/>
      <c r="GN3" s="187"/>
      <c r="GO3" s="187"/>
      <c r="GP3" s="187"/>
      <c r="GQ3" s="187"/>
    </row>
    <row r="4" spans="1:199" s="186" customFormat="1" ht="13.5" customHeight="1" thickBot="1">
      <c r="A4" s="188"/>
      <c r="B4" s="188"/>
      <c r="C4" s="188"/>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7"/>
      <c r="FG4" s="187"/>
      <c r="FH4" s="187"/>
      <c r="FI4" s="187"/>
      <c r="FJ4" s="187"/>
      <c r="FK4" s="187"/>
      <c r="FL4" s="187"/>
      <c r="FM4" s="187"/>
      <c r="FN4" s="187"/>
      <c r="FO4" s="187"/>
      <c r="FP4" s="187"/>
      <c r="FQ4" s="187"/>
      <c r="FR4" s="187"/>
      <c r="FS4" s="187"/>
      <c r="FT4" s="187"/>
      <c r="FU4" s="187"/>
      <c r="FV4" s="187"/>
      <c r="FW4" s="187"/>
      <c r="FX4" s="187"/>
      <c r="FY4" s="187"/>
      <c r="FZ4" s="187"/>
      <c r="GA4" s="187"/>
      <c r="GB4" s="187"/>
      <c r="GC4" s="187"/>
      <c r="GD4" s="187"/>
      <c r="GE4" s="187"/>
      <c r="GF4" s="187"/>
      <c r="GG4" s="187"/>
      <c r="GH4" s="187"/>
      <c r="GI4" s="187"/>
      <c r="GJ4" s="187"/>
      <c r="GK4" s="187"/>
      <c r="GL4" s="187"/>
      <c r="GM4" s="187"/>
      <c r="GN4" s="187"/>
      <c r="GO4" s="187"/>
      <c r="GP4" s="187"/>
      <c r="GQ4" s="187"/>
    </row>
    <row r="5" spans="1:199" s="190" customFormat="1" ht="17.25" customHeight="1">
      <c r="A5" s="824" t="s">
        <v>356</v>
      </c>
      <c r="B5" s="827" t="s">
        <v>381</v>
      </c>
      <c r="C5" s="828"/>
      <c r="D5" s="828"/>
      <c r="E5" s="828"/>
      <c r="F5" s="828"/>
      <c r="G5" s="828"/>
      <c r="H5" s="828"/>
      <c r="I5" s="828"/>
      <c r="J5" s="828"/>
      <c r="K5" s="828"/>
      <c r="L5" s="828"/>
      <c r="M5" s="828"/>
      <c r="N5" s="828"/>
      <c r="O5" s="830" t="s">
        <v>382</v>
      </c>
      <c r="P5" s="830"/>
      <c r="Q5" s="830"/>
      <c r="R5" s="830"/>
      <c r="S5" s="830"/>
      <c r="T5" s="830"/>
      <c r="U5" s="830"/>
      <c r="V5" s="832" t="s">
        <v>383</v>
      </c>
      <c r="W5" s="832"/>
      <c r="X5" s="832"/>
      <c r="Y5" s="832"/>
      <c r="Z5" s="832"/>
      <c r="AA5" s="832"/>
      <c r="AB5" s="832"/>
      <c r="AC5" s="832"/>
      <c r="AD5" s="832"/>
      <c r="AE5" s="832"/>
      <c r="AF5" s="832"/>
      <c r="AG5" s="832"/>
      <c r="AH5" s="832"/>
      <c r="AI5" s="832"/>
      <c r="AJ5" s="832"/>
      <c r="AK5" s="832"/>
      <c r="AL5" s="832"/>
      <c r="AM5" s="832"/>
      <c r="AN5" s="832"/>
      <c r="AO5" s="832"/>
      <c r="AP5" s="832"/>
      <c r="AQ5" s="832"/>
      <c r="AR5" s="830" t="s">
        <v>384</v>
      </c>
    </row>
    <row r="6" spans="1:199" s="190" customFormat="1" ht="15.75" customHeight="1">
      <c r="A6" s="825"/>
      <c r="B6" s="797"/>
      <c r="C6" s="829"/>
      <c r="D6" s="829"/>
      <c r="E6" s="829"/>
      <c r="F6" s="829"/>
      <c r="G6" s="829"/>
      <c r="H6" s="829"/>
      <c r="I6" s="829"/>
      <c r="J6" s="829"/>
      <c r="K6" s="829"/>
      <c r="L6" s="829"/>
      <c r="M6" s="829"/>
      <c r="N6" s="829"/>
      <c r="O6" s="831"/>
      <c r="P6" s="831"/>
      <c r="Q6" s="831"/>
      <c r="R6" s="831"/>
      <c r="S6" s="831"/>
      <c r="T6" s="831"/>
      <c r="U6" s="831"/>
      <c r="V6" s="833"/>
      <c r="W6" s="833"/>
      <c r="X6" s="833"/>
      <c r="Y6" s="833"/>
      <c r="Z6" s="833"/>
      <c r="AA6" s="833"/>
      <c r="AB6" s="833"/>
      <c r="AC6" s="833"/>
      <c r="AD6" s="833"/>
      <c r="AE6" s="833"/>
      <c r="AF6" s="833"/>
      <c r="AG6" s="833"/>
      <c r="AH6" s="833"/>
      <c r="AI6" s="833"/>
      <c r="AJ6" s="833"/>
      <c r="AK6" s="833"/>
      <c r="AL6" s="833"/>
      <c r="AM6" s="833"/>
      <c r="AN6" s="833"/>
      <c r="AO6" s="833"/>
      <c r="AP6" s="833"/>
      <c r="AQ6" s="833"/>
      <c r="AR6" s="831"/>
    </row>
    <row r="7" spans="1:199" s="190" customFormat="1" ht="55.5" customHeight="1">
      <c r="A7" s="825"/>
      <c r="B7" s="797"/>
      <c r="C7" s="797" t="s">
        <v>385</v>
      </c>
      <c r="D7" s="797" t="s">
        <v>386</v>
      </c>
      <c r="E7" s="797" t="s">
        <v>387</v>
      </c>
      <c r="F7" s="850" t="s">
        <v>388</v>
      </c>
      <c r="G7" s="850"/>
      <c r="H7" s="850"/>
      <c r="I7" s="797"/>
      <c r="J7" s="797"/>
      <c r="K7" s="797"/>
      <c r="L7" s="797" t="s">
        <v>389</v>
      </c>
      <c r="M7" s="797" t="s">
        <v>390</v>
      </c>
      <c r="N7" s="797" t="s">
        <v>391</v>
      </c>
      <c r="O7" s="797" t="s">
        <v>392</v>
      </c>
      <c r="P7" s="797"/>
      <c r="Q7" s="797" t="s">
        <v>393</v>
      </c>
      <c r="R7" s="797"/>
      <c r="S7" s="797"/>
      <c r="T7" s="797"/>
      <c r="U7" s="797"/>
      <c r="V7" s="798" t="s">
        <v>394</v>
      </c>
      <c r="W7" s="797" t="s">
        <v>395</v>
      </c>
      <c r="X7" s="797" t="s">
        <v>396</v>
      </c>
      <c r="Y7" s="797" t="s">
        <v>397</v>
      </c>
      <c r="Z7" s="834" t="s">
        <v>398</v>
      </c>
      <c r="AA7" s="834"/>
      <c r="AB7" s="834" t="s">
        <v>399</v>
      </c>
      <c r="AC7" s="834"/>
      <c r="AD7" s="834" t="s">
        <v>400</v>
      </c>
      <c r="AE7" s="834"/>
      <c r="AF7" s="797" t="s">
        <v>401</v>
      </c>
      <c r="AG7" s="797"/>
      <c r="AH7" s="797" t="s">
        <v>402</v>
      </c>
      <c r="AI7" s="797"/>
      <c r="AJ7" s="797" t="s">
        <v>403</v>
      </c>
      <c r="AK7" s="797"/>
      <c r="AL7" s="797" t="s">
        <v>404</v>
      </c>
      <c r="AM7" s="797"/>
      <c r="AN7" s="797"/>
      <c r="AO7" s="797" t="s">
        <v>405</v>
      </c>
      <c r="AP7" s="797" t="s">
        <v>406</v>
      </c>
      <c r="AQ7" s="834" t="s">
        <v>407</v>
      </c>
      <c r="AR7" s="836" t="s">
        <v>408</v>
      </c>
    </row>
    <row r="8" spans="1:199" s="190" customFormat="1" ht="29.25" customHeight="1">
      <c r="A8" s="825"/>
      <c r="B8" s="797"/>
      <c r="C8" s="797"/>
      <c r="D8" s="797"/>
      <c r="E8" s="797"/>
      <c r="F8" s="797" t="s">
        <v>409</v>
      </c>
      <c r="G8" s="797" t="s">
        <v>410</v>
      </c>
      <c r="H8" s="797" t="s">
        <v>411</v>
      </c>
      <c r="I8" s="797" t="s">
        <v>412</v>
      </c>
      <c r="J8" s="798" t="s">
        <v>413</v>
      </c>
      <c r="K8" s="798" t="s">
        <v>414</v>
      </c>
      <c r="L8" s="797"/>
      <c r="M8" s="797"/>
      <c r="N8" s="797"/>
      <c r="O8" s="798" t="s">
        <v>415</v>
      </c>
      <c r="P8" s="848" t="s">
        <v>416</v>
      </c>
      <c r="Q8" s="191"/>
      <c r="R8" s="191"/>
      <c r="S8" s="191"/>
      <c r="T8" s="848" t="s">
        <v>417</v>
      </c>
      <c r="U8" s="798" t="s">
        <v>418</v>
      </c>
      <c r="V8" s="798"/>
      <c r="W8" s="797"/>
      <c r="X8" s="797"/>
      <c r="Y8" s="797"/>
      <c r="Z8" s="838" t="s">
        <v>419</v>
      </c>
      <c r="AA8" s="838" t="s">
        <v>420</v>
      </c>
      <c r="AB8" s="838" t="s">
        <v>421</v>
      </c>
      <c r="AC8" s="838" t="s">
        <v>422</v>
      </c>
      <c r="AD8" s="838" t="s">
        <v>423</v>
      </c>
      <c r="AE8" s="838" t="s">
        <v>424</v>
      </c>
      <c r="AF8" s="838" t="s">
        <v>425</v>
      </c>
      <c r="AG8" s="838" t="s">
        <v>426</v>
      </c>
      <c r="AH8" s="838" t="s">
        <v>427</v>
      </c>
      <c r="AI8" s="838" t="s">
        <v>428</v>
      </c>
      <c r="AJ8" s="846" t="s">
        <v>429</v>
      </c>
      <c r="AK8" s="846" t="s">
        <v>430</v>
      </c>
      <c r="AL8" s="838" t="s">
        <v>431</v>
      </c>
      <c r="AM8" s="838" t="s">
        <v>432</v>
      </c>
      <c r="AN8" s="838" t="s">
        <v>433</v>
      </c>
      <c r="AO8" s="797"/>
      <c r="AP8" s="797"/>
      <c r="AQ8" s="834"/>
      <c r="AR8" s="836"/>
    </row>
    <row r="9" spans="1:199" s="190" customFormat="1" ht="33.75" customHeight="1" thickBot="1">
      <c r="A9" s="826"/>
      <c r="B9" s="800"/>
      <c r="C9" s="800"/>
      <c r="D9" s="800"/>
      <c r="E9" s="800"/>
      <c r="F9" s="800"/>
      <c r="G9" s="800"/>
      <c r="H9" s="800"/>
      <c r="I9" s="800"/>
      <c r="J9" s="799"/>
      <c r="K9" s="799"/>
      <c r="L9" s="800"/>
      <c r="M9" s="800"/>
      <c r="N9" s="800"/>
      <c r="O9" s="799"/>
      <c r="P9" s="849"/>
      <c r="Q9" s="192"/>
      <c r="R9" s="192"/>
      <c r="S9" s="192" t="s">
        <v>434</v>
      </c>
      <c r="T9" s="849"/>
      <c r="U9" s="799"/>
      <c r="V9" s="799"/>
      <c r="W9" s="800"/>
      <c r="X9" s="800"/>
      <c r="Y9" s="800"/>
      <c r="Z9" s="839"/>
      <c r="AA9" s="839"/>
      <c r="AB9" s="839"/>
      <c r="AC9" s="839"/>
      <c r="AD9" s="839"/>
      <c r="AE9" s="839"/>
      <c r="AF9" s="839"/>
      <c r="AG9" s="839"/>
      <c r="AH9" s="839"/>
      <c r="AI9" s="839"/>
      <c r="AJ9" s="847"/>
      <c r="AK9" s="847"/>
      <c r="AL9" s="839"/>
      <c r="AM9" s="839"/>
      <c r="AN9" s="839"/>
      <c r="AO9" s="800"/>
      <c r="AP9" s="800"/>
      <c r="AQ9" s="835"/>
      <c r="AR9" s="837"/>
    </row>
    <row r="10" spans="1:199" s="186" customFormat="1" ht="148.5" customHeight="1">
      <c r="A10" s="840" t="s">
        <v>435</v>
      </c>
      <c r="B10" s="803" t="str">
        <f>+VLOOKUP(A10,'[2]OBJETIVOS DE LOS PROCESOS'!B1:C21,2,FALSE)</f>
        <v>Planificar, gestionar y controlar oportuna, adecuada y eficientemente la utilización de los recursos financieros a fin de garantizar el normal desarrollo de los procesos del IGAC</v>
      </c>
      <c r="C10" s="803" t="s">
        <v>436</v>
      </c>
      <c r="D10" s="803" t="s">
        <v>437</v>
      </c>
      <c r="E10" s="193" t="s">
        <v>438</v>
      </c>
      <c r="F10" s="194"/>
      <c r="G10" s="194" t="s">
        <v>439</v>
      </c>
      <c r="H10" s="194"/>
      <c r="I10" s="844" t="s">
        <v>440</v>
      </c>
      <c r="J10" s="803" t="s">
        <v>441</v>
      </c>
      <c r="K10" s="803">
        <v>4</v>
      </c>
      <c r="L10" s="803" t="s">
        <v>442</v>
      </c>
      <c r="M10" s="805" t="s">
        <v>443</v>
      </c>
      <c r="N10" s="803" t="s">
        <v>444</v>
      </c>
      <c r="O10" s="806" t="s">
        <v>445</v>
      </c>
      <c r="P10" s="808" t="str">
        <f>+IF(AVERAGE(K10:K12)&lt;1.5,"INSIGNIFICANTE (1)",+IF(AVERAGE(K10:K12)&lt;2.5,"MENOR (2)",IF(AVERAGE(K10:K12)&lt;3.5,"MODERADO (3)",IF(AVERAGE(K10:K12)&lt;4.5,"MAYOR (4)","CATASTRÓFICO (5)"))))</f>
        <v>MAYOR (4)</v>
      </c>
      <c r="Q10" s="810">
        <f>VLOOKUP(O10,'[2]TABLA DE PROBABILIDAD'!$A$4:$C$8,2,FALSE)</f>
        <v>3</v>
      </c>
      <c r="R10" s="808">
        <f>VLOOKUP(P10,'[2]TABLA DE IMPACTO'!$B$32:$C$36,2,FALSE)</f>
        <v>4</v>
      </c>
      <c r="S10" s="808">
        <f>VALUE(CONCATENATE(Q10,R10))</f>
        <v>34</v>
      </c>
      <c r="T10" s="808" t="str">
        <f>VLOOKUP(S10,'[3]MATRIZ CALIFICACIÓN'!$D$58:$E$82,2,FALSE)</f>
        <v>EXTREMA</v>
      </c>
      <c r="U10" s="852" t="s">
        <v>446</v>
      </c>
      <c r="V10" s="195" t="s">
        <v>447</v>
      </c>
      <c r="W10" s="196" t="s">
        <v>448</v>
      </c>
      <c r="X10" s="196"/>
      <c r="Y10" s="196" t="s">
        <v>444</v>
      </c>
      <c r="Z10" s="194">
        <v>15</v>
      </c>
      <c r="AA10" s="194"/>
      <c r="AB10" s="194">
        <v>15</v>
      </c>
      <c r="AC10" s="194"/>
      <c r="AD10" s="194">
        <v>15</v>
      </c>
      <c r="AE10" s="194"/>
      <c r="AF10" s="194">
        <v>15</v>
      </c>
      <c r="AG10" s="194"/>
      <c r="AH10" s="194">
        <v>15</v>
      </c>
      <c r="AI10" s="194"/>
      <c r="AJ10" s="194">
        <v>15</v>
      </c>
      <c r="AK10" s="194"/>
      <c r="AL10" s="194">
        <v>10</v>
      </c>
      <c r="AM10" s="194"/>
      <c r="AN10" s="194"/>
      <c r="AO10" s="197">
        <f t="shared" ref="AO10:AO11" si="0">SUM(Z10:AN10)</f>
        <v>100</v>
      </c>
      <c r="AP10" s="197" t="s">
        <v>449</v>
      </c>
      <c r="AQ10" s="198" t="s">
        <v>416</v>
      </c>
      <c r="AR10" s="198"/>
    </row>
    <row r="11" spans="1:199" s="186" customFormat="1" ht="110.25" customHeight="1">
      <c r="A11" s="841"/>
      <c r="B11" s="804"/>
      <c r="C11" s="804"/>
      <c r="D11" s="804"/>
      <c r="E11" s="199" t="s">
        <v>450</v>
      </c>
      <c r="F11" s="200"/>
      <c r="G11" s="200" t="s">
        <v>439</v>
      </c>
      <c r="H11" s="200"/>
      <c r="I11" s="845"/>
      <c r="J11" s="804"/>
      <c r="K11" s="804"/>
      <c r="L11" s="804"/>
      <c r="M11" s="802"/>
      <c r="N11" s="804"/>
      <c r="O11" s="807"/>
      <c r="P11" s="809"/>
      <c r="Q11" s="811"/>
      <c r="R11" s="809"/>
      <c r="S11" s="809"/>
      <c r="T11" s="809"/>
      <c r="U11" s="853"/>
      <c r="V11" s="801" t="s">
        <v>451</v>
      </c>
      <c r="W11" s="802" t="s">
        <v>452</v>
      </c>
      <c r="X11" s="802"/>
      <c r="Y11" s="802" t="s">
        <v>444</v>
      </c>
      <c r="Z11" s="804">
        <v>15</v>
      </c>
      <c r="AA11" s="804"/>
      <c r="AB11" s="804">
        <v>15</v>
      </c>
      <c r="AC11" s="804"/>
      <c r="AD11" s="804">
        <v>15</v>
      </c>
      <c r="AE11" s="804"/>
      <c r="AF11" s="804">
        <v>15</v>
      </c>
      <c r="AG11" s="804"/>
      <c r="AH11" s="804">
        <v>15</v>
      </c>
      <c r="AI11" s="804"/>
      <c r="AJ11" s="804">
        <v>15</v>
      </c>
      <c r="AK11" s="804"/>
      <c r="AL11" s="804">
        <v>10</v>
      </c>
      <c r="AM11" s="804"/>
      <c r="AN11" s="804"/>
      <c r="AO11" s="851">
        <f t="shared" si="0"/>
        <v>100</v>
      </c>
      <c r="AP11" s="851" t="s">
        <v>449</v>
      </c>
      <c r="AQ11" s="804" t="s">
        <v>453</v>
      </c>
      <c r="AR11" s="201"/>
    </row>
    <row r="12" spans="1:199" s="186" customFormat="1" ht="24" customHeight="1">
      <c r="A12" s="841"/>
      <c r="B12" s="804"/>
      <c r="C12" s="804"/>
      <c r="D12" s="804"/>
      <c r="E12" s="199" t="s">
        <v>454</v>
      </c>
      <c r="F12" s="200"/>
      <c r="G12" s="200" t="s">
        <v>439</v>
      </c>
      <c r="H12" s="200"/>
      <c r="I12" s="845"/>
      <c r="J12" s="804"/>
      <c r="K12" s="804"/>
      <c r="L12" s="804"/>
      <c r="M12" s="802"/>
      <c r="N12" s="804"/>
      <c r="O12" s="807"/>
      <c r="P12" s="809"/>
      <c r="Q12" s="811"/>
      <c r="R12" s="809"/>
      <c r="S12" s="809"/>
      <c r="T12" s="809"/>
      <c r="U12" s="853"/>
      <c r="V12" s="801"/>
      <c r="W12" s="802"/>
      <c r="X12" s="802"/>
      <c r="Y12" s="802"/>
      <c r="Z12" s="804"/>
      <c r="AA12" s="804"/>
      <c r="AB12" s="804"/>
      <c r="AC12" s="804"/>
      <c r="AD12" s="804"/>
      <c r="AE12" s="804"/>
      <c r="AF12" s="804"/>
      <c r="AG12" s="804"/>
      <c r="AH12" s="804"/>
      <c r="AI12" s="804"/>
      <c r="AJ12" s="804"/>
      <c r="AK12" s="804"/>
      <c r="AL12" s="804"/>
      <c r="AM12" s="804"/>
      <c r="AN12" s="804"/>
      <c r="AO12" s="851"/>
      <c r="AP12" s="851"/>
      <c r="AQ12" s="804"/>
      <c r="AR12" s="201"/>
    </row>
    <row r="13" spans="1:199" ht="116.25" customHeight="1">
      <c r="A13" s="841"/>
      <c r="B13" s="804"/>
      <c r="C13" s="804" t="s">
        <v>436</v>
      </c>
      <c r="D13" s="804" t="s">
        <v>455</v>
      </c>
      <c r="E13" s="199" t="s">
        <v>456</v>
      </c>
      <c r="F13" s="200"/>
      <c r="G13" s="200" t="s">
        <v>457</v>
      </c>
      <c r="H13" s="200"/>
      <c r="I13" s="845" t="s">
        <v>458</v>
      </c>
      <c r="J13" s="804" t="s">
        <v>441</v>
      </c>
      <c r="K13" s="804">
        <v>3</v>
      </c>
      <c r="L13" s="804" t="s">
        <v>442</v>
      </c>
      <c r="M13" s="804" t="s">
        <v>443</v>
      </c>
      <c r="N13" s="804" t="s">
        <v>444</v>
      </c>
      <c r="O13" s="807" t="s">
        <v>445</v>
      </c>
      <c r="P13" s="809" t="str">
        <f>+IF(AVERAGE(K13:K14)&lt;1.5,"INSIGNIFICANTE (1)",+IF(AVERAGE(K13:K14)&lt;2.5,"MENOR (2)",IF(AVERAGE(K13:K14)&lt;3.5,"MODERADO (3)",IF(AVERAGE(K13:K14)&lt;4.5,"MAYOR (4)","CATASTRÓFICO (5)"))))</f>
        <v>MODERADO (3)</v>
      </c>
      <c r="Q13" s="811">
        <f>VLOOKUP(O13,'[2]TABLA DE PROBABILIDAD'!$A$4:$C$8,2,FALSE)</f>
        <v>3</v>
      </c>
      <c r="R13" s="809">
        <f>VLOOKUP(P13,'[2]TABLA DE IMPACTO'!$B$32:$C$36,2,FALSE)</f>
        <v>3</v>
      </c>
      <c r="S13" s="809">
        <f>VALUE(CONCATENATE(Q13,R13))</f>
        <v>33</v>
      </c>
      <c r="T13" s="809" t="str">
        <f>VLOOKUP(S13,'[3]MATRIZ CALIFICACIÓN'!$D$58:$E$82,2,FALSE)</f>
        <v>ALTA</v>
      </c>
      <c r="U13" s="853" t="s">
        <v>446</v>
      </c>
      <c r="V13" s="202" t="s">
        <v>459</v>
      </c>
      <c r="W13" s="203" t="s">
        <v>460</v>
      </c>
      <c r="X13" s="203"/>
      <c r="Y13" s="203" t="s">
        <v>461</v>
      </c>
      <c r="Z13" s="200">
        <v>15</v>
      </c>
      <c r="AA13" s="200"/>
      <c r="AB13" s="200">
        <v>15</v>
      </c>
      <c r="AC13" s="200"/>
      <c r="AD13" s="200">
        <v>15</v>
      </c>
      <c r="AE13" s="200"/>
      <c r="AF13" s="200">
        <v>15</v>
      </c>
      <c r="AG13" s="200"/>
      <c r="AH13" s="200">
        <v>15</v>
      </c>
      <c r="AI13" s="200"/>
      <c r="AJ13" s="200">
        <v>15</v>
      </c>
      <c r="AK13" s="200"/>
      <c r="AL13" s="200">
        <v>10</v>
      </c>
      <c r="AM13" s="200"/>
      <c r="AN13" s="200"/>
      <c r="AO13" s="204">
        <f>SUM(Z13:AN13)</f>
        <v>100</v>
      </c>
      <c r="AP13" s="204" t="s">
        <v>449</v>
      </c>
      <c r="AQ13" s="200" t="s">
        <v>453</v>
      </c>
      <c r="AR13" s="202"/>
    </row>
    <row r="14" spans="1:199" ht="132.75" customHeight="1">
      <c r="A14" s="841"/>
      <c r="B14" s="804"/>
      <c r="C14" s="804"/>
      <c r="D14" s="804"/>
      <c r="E14" s="199" t="s">
        <v>462</v>
      </c>
      <c r="F14" s="200"/>
      <c r="G14" s="200" t="s">
        <v>439</v>
      </c>
      <c r="H14" s="200"/>
      <c r="I14" s="845"/>
      <c r="J14" s="804"/>
      <c r="K14" s="804"/>
      <c r="L14" s="804"/>
      <c r="M14" s="804"/>
      <c r="N14" s="804"/>
      <c r="O14" s="807"/>
      <c r="P14" s="809"/>
      <c r="Q14" s="811"/>
      <c r="R14" s="809"/>
      <c r="S14" s="809"/>
      <c r="T14" s="809"/>
      <c r="U14" s="853"/>
      <c r="V14" s="202" t="s">
        <v>463</v>
      </c>
      <c r="W14" s="203" t="s">
        <v>464</v>
      </c>
      <c r="X14" s="203"/>
      <c r="Y14" s="200" t="s">
        <v>461</v>
      </c>
      <c r="Z14" s="200">
        <v>15</v>
      </c>
      <c r="AA14" s="200"/>
      <c r="AB14" s="200">
        <v>15</v>
      </c>
      <c r="AC14" s="200"/>
      <c r="AD14" s="200">
        <v>15</v>
      </c>
      <c r="AE14" s="200"/>
      <c r="AF14" s="200">
        <v>15</v>
      </c>
      <c r="AG14" s="200"/>
      <c r="AH14" s="200">
        <v>15</v>
      </c>
      <c r="AI14" s="200"/>
      <c r="AJ14" s="200"/>
      <c r="AK14" s="200">
        <v>0</v>
      </c>
      <c r="AL14" s="200">
        <v>10</v>
      </c>
      <c r="AM14" s="200"/>
      <c r="AN14" s="200"/>
      <c r="AO14" s="204">
        <f t="shared" ref="AO14" si="1">SUM(Z14:AN14)</f>
        <v>85</v>
      </c>
      <c r="AP14" s="204" t="s">
        <v>449</v>
      </c>
      <c r="AQ14" s="200" t="s">
        <v>453</v>
      </c>
      <c r="AR14" s="202"/>
    </row>
    <row r="15" spans="1:199" ht="91.5" customHeight="1">
      <c r="A15" s="841"/>
      <c r="B15" s="804"/>
      <c r="C15" s="200" t="s">
        <v>436</v>
      </c>
      <c r="D15" s="200" t="s">
        <v>465</v>
      </c>
      <c r="E15" s="199" t="s">
        <v>466</v>
      </c>
      <c r="F15" s="200"/>
      <c r="G15" s="200" t="s">
        <v>467</v>
      </c>
      <c r="H15" s="200"/>
      <c r="I15" s="206" t="s">
        <v>458</v>
      </c>
      <c r="J15" s="200" t="s">
        <v>441</v>
      </c>
      <c r="K15" s="200">
        <v>3</v>
      </c>
      <c r="L15" s="200" t="s">
        <v>468</v>
      </c>
      <c r="M15" s="200" t="s">
        <v>443</v>
      </c>
      <c r="N15" s="200" t="s">
        <v>461</v>
      </c>
      <c r="O15" s="207" t="s">
        <v>445</v>
      </c>
      <c r="P15" s="208" t="str">
        <f>+IF(AVERAGE(K15:K15)&lt;1.5,"INSIGNIFICANTE (1)",+IF(AVERAGE(K15:K15)&lt;2.5,"MENOR (2)",IF(AVERAGE(K15:K15)&lt;3.5,"MODERADO (3)",IF(AVERAGE(K15:K15)&lt;4.5,"MAYOR (4)","CATASTRÓFICO (5)"))))</f>
        <v>MODERADO (3)</v>
      </c>
      <c r="Q15" s="209">
        <f>VLOOKUP(O15,'[2]TABLA DE PROBABILIDAD'!$A$4:$C$8,2,FALSE)</f>
        <v>3</v>
      </c>
      <c r="R15" s="208">
        <f>VLOOKUP(P15,'[2]TABLA DE IMPACTO'!$B$32:$C$36,2,FALSE)</f>
        <v>3</v>
      </c>
      <c r="S15" s="208">
        <f>VALUE(CONCATENATE(Q15,R15))</f>
        <v>33</v>
      </c>
      <c r="T15" s="208" t="str">
        <f>VLOOKUP(S15,'[3]MATRIZ CALIFICACIÓN'!$D$58:$E$82,2,FALSE)</f>
        <v>ALTA</v>
      </c>
      <c r="U15" s="210" t="s">
        <v>446</v>
      </c>
      <c r="V15" s="211" t="s">
        <v>469</v>
      </c>
      <c r="W15" s="212" t="s">
        <v>470</v>
      </c>
      <c r="X15" s="203"/>
      <c r="Y15" s="203" t="s">
        <v>461</v>
      </c>
      <c r="Z15" s="203">
        <v>15</v>
      </c>
      <c r="AA15" s="203"/>
      <c r="AB15" s="203">
        <v>15</v>
      </c>
      <c r="AC15" s="203"/>
      <c r="AD15" s="203">
        <v>15</v>
      </c>
      <c r="AE15" s="203"/>
      <c r="AF15" s="203">
        <v>15</v>
      </c>
      <c r="AG15" s="203"/>
      <c r="AH15" s="203">
        <v>15</v>
      </c>
      <c r="AI15" s="203"/>
      <c r="AJ15" s="203">
        <v>15</v>
      </c>
      <c r="AK15" s="203"/>
      <c r="AL15" s="203">
        <v>10</v>
      </c>
      <c r="AM15" s="203"/>
      <c r="AN15" s="203"/>
      <c r="AO15" s="203">
        <f>SUM(Z15:AN15)</f>
        <v>100</v>
      </c>
      <c r="AP15" s="203" t="s">
        <v>449</v>
      </c>
      <c r="AQ15" s="212" t="s">
        <v>453</v>
      </c>
      <c r="AR15" s="201"/>
    </row>
    <row r="16" spans="1:199" ht="38.25" customHeight="1">
      <c r="A16" s="841"/>
      <c r="B16" s="804"/>
      <c r="C16" s="859" t="s">
        <v>471</v>
      </c>
      <c r="D16" s="861" t="s">
        <v>472</v>
      </c>
      <c r="E16" s="199" t="s">
        <v>473</v>
      </c>
      <c r="F16" s="200"/>
      <c r="G16" s="200" t="s">
        <v>457</v>
      </c>
      <c r="H16" s="200"/>
      <c r="I16" s="206" t="s">
        <v>440</v>
      </c>
      <c r="J16" s="200" t="s">
        <v>441</v>
      </c>
      <c r="K16" s="200">
        <v>4</v>
      </c>
      <c r="L16" s="200" t="s">
        <v>474</v>
      </c>
      <c r="M16" s="203" t="s">
        <v>475</v>
      </c>
      <c r="N16" s="213" t="s">
        <v>444</v>
      </c>
      <c r="O16" s="207" t="s">
        <v>476</v>
      </c>
      <c r="P16" s="208" t="str">
        <f>+IF(AVERAGE(K16:K20)&lt;1.5,"INSIGNIFICANTE (1)",+IF(AVERAGE(K16:K20)&lt;2.5,"MENOR (2)",IF(AVERAGE(K16:K20)&lt;3.5,"MODERADO (3)",IF(AVERAGE(K16:K20)&lt;4.5,"MAYOR (4)","CATASTRÓFICO (5)"))))</f>
        <v>MAYOR (4)</v>
      </c>
      <c r="Q16" s="209">
        <f>VLOOKUP(O16,'[4]TABLA DE PROBABILIDAD'!$A$4:$C$8,2,FALSE)</f>
        <v>2</v>
      </c>
      <c r="R16" s="208">
        <f>VLOOKUP(P16,'[4]TABLA DE IMPACTO'!$B$32:$C$36,2,FALSE)</f>
        <v>4</v>
      </c>
      <c r="S16" s="208">
        <f>VALUE(CONCATENATE(Q16,R16))</f>
        <v>24</v>
      </c>
      <c r="T16" s="208" t="str">
        <f>VLOOKUP(S16,'[3]MATRIZ CALIFICACIÓN'!$D$58:$E$82,2,FALSE)</f>
        <v>ALTA</v>
      </c>
      <c r="U16" s="210" t="s">
        <v>446</v>
      </c>
      <c r="V16" s="202" t="s">
        <v>477</v>
      </c>
      <c r="W16" s="203" t="s">
        <v>478</v>
      </c>
      <c r="X16" s="203"/>
      <c r="Y16" s="203" t="s">
        <v>444</v>
      </c>
      <c r="Z16" s="200">
        <v>15</v>
      </c>
      <c r="AA16" s="200"/>
      <c r="AB16" s="200">
        <v>15</v>
      </c>
      <c r="AC16" s="200"/>
      <c r="AD16" s="200">
        <v>15</v>
      </c>
      <c r="AE16" s="200"/>
      <c r="AF16" s="200">
        <v>15</v>
      </c>
      <c r="AG16" s="200"/>
      <c r="AH16" s="200">
        <v>15</v>
      </c>
      <c r="AI16" s="200"/>
      <c r="AJ16" s="200">
        <v>15</v>
      </c>
      <c r="AK16" s="200"/>
      <c r="AL16" s="200">
        <v>10</v>
      </c>
      <c r="AM16" s="200"/>
      <c r="AN16" s="200"/>
      <c r="AO16" s="204">
        <f>SUM(Z16:AN16)</f>
        <v>100</v>
      </c>
      <c r="AP16" s="204" t="s">
        <v>449</v>
      </c>
      <c r="AQ16" s="200" t="s">
        <v>453</v>
      </c>
      <c r="AR16" s="201"/>
    </row>
    <row r="17" spans="1:44" ht="75.75" customHeight="1">
      <c r="A17" s="841"/>
      <c r="B17" s="804"/>
      <c r="C17" s="859"/>
      <c r="D17" s="861"/>
      <c r="E17" s="199" t="s">
        <v>479</v>
      </c>
      <c r="F17" s="200"/>
      <c r="G17" s="200"/>
      <c r="H17" s="200" t="s">
        <v>480</v>
      </c>
      <c r="I17" s="206"/>
      <c r="J17" s="200"/>
      <c r="K17" s="200"/>
      <c r="L17" s="200"/>
      <c r="M17" s="203"/>
      <c r="N17" s="213"/>
      <c r="O17" s="207"/>
      <c r="P17" s="208"/>
      <c r="Q17" s="209"/>
      <c r="R17" s="208"/>
      <c r="S17" s="208"/>
      <c r="T17" s="208"/>
      <c r="U17" s="210"/>
      <c r="V17" s="202"/>
      <c r="W17" s="203"/>
      <c r="X17" s="203"/>
      <c r="Y17" s="203"/>
      <c r="Z17" s="200"/>
      <c r="AA17" s="200"/>
      <c r="AB17" s="200"/>
      <c r="AC17" s="200"/>
      <c r="AD17" s="200"/>
      <c r="AE17" s="200"/>
      <c r="AF17" s="200"/>
      <c r="AG17" s="200"/>
      <c r="AH17" s="200"/>
      <c r="AI17" s="200"/>
      <c r="AJ17" s="200"/>
      <c r="AK17" s="200"/>
      <c r="AL17" s="200"/>
      <c r="AM17" s="200"/>
      <c r="AN17" s="200"/>
      <c r="AO17" s="204"/>
      <c r="AP17" s="204"/>
      <c r="AQ17" s="200"/>
      <c r="AR17" s="201"/>
    </row>
    <row r="18" spans="1:44" ht="89.25" customHeight="1">
      <c r="A18" s="841"/>
      <c r="B18" s="804"/>
      <c r="C18" s="859"/>
      <c r="D18" s="861"/>
      <c r="E18" s="199" t="s">
        <v>481</v>
      </c>
      <c r="F18" s="200"/>
      <c r="G18" s="200" t="s">
        <v>457</v>
      </c>
      <c r="H18" s="200"/>
      <c r="I18" s="206"/>
      <c r="J18" s="200"/>
      <c r="K18" s="200"/>
      <c r="L18" s="200" t="s">
        <v>448</v>
      </c>
      <c r="M18" s="212" t="s">
        <v>482</v>
      </c>
      <c r="N18" s="213" t="s">
        <v>444</v>
      </c>
      <c r="O18" s="207" t="s">
        <v>476</v>
      </c>
      <c r="P18" s="208" t="s">
        <v>483</v>
      </c>
      <c r="Q18" s="214">
        <f>VLOOKUP(O18,'[4]TABLA DE PROBABILIDAD'!$A$4:$C$8,2,FALSE)</f>
        <v>2</v>
      </c>
      <c r="R18" s="215">
        <f>VLOOKUP(P18,'[4]TABLA DE IMPACTO'!$B$32:$C$36,2,FALSE)</f>
        <v>4</v>
      </c>
      <c r="S18" s="215">
        <f>VALUE(CONCATENATE(Q18,R18))</f>
        <v>24</v>
      </c>
      <c r="T18" s="215" t="str">
        <f>VLOOKUP(S18,'[3]MATRIZ CALIFICACIÓN'!$D$58:$E$82,2,FALSE)</f>
        <v>ALTA</v>
      </c>
      <c r="U18" s="216" t="s">
        <v>446</v>
      </c>
      <c r="V18" s="202" t="s">
        <v>484</v>
      </c>
      <c r="W18" s="203" t="s">
        <v>485</v>
      </c>
      <c r="X18" s="212"/>
      <c r="Y18" s="203" t="s">
        <v>444</v>
      </c>
      <c r="Z18" s="201">
        <v>15</v>
      </c>
      <c r="AA18" s="201"/>
      <c r="AB18" s="201">
        <v>15</v>
      </c>
      <c r="AC18" s="201"/>
      <c r="AD18" s="201">
        <v>15</v>
      </c>
      <c r="AE18" s="201"/>
      <c r="AF18" s="201">
        <v>15</v>
      </c>
      <c r="AG18" s="201"/>
      <c r="AH18" s="201">
        <v>15</v>
      </c>
      <c r="AI18" s="201"/>
      <c r="AJ18" s="201">
        <v>15</v>
      </c>
      <c r="AK18" s="201"/>
      <c r="AL18" s="201">
        <v>10</v>
      </c>
      <c r="AM18" s="201"/>
      <c r="AN18" s="201"/>
      <c r="AO18" s="204">
        <f>SUM(Z18:AN18)</f>
        <v>100</v>
      </c>
      <c r="AP18" s="204" t="s">
        <v>449</v>
      </c>
      <c r="AQ18" s="200" t="s">
        <v>453</v>
      </c>
      <c r="AR18" s="201"/>
    </row>
    <row r="19" spans="1:44" ht="76.5">
      <c r="A19" s="841"/>
      <c r="B19" s="804"/>
      <c r="C19" s="859"/>
      <c r="D19" s="861"/>
      <c r="E19" s="199" t="s">
        <v>486</v>
      </c>
      <c r="F19" s="200"/>
      <c r="G19" s="200" t="s">
        <v>457</v>
      </c>
      <c r="H19" s="200"/>
      <c r="I19" s="206"/>
      <c r="J19" s="200"/>
      <c r="K19" s="200"/>
      <c r="L19" s="201" t="s">
        <v>487</v>
      </c>
      <c r="M19" s="212" t="s">
        <v>475</v>
      </c>
      <c r="N19" s="213" t="s">
        <v>461</v>
      </c>
      <c r="O19" s="207" t="s">
        <v>476</v>
      </c>
      <c r="P19" s="208" t="str">
        <f>+IF(AVERAGE(K16:K20)&lt;1.5,"INSIGNIFICANTE (1)",+IF(AVERAGE(K16:K20)&lt;2.5,"MENOR (2)",IF(AVERAGE(K16:K20)&lt;3.5,"MODERADO (3)",IF(AVERAGE(K16:K20)&lt;4.5,"MAYOR (4)","CATASTRÓFICO (5)"))))</f>
        <v>MAYOR (4)</v>
      </c>
      <c r="Q19" s="214">
        <f>VLOOKUP(O19,'[4]TABLA DE PROBABILIDAD'!$A$4:$C$8,2,FALSE)</f>
        <v>2</v>
      </c>
      <c r="R19" s="215">
        <f>VLOOKUP(P19,'[4]TABLA DE IMPACTO'!$B$32:$C$36,2,FALSE)</f>
        <v>4</v>
      </c>
      <c r="S19" s="215">
        <f>VALUE(CONCATENATE(Q19,R19))</f>
        <v>24</v>
      </c>
      <c r="T19" s="215" t="str">
        <f>VLOOKUP(S19,'[3]MATRIZ CALIFICACIÓN'!$D$58:$E$82,2,FALSE)</f>
        <v>ALTA</v>
      </c>
      <c r="U19" s="216" t="s">
        <v>446</v>
      </c>
      <c r="V19" s="202" t="s">
        <v>488</v>
      </c>
      <c r="W19" s="212" t="s">
        <v>464</v>
      </c>
      <c r="X19" s="212"/>
      <c r="Y19" s="203" t="s">
        <v>461</v>
      </c>
      <c r="Z19" s="201">
        <v>15</v>
      </c>
      <c r="AA19" s="201"/>
      <c r="AB19" s="201">
        <v>15</v>
      </c>
      <c r="AC19" s="201"/>
      <c r="AD19" s="201">
        <v>15</v>
      </c>
      <c r="AE19" s="201"/>
      <c r="AF19" s="201"/>
      <c r="AG19" s="201">
        <v>5</v>
      </c>
      <c r="AH19" s="201">
        <v>15</v>
      </c>
      <c r="AI19" s="201"/>
      <c r="AJ19" s="201">
        <v>15</v>
      </c>
      <c r="AK19" s="201"/>
      <c r="AL19" s="201">
        <v>10</v>
      </c>
      <c r="AM19" s="201"/>
      <c r="AN19" s="201"/>
      <c r="AO19" s="204">
        <f>SUM(Z19:AN19)</f>
        <v>90</v>
      </c>
      <c r="AP19" s="217" t="s">
        <v>449</v>
      </c>
      <c r="AQ19" s="201" t="s">
        <v>453</v>
      </c>
      <c r="AR19" s="201"/>
    </row>
    <row r="20" spans="1:44" ht="90" thickBot="1">
      <c r="A20" s="842"/>
      <c r="B20" s="843"/>
      <c r="C20" s="860"/>
      <c r="D20" s="862"/>
      <c r="E20" s="218" t="s">
        <v>489</v>
      </c>
      <c r="F20" s="219"/>
      <c r="G20" s="219" t="s">
        <v>457</v>
      </c>
      <c r="H20" s="219"/>
      <c r="I20" s="220"/>
      <c r="J20" s="219"/>
      <c r="K20" s="219"/>
      <c r="L20" s="221" t="s">
        <v>490</v>
      </c>
      <c r="M20" s="222" t="s">
        <v>491</v>
      </c>
      <c r="N20" s="223" t="s">
        <v>444</v>
      </c>
      <c r="O20" s="224" t="s">
        <v>476</v>
      </c>
      <c r="P20" s="225" t="str">
        <f>+IF(AVERAGE(K16:K20)&lt;1.5,"INSIGNIFICANTE (1)",+IF(AVERAGE(K16:K20)&lt;2.5,"MENOR (2)",IF(AVERAGE(K16:K20)&lt;3.5,"MODERADO (3)",IF(AVERAGE(K16:K20)&lt;4.5,"MAYOR (4)","CATASTRÓFICO (5)"))))</f>
        <v>MAYOR (4)</v>
      </c>
      <c r="Q20" s="226">
        <f>VLOOKUP(O20,'[4]TABLA DE PROBABILIDAD'!$A$4:$C$8,2,FALSE)</f>
        <v>2</v>
      </c>
      <c r="R20" s="227">
        <f>VLOOKUP(P20,'[4]TABLA DE IMPACTO'!$B$32:$C$36,2,FALSE)</f>
        <v>4</v>
      </c>
      <c r="S20" s="227">
        <f>VALUE(CONCATENATE(Q20,R20))</f>
        <v>24</v>
      </c>
      <c r="T20" s="227" t="str">
        <f>VLOOKUP(S20,'[3]MATRIZ CALIFICACIÓN'!$D$58:$E$82,2,FALSE)</f>
        <v>ALTA</v>
      </c>
      <c r="U20" s="228" t="s">
        <v>446</v>
      </c>
      <c r="V20" s="221" t="s">
        <v>492</v>
      </c>
      <c r="W20" s="222" t="s">
        <v>493</v>
      </c>
      <c r="X20" s="222"/>
      <c r="Y20" s="229" t="s">
        <v>444</v>
      </c>
      <c r="Z20" s="221">
        <v>15</v>
      </c>
      <c r="AA20" s="221"/>
      <c r="AB20" s="221">
        <v>15</v>
      </c>
      <c r="AC20" s="221"/>
      <c r="AD20" s="221">
        <v>15</v>
      </c>
      <c r="AE20" s="221"/>
      <c r="AF20" s="221">
        <v>15</v>
      </c>
      <c r="AG20" s="221"/>
      <c r="AH20" s="221">
        <v>15</v>
      </c>
      <c r="AI20" s="221"/>
      <c r="AJ20" s="221">
        <v>15</v>
      </c>
      <c r="AK20" s="221"/>
      <c r="AL20" s="221">
        <v>10</v>
      </c>
      <c r="AM20" s="221"/>
      <c r="AN20" s="221"/>
      <c r="AO20" s="230">
        <f>SUM(Z20:AN20)</f>
        <v>100</v>
      </c>
      <c r="AP20" s="231" t="s">
        <v>449</v>
      </c>
      <c r="AQ20" s="221" t="s">
        <v>453</v>
      </c>
      <c r="AR20" s="221"/>
    </row>
    <row r="21" spans="1:44" ht="15.75" thickBot="1">
      <c r="A21" s="232"/>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row>
    <row r="22" spans="1:44" ht="127.5" customHeight="1">
      <c r="A22" s="863" t="s">
        <v>494</v>
      </c>
      <c r="B22" s="856" t="str">
        <f>+'[5]OBJETIVOS DE LOS PROCESOS'!C18</f>
        <v>Asesorar a la Dirección General y a las diferentes dependencias del Instituto en el análisis y realización de trámites jurídicos de forma oportuna; conceptualizar jurídicamente acerca de los asuntos que sobre el particular le sean formulados, así como sobre proyectos de ley y de decreto y actos administrativos; Coordinar la atención de los procesos judiciales y extrajudiciales en que sea parte el IGAC y llevar la representación del mismo en dichos procesos actuando con la debida diligencia y eficiencia en el impulso de todas las actuaciones procesales en la defensa de los intereses del IGAC; finalmente, recopilar los conceptos, jurisprudencia y normativa del sector, con el fin de apoyar en el logro de los objetivos institucionales.</v>
      </c>
      <c r="C22" s="856" t="s">
        <v>436</v>
      </c>
      <c r="D22" s="856" t="s">
        <v>495</v>
      </c>
      <c r="E22" s="234" t="s">
        <v>496</v>
      </c>
      <c r="F22" s="235"/>
      <c r="G22" s="235" t="s">
        <v>457</v>
      </c>
      <c r="H22" s="235"/>
      <c r="I22" s="234" t="s">
        <v>497</v>
      </c>
      <c r="J22" s="235" t="s">
        <v>498</v>
      </c>
      <c r="K22" s="235">
        <v>2</v>
      </c>
      <c r="L22" s="856" t="s">
        <v>499</v>
      </c>
      <c r="M22" s="854" t="s">
        <v>500</v>
      </c>
      <c r="N22" s="856" t="s">
        <v>461</v>
      </c>
      <c r="O22" s="856" t="s">
        <v>445</v>
      </c>
      <c r="P22" s="856" t="str">
        <f>+IF(AVERAGE(K22:K30)&lt;1.5,"INSIGNIFICANTE (1)",+IF(AVERAGE(K22:K30)&lt;2.5,"MENOR (2)",IF(AVERAGE(K22:K30)&lt;3.5,"MODERADO (3)",IF(AVERAGE(K22:K30)&lt;4.5,"MAYOR (4)","CATASTRÓFICO (5)"))))</f>
        <v>MODERADO (3)</v>
      </c>
      <c r="Q22" s="856" t="e">
        <f>VLOOKUP(O22,'[5]TABLA DE PROBABILIDAD'!A11:C15,2,FALSE)</f>
        <v>#N/A</v>
      </c>
      <c r="R22" s="856" t="e">
        <f>VLOOKUP(P22,'[5]TABLA DE IMPACTO'!B39:C43,2,FALSE)</f>
        <v>#N/A</v>
      </c>
      <c r="S22" s="856" t="e">
        <f>VALUE(CONCATENATE(Q22,R22))</f>
        <v>#N/A</v>
      </c>
      <c r="T22" s="856" t="e">
        <f>VLOOKUP(S22,'[6]MATRIZ CALIFICACIÓN'!$D$58:$E$82,2,FALSE)</f>
        <v>#N/A</v>
      </c>
      <c r="U22" s="856" t="s">
        <v>501</v>
      </c>
      <c r="V22" s="869" t="s">
        <v>502</v>
      </c>
      <c r="W22" s="854" t="s">
        <v>503</v>
      </c>
      <c r="X22" s="854" t="s">
        <v>500</v>
      </c>
      <c r="Y22" s="854" t="s">
        <v>504</v>
      </c>
      <c r="Z22" s="856">
        <v>15</v>
      </c>
      <c r="AA22" s="856"/>
      <c r="AB22" s="856">
        <v>15</v>
      </c>
      <c r="AC22" s="856"/>
      <c r="AD22" s="856">
        <v>15</v>
      </c>
      <c r="AE22" s="856"/>
      <c r="AF22" s="856">
        <v>15</v>
      </c>
      <c r="AG22" s="856"/>
      <c r="AH22" s="856">
        <v>15</v>
      </c>
      <c r="AI22" s="856"/>
      <c r="AJ22" s="856">
        <v>15</v>
      </c>
      <c r="AK22" s="856"/>
      <c r="AL22" s="856">
        <v>10</v>
      </c>
      <c r="AM22" s="856"/>
      <c r="AN22" s="856"/>
      <c r="AO22" s="867">
        <f>SUM(Z22:AN22)</f>
        <v>100</v>
      </c>
      <c r="AP22" s="867" t="s">
        <v>449</v>
      </c>
      <c r="AQ22" s="856" t="s">
        <v>415</v>
      </c>
      <c r="AR22" s="236" t="s">
        <v>505</v>
      </c>
    </row>
    <row r="23" spans="1:44" ht="38.25">
      <c r="A23" s="864"/>
      <c r="B23" s="857"/>
      <c r="C23" s="857"/>
      <c r="D23" s="857"/>
      <c r="E23" s="237" t="s">
        <v>506</v>
      </c>
      <c r="F23" s="238"/>
      <c r="G23" s="238" t="s">
        <v>439</v>
      </c>
      <c r="H23" s="238"/>
      <c r="I23" s="239" t="str">
        <f>+'[5]TABLA DE IMPACTO'!H21</f>
        <v xml:space="preserve">Se producen investigaciones fiscales. </v>
      </c>
      <c r="J23" s="238" t="s">
        <v>498</v>
      </c>
      <c r="K23" s="238">
        <v>3</v>
      </c>
      <c r="L23" s="857"/>
      <c r="M23" s="855"/>
      <c r="N23" s="857"/>
      <c r="O23" s="857"/>
      <c r="P23" s="857"/>
      <c r="Q23" s="857"/>
      <c r="R23" s="857"/>
      <c r="S23" s="857"/>
      <c r="T23" s="857"/>
      <c r="U23" s="857"/>
      <c r="V23" s="870"/>
      <c r="W23" s="855"/>
      <c r="X23" s="855"/>
      <c r="Y23" s="855"/>
      <c r="Z23" s="857"/>
      <c r="AA23" s="857"/>
      <c r="AB23" s="857"/>
      <c r="AC23" s="857"/>
      <c r="AD23" s="857"/>
      <c r="AE23" s="857"/>
      <c r="AF23" s="857"/>
      <c r="AG23" s="857"/>
      <c r="AH23" s="857"/>
      <c r="AI23" s="857"/>
      <c r="AJ23" s="857"/>
      <c r="AK23" s="857"/>
      <c r="AL23" s="857"/>
      <c r="AM23" s="857"/>
      <c r="AN23" s="857"/>
      <c r="AO23" s="868"/>
      <c r="AP23" s="868"/>
      <c r="AQ23" s="857"/>
      <c r="AR23" s="858" t="s">
        <v>507</v>
      </c>
    </row>
    <row r="24" spans="1:44" ht="38.25">
      <c r="A24" s="864"/>
      <c r="B24" s="857"/>
      <c r="C24" s="857"/>
      <c r="D24" s="857"/>
      <c r="E24" s="240" t="s">
        <v>508</v>
      </c>
      <c r="F24" s="238"/>
      <c r="G24" s="238" t="s">
        <v>439</v>
      </c>
      <c r="H24" s="238"/>
      <c r="I24" s="239" t="str">
        <f>+I23</f>
        <v xml:space="preserve">Se producen investigaciones fiscales. </v>
      </c>
      <c r="J24" s="241" t="s">
        <v>498</v>
      </c>
      <c r="K24" s="238">
        <v>3</v>
      </c>
      <c r="L24" s="857"/>
      <c r="M24" s="855"/>
      <c r="N24" s="857"/>
      <c r="O24" s="857"/>
      <c r="P24" s="857"/>
      <c r="Q24" s="857"/>
      <c r="R24" s="857"/>
      <c r="S24" s="857"/>
      <c r="T24" s="857"/>
      <c r="U24" s="857"/>
      <c r="V24" s="858" t="s">
        <v>509</v>
      </c>
      <c r="W24" s="857" t="s">
        <v>510</v>
      </c>
      <c r="X24" s="855" t="s">
        <v>500</v>
      </c>
      <c r="Y24" s="857" t="s">
        <v>504</v>
      </c>
      <c r="Z24" s="857">
        <v>15</v>
      </c>
      <c r="AA24" s="857"/>
      <c r="AB24" s="857">
        <v>15</v>
      </c>
      <c r="AC24" s="857"/>
      <c r="AD24" s="857"/>
      <c r="AE24" s="857">
        <v>0</v>
      </c>
      <c r="AF24" s="857">
        <v>15</v>
      </c>
      <c r="AG24" s="857"/>
      <c r="AH24" s="857">
        <v>15</v>
      </c>
      <c r="AI24" s="857"/>
      <c r="AJ24" s="857">
        <v>15</v>
      </c>
      <c r="AK24" s="857"/>
      <c r="AL24" s="857">
        <v>10</v>
      </c>
      <c r="AM24" s="857"/>
      <c r="AN24" s="857"/>
      <c r="AO24" s="868">
        <f t="shared" ref="AO24" si="2">SUM(Z24:AN24)</f>
        <v>85</v>
      </c>
      <c r="AP24" s="868" t="s">
        <v>449</v>
      </c>
      <c r="AQ24" s="857" t="s">
        <v>453</v>
      </c>
      <c r="AR24" s="858"/>
    </row>
    <row r="25" spans="1:44" ht="38.25">
      <c r="A25" s="864"/>
      <c r="B25" s="857"/>
      <c r="C25" s="857"/>
      <c r="D25" s="857"/>
      <c r="E25" s="240" t="s">
        <v>511</v>
      </c>
      <c r="F25" s="238"/>
      <c r="G25" s="238" t="s">
        <v>467</v>
      </c>
      <c r="H25" s="238"/>
      <c r="I25" s="239" t="s">
        <v>497</v>
      </c>
      <c r="J25" s="241" t="s">
        <v>498</v>
      </c>
      <c r="K25" s="238">
        <v>2</v>
      </c>
      <c r="L25" s="857"/>
      <c r="M25" s="855"/>
      <c r="N25" s="857"/>
      <c r="O25" s="857"/>
      <c r="P25" s="857"/>
      <c r="Q25" s="857"/>
      <c r="R25" s="857"/>
      <c r="S25" s="857"/>
      <c r="T25" s="857"/>
      <c r="U25" s="857"/>
      <c r="V25" s="858"/>
      <c r="W25" s="857"/>
      <c r="X25" s="855"/>
      <c r="Y25" s="857"/>
      <c r="Z25" s="857"/>
      <c r="AA25" s="857"/>
      <c r="AB25" s="857"/>
      <c r="AC25" s="857"/>
      <c r="AD25" s="857"/>
      <c r="AE25" s="857"/>
      <c r="AF25" s="857"/>
      <c r="AG25" s="857"/>
      <c r="AH25" s="857"/>
      <c r="AI25" s="857"/>
      <c r="AJ25" s="857"/>
      <c r="AK25" s="857"/>
      <c r="AL25" s="857"/>
      <c r="AM25" s="857"/>
      <c r="AN25" s="857"/>
      <c r="AO25" s="868"/>
      <c r="AP25" s="868"/>
      <c r="AQ25" s="857"/>
      <c r="AR25" s="872" t="s">
        <v>512</v>
      </c>
    </row>
    <row r="26" spans="1:44" ht="38.25">
      <c r="A26" s="864"/>
      <c r="B26" s="857"/>
      <c r="C26" s="857"/>
      <c r="D26" s="857"/>
      <c r="E26" s="240" t="s">
        <v>513</v>
      </c>
      <c r="F26" s="238"/>
      <c r="G26" s="238" t="s">
        <v>467</v>
      </c>
      <c r="H26" s="238"/>
      <c r="I26" s="239" t="s">
        <v>497</v>
      </c>
      <c r="J26" s="241" t="s">
        <v>498</v>
      </c>
      <c r="K26" s="238">
        <v>3</v>
      </c>
      <c r="L26" s="857"/>
      <c r="M26" s="855"/>
      <c r="N26" s="857"/>
      <c r="O26" s="857"/>
      <c r="P26" s="857"/>
      <c r="Q26" s="857"/>
      <c r="R26" s="857"/>
      <c r="S26" s="857"/>
      <c r="T26" s="857"/>
      <c r="U26" s="857"/>
      <c r="V26" s="858"/>
      <c r="W26" s="857"/>
      <c r="X26" s="855"/>
      <c r="Y26" s="857"/>
      <c r="Z26" s="857"/>
      <c r="AA26" s="857"/>
      <c r="AB26" s="857"/>
      <c r="AC26" s="857"/>
      <c r="AD26" s="857"/>
      <c r="AE26" s="857"/>
      <c r="AF26" s="857"/>
      <c r="AG26" s="857"/>
      <c r="AH26" s="857"/>
      <c r="AI26" s="857"/>
      <c r="AJ26" s="857"/>
      <c r="AK26" s="857"/>
      <c r="AL26" s="857"/>
      <c r="AM26" s="857"/>
      <c r="AN26" s="857"/>
      <c r="AO26" s="868"/>
      <c r="AP26" s="868"/>
      <c r="AQ26" s="857"/>
      <c r="AR26" s="872"/>
    </row>
    <row r="27" spans="1:44" ht="38.25">
      <c r="A27" s="864"/>
      <c r="B27" s="857"/>
      <c r="C27" s="857"/>
      <c r="D27" s="857"/>
      <c r="E27" s="240" t="s">
        <v>514</v>
      </c>
      <c r="F27" s="238" t="s">
        <v>515</v>
      </c>
      <c r="G27" s="238"/>
      <c r="H27" s="238"/>
      <c r="I27" s="239" t="s">
        <v>516</v>
      </c>
      <c r="J27" s="241" t="s">
        <v>517</v>
      </c>
      <c r="K27" s="238">
        <v>4</v>
      </c>
      <c r="L27" s="857"/>
      <c r="M27" s="855"/>
      <c r="N27" s="857"/>
      <c r="O27" s="857"/>
      <c r="P27" s="857"/>
      <c r="Q27" s="857"/>
      <c r="R27" s="857"/>
      <c r="S27" s="857"/>
      <c r="T27" s="857"/>
      <c r="U27" s="857"/>
      <c r="V27" s="858" t="s">
        <v>518</v>
      </c>
      <c r="W27" s="857" t="s">
        <v>510</v>
      </c>
      <c r="X27" s="855" t="s">
        <v>500</v>
      </c>
      <c r="Y27" s="857" t="s">
        <v>504</v>
      </c>
      <c r="Z27" s="857">
        <v>15</v>
      </c>
      <c r="AA27" s="857"/>
      <c r="AB27" s="857">
        <v>15</v>
      </c>
      <c r="AC27" s="857"/>
      <c r="AD27" s="857"/>
      <c r="AE27" s="857">
        <v>0</v>
      </c>
      <c r="AF27" s="857">
        <v>15</v>
      </c>
      <c r="AG27" s="857"/>
      <c r="AH27" s="857">
        <v>15</v>
      </c>
      <c r="AI27" s="857"/>
      <c r="AJ27" s="857">
        <v>15</v>
      </c>
      <c r="AK27" s="857"/>
      <c r="AL27" s="857">
        <v>10</v>
      </c>
      <c r="AM27" s="857"/>
      <c r="AN27" s="857"/>
      <c r="AO27" s="868">
        <f>SUM(Z27:AN27)</f>
        <v>85</v>
      </c>
      <c r="AP27" s="868" t="s">
        <v>519</v>
      </c>
      <c r="AQ27" s="857" t="s">
        <v>416</v>
      </c>
      <c r="AR27" s="858" t="s">
        <v>520</v>
      </c>
    </row>
    <row r="28" spans="1:44" ht="38.25">
      <c r="A28" s="864"/>
      <c r="B28" s="857"/>
      <c r="C28" s="857"/>
      <c r="D28" s="857"/>
      <c r="E28" s="240" t="s">
        <v>521</v>
      </c>
      <c r="F28" s="238"/>
      <c r="G28" s="238" t="s">
        <v>467</v>
      </c>
      <c r="H28" s="238"/>
      <c r="I28" s="239" t="s">
        <v>516</v>
      </c>
      <c r="J28" s="241" t="s">
        <v>517</v>
      </c>
      <c r="K28" s="238">
        <v>4</v>
      </c>
      <c r="L28" s="857"/>
      <c r="M28" s="855"/>
      <c r="N28" s="857"/>
      <c r="O28" s="857"/>
      <c r="P28" s="857"/>
      <c r="Q28" s="857"/>
      <c r="R28" s="857"/>
      <c r="S28" s="857"/>
      <c r="T28" s="857"/>
      <c r="U28" s="857"/>
      <c r="V28" s="858"/>
      <c r="W28" s="857"/>
      <c r="X28" s="855"/>
      <c r="Y28" s="857"/>
      <c r="Z28" s="857"/>
      <c r="AA28" s="857"/>
      <c r="AB28" s="857"/>
      <c r="AC28" s="857"/>
      <c r="AD28" s="857"/>
      <c r="AE28" s="857"/>
      <c r="AF28" s="857"/>
      <c r="AG28" s="857"/>
      <c r="AH28" s="857"/>
      <c r="AI28" s="857"/>
      <c r="AJ28" s="857"/>
      <c r="AK28" s="857"/>
      <c r="AL28" s="857"/>
      <c r="AM28" s="857"/>
      <c r="AN28" s="857"/>
      <c r="AO28" s="868"/>
      <c r="AP28" s="868"/>
      <c r="AQ28" s="857"/>
      <c r="AR28" s="858"/>
    </row>
    <row r="29" spans="1:44" ht="25.5">
      <c r="A29" s="864"/>
      <c r="B29" s="857"/>
      <c r="C29" s="857"/>
      <c r="D29" s="857"/>
      <c r="E29" s="240" t="s">
        <v>522</v>
      </c>
      <c r="F29" s="238"/>
      <c r="G29" s="238" t="s">
        <v>467</v>
      </c>
      <c r="H29" s="238"/>
      <c r="I29" s="239" t="s">
        <v>523</v>
      </c>
      <c r="J29" s="241" t="s">
        <v>517</v>
      </c>
      <c r="K29" s="238">
        <v>5</v>
      </c>
      <c r="L29" s="857"/>
      <c r="M29" s="855"/>
      <c r="N29" s="857"/>
      <c r="O29" s="857"/>
      <c r="P29" s="857"/>
      <c r="Q29" s="857"/>
      <c r="R29" s="857"/>
      <c r="S29" s="857"/>
      <c r="T29" s="857"/>
      <c r="U29" s="857"/>
      <c r="V29" s="858"/>
      <c r="W29" s="857"/>
      <c r="X29" s="855"/>
      <c r="Y29" s="857"/>
      <c r="Z29" s="857"/>
      <c r="AA29" s="857"/>
      <c r="AB29" s="857"/>
      <c r="AC29" s="857"/>
      <c r="AD29" s="857"/>
      <c r="AE29" s="857"/>
      <c r="AF29" s="857"/>
      <c r="AG29" s="857"/>
      <c r="AH29" s="857"/>
      <c r="AI29" s="857"/>
      <c r="AJ29" s="857"/>
      <c r="AK29" s="857"/>
      <c r="AL29" s="857"/>
      <c r="AM29" s="857"/>
      <c r="AN29" s="857"/>
      <c r="AO29" s="868"/>
      <c r="AP29" s="868"/>
      <c r="AQ29" s="857"/>
      <c r="AR29" s="858" t="s">
        <v>524</v>
      </c>
    </row>
    <row r="30" spans="1:44" ht="25.5">
      <c r="A30" s="864"/>
      <c r="B30" s="857"/>
      <c r="C30" s="857"/>
      <c r="D30" s="857"/>
      <c r="E30" s="240" t="s">
        <v>525</v>
      </c>
      <c r="F30" s="238"/>
      <c r="G30" s="238"/>
      <c r="H30" s="238" t="s">
        <v>480</v>
      </c>
      <c r="I30" s="239" t="s">
        <v>458</v>
      </c>
      <c r="J30" s="241" t="s">
        <v>441</v>
      </c>
      <c r="K30" s="238">
        <v>3</v>
      </c>
      <c r="L30" s="857"/>
      <c r="M30" s="855"/>
      <c r="N30" s="857"/>
      <c r="O30" s="857"/>
      <c r="P30" s="857"/>
      <c r="Q30" s="857"/>
      <c r="R30" s="857"/>
      <c r="S30" s="857"/>
      <c r="T30" s="857"/>
      <c r="U30" s="857"/>
      <c r="V30" s="858"/>
      <c r="W30" s="857"/>
      <c r="X30" s="855"/>
      <c r="Y30" s="857"/>
      <c r="Z30" s="857"/>
      <c r="AA30" s="857"/>
      <c r="AB30" s="857"/>
      <c r="AC30" s="857"/>
      <c r="AD30" s="857"/>
      <c r="AE30" s="857"/>
      <c r="AF30" s="857"/>
      <c r="AG30" s="857"/>
      <c r="AH30" s="857"/>
      <c r="AI30" s="857"/>
      <c r="AJ30" s="857"/>
      <c r="AK30" s="857"/>
      <c r="AL30" s="857"/>
      <c r="AM30" s="857"/>
      <c r="AN30" s="857"/>
      <c r="AO30" s="868"/>
      <c r="AP30" s="868"/>
      <c r="AQ30" s="857"/>
      <c r="AR30" s="858"/>
    </row>
    <row r="31" spans="1:44" ht="38.25">
      <c r="A31" s="864"/>
      <c r="B31" s="857"/>
      <c r="C31" s="857"/>
      <c r="D31" s="857" t="s">
        <v>526</v>
      </c>
      <c r="E31" s="240" t="s">
        <v>527</v>
      </c>
      <c r="F31" s="238"/>
      <c r="G31" s="238" t="s">
        <v>457</v>
      </c>
      <c r="H31" s="238"/>
      <c r="I31" s="239" t="s">
        <v>497</v>
      </c>
      <c r="J31" s="241" t="s">
        <v>498</v>
      </c>
      <c r="K31" s="238">
        <v>2</v>
      </c>
      <c r="L31" s="857" t="s">
        <v>499</v>
      </c>
      <c r="M31" s="855" t="s">
        <v>500</v>
      </c>
      <c r="N31" s="857" t="s">
        <v>461</v>
      </c>
      <c r="O31" s="857" t="s">
        <v>476</v>
      </c>
      <c r="P31" s="857" t="str">
        <f>+IF(AVERAGE(K31:K34)&lt;1.5,"INSIGNIFICANTE (1)",+IF(AVERAGE(K31:K34)&lt;2.5,"MENOR (2)",IF(AVERAGE(K31:K34)&lt;3.5,"MODERADO (3)",IF(AVERAGE(K31:K34)&lt;4.5,"MAYOR (4)","CATASTRÓFICO (5)"))))</f>
        <v>MODERADO (3)</v>
      </c>
      <c r="Q31" s="857" t="e">
        <f>VLOOKUP(O31,'[5]TABLA DE PROBABILIDAD'!A11:C15,2,FALSE)</f>
        <v>#N/A</v>
      </c>
      <c r="R31" s="857" t="e">
        <f>VLOOKUP(P31,'[5]TABLA DE IMPACTO'!B39:C43,2,FALSE)</f>
        <v>#N/A</v>
      </c>
      <c r="S31" s="857" t="e">
        <f>VALUE(CONCATENATE(Q31,R31))</f>
        <v>#N/A</v>
      </c>
      <c r="T31" s="857" t="e">
        <f>VLOOKUP(S31,'[6]MATRIZ CALIFICACIÓN'!$D$58:$E$82,2,FALSE)</f>
        <v>#N/A</v>
      </c>
      <c r="U31" s="857" t="s">
        <v>446</v>
      </c>
      <c r="V31" s="858" t="s">
        <v>528</v>
      </c>
      <c r="W31" s="857" t="s">
        <v>529</v>
      </c>
      <c r="X31" s="855" t="s">
        <v>500</v>
      </c>
      <c r="Y31" s="857" t="s">
        <v>504</v>
      </c>
      <c r="Z31" s="857">
        <v>15</v>
      </c>
      <c r="AA31" s="857"/>
      <c r="AB31" s="857">
        <v>15</v>
      </c>
      <c r="AC31" s="857"/>
      <c r="AD31" s="857">
        <v>15</v>
      </c>
      <c r="AE31" s="857"/>
      <c r="AF31" s="857">
        <v>15</v>
      </c>
      <c r="AG31" s="857"/>
      <c r="AH31" s="857">
        <v>15</v>
      </c>
      <c r="AI31" s="857"/>
      <c r="AJ31" s="857">
        <v>15</v>
      </c>
      <c r="AK31" s="857"/>
      <c r="AL31" s="857">
        <v>10</v>
      </c>
      <c r="AM31" s="857"/>
      <c r="AN31" s="857"/>
      <c r="AO31" s="868">
        <f>SUM(Z31:AN31)</f>
        <v>100</v>
      </c>
      <c r="AP31" s="868" t="s">
        <v>449</v>
      </c>
      <c r="AQ31" s="871" t="s">
        <v>416</v>
      </c>
      <c r="AR31" s="872" t="s">
        <v>530</v>
      </c>
    </row>
    <row r="32" spans="1:44" ht="38.25">
      <c r="A32" s="864"/>
      <c r="B32" s="857"/>
      <c r="C32" s="857"/>
      <c r="D32" s="857"/>
      <c r="E32" s="240" t="s">
        <v>531</v>
      </c>
      <c r="F32" s="238"/>
      <c r="G32" s="238" t="s">
        <v>467</v>
      </c>
      <c r="H32" s="238"/>
      <c r="I32" s="239" t="s">
        <v>516</v>
      </c>
      <c r="J32" s="241" t="s">
        <v>517</v>
      </c>
      <c r="K32" s="238">
        <v>4</v>
      </c>
      <c r="L32" s="857"/>
      <c r="M32" s="855"/>
      <c r="N32" s="857"/>
      <c r="O32" s="857"/>
      <c r="P32" s="857"/>
      <c r="Q32" s="857"/>
      <c r="R32" s="857"/>
      <c r="S32" s="857"/>
      <c r="T32" s="857"/>
      <c r="U32" s="857"/>
      <c r="V32" s="858"/>
      <c r="W32" s="857"/>
      <c r="X32" s="855"/>
      <c r="Y32" s="857"/>
      <c r="Z32" s="857"/>
      <c r="AA32" s="857"/>
      <c r="AB32" s="857"/>
      <c r="AC32" s="857"/>
      <c r="AD32" s="857"/>
      <c r="AE32" s="857"/>
      <c r="AF32" s="857"/>
      <c r="AG32" s="857"/>
      <c r="AH32" s="857"/>
      <c r="AI32" s="857"/>
      <c r="AJ32" s="857"/>
      <c r="AK32" s="857"/>
      <c r="AL32" s="857"/>
      <c r="AM32" s="857"/>
      <c r="AN32" s="857"/>
      <c r="AO32" s="868"/>
      <c r="AP32" s="868"/>
      <c r="AQ32" s="871"/>
      <c r="AR32" s="872"/>
    </row>
    <row r="33" spans="1:44" ht="25.5">
      <c r="A33" s="864"/>
      <c r="B33" s="857"/>
      <c r="C33" s="857"/>
      <c r="D33" s="857"/>
      <c r="E33" s="240" t="s">
        <v>525</v>
      </c>
      <c r="F33" s="238"/>
      <c r="G33" s="238"/>
      <c r="H33" s="238" t="s">
        <v>480</v>
      </c>
      <c r="I33" s="239" t="s">
        <v>458</v>
      </c>
      <c r="J33" s="241" t="s">
        <v>441</v>
      </c>
      <c r="K33" s="238">
        <v>3</v>
      </c>
      <c r="L33" s="857"/>
      <c r="M33" s="855"/>
      <c r="N33" s="857"/>
      <c r="O33" s="857"/>
      <c r="P33" s="857"/>
      <c r="Q33" s="857"/>
      <c r="R33" s="857"/>
      <c r="S33" s="857"/>
      <c r="T33" s="857"/>
      <c r="U33" s="857"/>
      <c r="V33" s="858" t="s">
        <v>532</v>
      </c>
      <c r="W33" s="857" t="s">
        <v>529</v>
      </c>
      <c r="X33" s="855" t="s">
        <v>500</v>
      </c>
      <c r="Y33" s="857" t="s">
        <v>533</v>
      </c>
      <c r="Z33" s="857">
        <v>15</v>
      </c>
      <c r="AA33" s="857"/>
      <c r="AB33" s="857">
        <v>15</v>
      </c>
      <c r="AC33" s="857"/>
      <c r="AD33" s="857">
        <v>15</v>
      </c>
      <c r="AE33" s="857"/>
      <c r="AF33" s="857">
        <v>15</v>
      </c>
      <c r="AG33" s="857"/>
      <c r="AH33" s="857">
        <v>15</v>
      </c>
      <c r="AI33" s="857"/>
      <c r="AJ33" s="857">
        <v>15</v>
      </c>
      <c r="AK33" s="857"/>
      <c r="AL33" s="857">
        <v>10</v>
      </c>
      <c r="AM33" s="857"/>
      <c r="AN33" s="857"/>
      <c r="AO33" s="868">
        <f>SUM(Z33:AN33)</f>
        <v>100</v>
      </c>
      <c r="AP33" s="868" t="s">
        <v>449</v>
      </c>
      <c r="AQ33" s="871" t="s">
        <v>416</v>
      </c>
      <c r="AR33" s="872" t="s">
        <v>534</v>
      </c>
    </row>
    <row r="34" spans="1:44" ht="38.25">
      <c r="A34" s="864"/>
      <c r="B34" s="857"/>
      <c r="C34" s="857"/>
      <c r="D34" s="857"/>
      <c r="E34" s="240" t="s">
        <v>535</v>
      </c>
      <c r="F34" s="238"/>
      <c r="G34" s="238" t="s">
        <v>457</v>
      </c>
      <c r="H34" s="238"/>
      <c r="I34" s="239" t="s">
        <v>516</v>
      </c>
      <c r="J34" s="241" t="s">
        <v>517</v>
      </c>
      <c r="K34" s="238">
        <v>4</v>
      </c>
      <c r="L34" s="857"/>
      <c r="M34" s="855"/>
      <c r="N34" s="857"/>
      <c r="O34" s="857"/>
      <c r="P34" s="857"/>
      <c r="Q34" s="857"/>
      <c r="R34" s="857"/>
      <c r="S34" s="857"/>
      <c r="T34" s="857"/>
      <c r="U34" s="857"/>
      <c r="V34" s="858"/>
      <c r="W34" s="857"/>
      <c r="X34" s="855"/>
      <c r="Y34" s="857"/>
      <c r="Z34" s="857"/>
      <c r="AA34" s="857"/>
      <c r="AB34" s="857"/>
      <c r="AC34" s="857"/>
      <c r="AD34" s="857"/>
      <c r="AE34" s="857"/>
      <c r="AF34" s="857"/>
      <c r="AG34" s="857"/>
      <c r="AH34" s="857"/>
      <c r="AI34" s="857"/>
      <c r="AJ34" s="857"/>
      <c r="AK34" s="857"/>
      <c r="AL34" s="857"/>
      <c r="AM34" s="857"/>
      <c r="AN34" s="857"/>
      <c r="AO34" s="868"/>
      <c r="AP34" s="868"/>
      <c r="AQ34" s="871"/>
      <c r="AR34" s="872"/>
    </row>
    <row r="35" spans="1:44" ht="25.5">
      <c r="A35" s="864"/>
      <c r="B35" s="857"/>
      <c r="C35" s="857" t="s">
        <v>471</v>
      </c>
      <c r="D35" s="857" t="s">
        <v>536</v>
      </c>
      <c r="E35" s="242" t="s">
        <v>537</v>
      </c>
      <c r="F35" s="238"/>
      <c r="G35" s="238" t="s">
        <v>457</v>
      </c>
      <c r="H35" s="238"/>
      <c r="I35" s="243" t="s">
        <v>458</v>
      </c>
      <c r="J35" s="241" t="s">
        <v>441</v>
      </c>
      <c r="K35" s="238">
        <v>3</v>
      </c>
      <c r="L35" s="857" t="s">
        <v>499</v>
      </c>
      <c r="M35" s="855" t="s">
        <v>500</v>
      </c>
      <c r="N35" s="857" t="s">
        <v>461</v>
      </c>
      <c r="O35" s="871" t="s">
        <v>538</v>
      </c>
      <c r="P35" s="873" t="str">
        <f>+IF(AVERAGE(K35:K44)&lt;1.5,"INSIGNIFICANTE (1)",+IF(AVERAGE(K31:K34)&lt;2.5,"MENOR (2)",IF(AVERAGE(K31:K34)&lt;3.5,"MODERADO (3)",IF(AVERAGE(K31:K34)&lt;4.5,"MAYOR (4)","CATASTRÓFICO (5)"))))</f>
        <v>MODERADO (3)</v>
      </c>
      <c r="Q35" s="857">
        <v>1</v>
      </c>
      <c r="R35" s="857">
        <v>3</v>
      </c>
      <c r="S35" s="857">
        <f>VALUE(CONCATENATE(Q35,R35))</f>
        <v>13</v>
      </c>
      <c r="T35" s="857" t="str">
        <f>VLOOKUP(S35,'[6]MATRIZ CALIFICACIÓN'!$D$58:$E$82,2,FALSE)</f>
        <v>MODERADA</v>
      </c>
      <c r="U35" s="857" t="s">
        <v>446</v>
      </c>
      <c r="V35" s="858" t="s">
        <v>539</v>
      </c>
      <c r="W35" s="857" t="s">
        <v>529</v>
      </c>
      <c r="X35" s="855" t="s">
        <v>500</v>
      </c>
      <c r="Y35" s="857"/>
      <c r="Z35" s="857">
        <v>15</v>
      </c>
      <c r="AA35" s="857"/>
      <c r="AB35" s="857">
        <v>15</v>
      </c>
      <c r="AC35" s="857"/>
      <c r="AD35" s="857">
        <v>15</v>
      </c>
      <c r="AE35" s="857"/>
      <c r="AF35" s="857">
        <v>15</v>
      </c>
      <c r="AG35" s="857"/>
      <c r="AH35" s="857">
        <v>15</v>
      </c>
      <c r="AI35" s="857"/>
      <c r="AJ35" s="857">
        <v>15</v>
      </c>
      <c r="AK35" s="857"/>
      <c r="AL35" s="857">
        <v>10</v>
      </c>
      <c r="AM35" s="857"/>
      <c r="AN35" s="857"/>
      <c r="AO35" s="868">
        <f>SUM(Z35:AN35)</f>
        <v>100</v>
      </c>
      <c r="AP35" s="868" t="s">
        <v>449</v>
      </c>
      <c r="AQ35" s="857" t="s">
        <v>415</v>
      </c>
      <c r="AR35" s="858" t="s">
        <v>540</v>
      </c>
    </row>
    <row r="36" spans="1:44" ht="25.5">
      <c r="A36" s="864"/>
      <c r="B36" s="857"/>
      <c r="C36" s="857"/>
      <c r="D36" s="857"/>
      <c r="E36" s="242" t="s">
        <v>541</v>
      </c>
      <c r="F36" s="238"/>
      <c r="G36" s="238" t="s">
        <v>457</v>
      </c>
      <c r="H36" s="238"/>
      <c r="I36" s="243" t="s">
        <v>440</v>
      </c>
      <c r="J36" s="241" t="s">
        <v>441</v>
      </c>
      <c r="K36" s="238">
        <v>4</v>
      </c>
      <c r="L36" s="857"/>
      <c r="M36" s="855"/>
      <c r="N36" s="857"/>
      <c r="O36" s="871"/>
      <c r="P36" s="873"/>
      <c r="Q36" s="857"/>
      <c r="R36" s="857"/>
      <c r="S36" s="857"/>
      <c r="T36" s="857"/>
      <c r="U36" s="857"/>
      <c r="V36" s="858"/>
      <c r="W36" s="857"/>
      <c r="X36" s="855"/>
      <c r="Y36" s="857"/>
      <c r="Z36" s="857"/>
      <c r="AA36" s="857"/>
      <c r="AB36" s="857"/>
      <c r="AC36" s="857"/>
      <c r="AD36" s="857"/>
      <c r="AE36" s="857"/>
      <c r="AF36" s="857"/>
      <c r="AG36" s="857"/>
      <c r="AH36" s="857"/>
      <c r="AI36" s="857"/>
      <c r="AJ36" s="857"/>
      <c r="AK36" s="857"/>
      <c r="AL36" s="857"/>
      <c r="AM36" s="857"/>
      <c r="AN36" s="857"/>
      <c r="AO36" s="868"/>
      <c r="AP36" s="868"/>
      <c r="AQ36" s="857"/>
      <c r="AR36" s="858"/>
    </row>
    <row r="37" spans="1:44" ht="25.5">
      <c r="A37" s="864"/>
      <c r="B37" s="857"/>
      <c r="C37" s="857"/>
      <c r="D37" s="857"/>
      <c r="E37" s="243" t="s">
        <v>542</v>
      </c>
      <c r="F37" s="238"/>
      <c r="G37" s="238" t="s">
        <v>457</v>
      </c>
      <c r="H37" s="238"/>
      <c r="I37" s="243" t="s">
        <v>440</v>
      </c>
      <c r="J37" s="241" t="s">
        <v>441</v>
      </c>
      <c r="K37" s="238">
        <v>4</v>
      </c>
      <c r="L37" s="857"/>
      <c r="M37" s="855"/>
      <c r="N37" s="857"/>
      <c r="O37" s="871"/>
      <c r="P37" s="873"/>
      <c r="Q37" s="857"/>
      <c r="R37" s="857"/>
      <c r="S37" s="857"/>
      <c r="T37" s="857"/>
      <c r="U37" s="857"/>
      <c r="V37" s="858"/>
      <c r="W37" s="857"/>
      <c r="X37" s="855"/>
      <c r="Y37" s="857"/>
      <c r="Z37" s="857"/>
      <c r="AA37" s="857"/>
      <c r="AB37" s="857"/>
      <c r="AC37" s="857"/>
      <c r="AD37" s="857"/>
      <c r="AE37" s="857"/>
      <c r="AF37" s="857"/>
      <c r="AG37" s="857"/>
      <c r="AH37" s="857"/>
      <c r="AI37" s="857"/>
      <c r="AJ37" s="857"/>
      <c r="AK37" s="857"/>
      <c r="AL37" s="857"/>
      <c r="AM37" s="857"/>
      <c r="AN37" s="857"/>
      <c r="AO37" s="868"/>
      <c r="AP37" s="868"/>
      <c r="AQ37" s="857"/>
      <c r="AR37" s="858" t="s">
        <v>543</v>
      </c>
    </row>
    <row r="38" spans="1:44" ht="38.25">
      <c r="A38" s="864"/>
      <c r="B38" s="857"/>
      <c r="C38" s="857"/>
      <c r="D38" s="857"/>
      <c r="E38" s="243" t="s">
        <v>544</v>
      </c>
      <c r="F38" s="238"/>
      <c r="G38" s="238" t="s">
        <v>439</v>
      </c>
      <c r="H38" s="238"/>
      <c r="I38" s="243" t="s">
        <v>545</v>
      </c>
      <c r="J38" s="241" t="s">
        <v>498</v>
      </c>
      <c r="K38" s="238">
        <v>5</v>
      </c>
      <c r="L38" s="857"/>
      <c r="M38" s="855"/>
      <c r="N38" s="857"/>
      <c r="O38" s="871"/>
      <c r="P38" s="873"/>
      <c r="Q38" s="857"/>
      <c r="R38" s="857"/>
      <c r="S38" s="857"/>
      <c r="T38" s="857"/>
      <c r="U38" s="857"/>
      <c r="V38" s="858"/>
      <c r="W38" s="857"/>
      <c r="X38" s="855"/>
      <c r="Y38" s="857"/>
      <c r="Z38" s="857"/>
      <c r="AA38" s="857"/>
      <c r="AB38" s="857"/>
      <c r="AC38" s="857"/>
      <c r="AD38" s="857"/>
      <c r="AE38" s="857"/>
      <c r="AF38" s="857"/>
      <c r="AG38" s="857"/>
      <c r="AH38" s="857"/>
      <c r="AI38" s="857"/>
      <c r="AJ38" s="857"/>
      <c r="AK38" s="857"/>
      <c r="AL38" s="857"/>
      <c r="AM38" s="857"/>
      <c r="AN38" s="857"/>
      <c r="AO38" s="868"/>
      <c r="AP38" s="868"/>
      <c r="AQ38" s="857"/>
      <c r="AR38" s="858"/>
    </row>
    <row r="39" spans="1:44" ht="38.25">
      <c r="A39" s="864"/>
      <c r="B39" s="857"/>
      <c r="C39" s="857"/>
      <c r="D39" s="857"/>
      <c r="E39" s="243" t="s">
        <v>546</v>
      </c>
      <c r="F39" s="238"/>
      <c r="G39" s="238"/>
      <c r="H39" s="238" t="s">
        <v>480</v>
      </c>
      <c r="I39" s="243" t="s">
        <v>547</v>
      </c>
      <c r="J39" s="241" t="s">
        <v>517</v>
      </c>
      <c r="K39" s="238">
        <v>2</v>
      </c>
      <c r="L39" s="857"/>
      <c r="M39" s="855"/>
      <c r="N39" s="857"/>
      <c r="O39" s="871"/>
      <c r="P39" s="873"/>
      <c r="Q39" s="857"/>
      <c r="R39" s="857"/>
      <c r="S39" s="857"/>
      <c r="T39" s="857"/>
      <c r="U39" s="857"/>
      <c r="V39" s="858"/>
      <c r="W39" s="857"/>
      <c r="X39" s="855"/>
      <c r="Y39" s="857"/>
      <c r="Z39" s="857"/>
      <c r="AA39" s="857"/>
      <c r="AB39" s="857"/>
      <c r="AC39" s="857"/>
      <c r="AD39" s="857"/>
      <c r="AE39" s="857"/>
      <c r="AF39" s="857"/>
      <c r="AG39" s="857"/>
      <c r="AH39" s="857"/>
      <c r="AI39" s="857"/>
      <c r="AJ39" s="857"/>
      <c r="AK39" s="857"/>
      <c r="AL39" s="857"/>
      <c r="AM39" s="857"/>
      <c r="AN39" s="857"/>
      <c r="AO39" s="868"/>
      <c r="AP39" s="868"/>
      <c r="AQ39" s="857"/>
      <c r="AR39" s="858" t="s">
        <v>520</v>
      </c>
    </row>
    <row r="40" spans="1:44" ht="51">
      <c r="A40" s="864"/>
      <c r="B40" s="857"/>
      <c r="C40" s="857"/>
      <c r="D40" s="857"/>
      <c r="E40" s="243" t="s">
        <v>548</v>
      </c>
      <c r="F40" s="238"/>
      <c r="G40" s="238"/>
      <c r="H40" s="238" t="s">
        <v>549</v>
      </c>
      <c r="I40" s="243" t="s">
        <v>550</v>
      </c>
      <c r="J40" s="241" t="s">
        <v>551</v>
      </c>
      <c r="K40" s="238">
        <v>3</v>
      </c>
      <c r="L40" s="857"/>
      <c r="M40" s="855"/>
      <c r="N40" s="857"/>
      <c r="O40" s="871"/>
      <c r="P40" s="873"/>
      <c r="Q40" s="857"/>
      <c r="R40" s="857"/>
      <c r="S40" s="857"/>
      <c r="T40" s="857"/>
      <c r="U40" s="857"/>
      <c r="V40" s="858" t="s">
        <v>552</v>
      </c>
      <c r="W40" s="857" t="s">
        <v>510</v>
      </c>
      <c r="X40" s="855" t="s">
        <v>500</v>
      </c>
      <c r="Y40" s="857"/>
      <c r="Z40" s="857">
        <v>15</v>
      </c>
      <c r="AA40" s="857"/>
      <c r="AB40" s="857">
        <v>15</v>
      </c>
      <c r="AC40" s="857"/>
      <c r="AD40" s="857">
        <v>15</v>
      </c>
      <c r="AE40" s="857"/>
      <c r="AF40" s="857">
        <v>15</v>
      </c>
      <c r="AG40" s="857"/>
      <c r="AH40" s="857">
        <v>15</v>
      </c>
      <c r="AI40" s="857"/>
      <c r="AJ40" s="857">
        <v>15</v>
      </c>
      <c r="AK40" s="857"/>
      <c r="AL40" s="857">
        <v>10</v>
      </c>
      <c r="AM40" s="857"/>
      <c r="AN40" s="857"/>
      <c r="AO40" s="868">
        <f>SUM(Z40:AN41)</f>
        <v>100</v>
      </c>
      <c r="AP40" s="868" t="s">
        <v>449</v>
      </c>
      <c r="AQ40" s="857" t="s">
        <v>415</v>
      </c>
      <c r="AR40" s="858"/>
    </row>
    <row r="41" spans="1:44" ht="63.75" customHeight="1">
      <c r="A41" s="864"/>
      <c r="B41" s="857"/>
      <c r="C41" s="857"/>
      <c r="D41" s="857"/>
      <c r="E41" s="243" t="s">
        <v>553</v>
      </c>
      <c r="F41" s="238"/>
      <c r="G41" s="238"/>
      <c r="H41" s="238" t="s">
        <v>549</v>
      </c>
      <c r="I41" s="243" t="s">
        <v>550</v>
      </c>
      <c r="J41" s="241" t="s">
        <v>551</v>
      </c>
      <c r="K41" s="238">
        <v>3</v>
      </c>
      <c r="L41" s="857"/>
      <c r="M41" s="855"/>
      <c r="N41" s="857"/>
      <c r="O41" s="871"/>
      <c r="P41" s="873"/>
      <c r="Q41" s="857"/>
      <c r="R41" s="857"/>
      <c r="S41" s="857"/>
      <c r="T41" s="857"/>
      <c r="U41" s="857"/>
      <c r="V41" s="858"/>
      <c r="W41" s="857"/>
      <c r="X41" s="855"/>
      <c r="Y41" s="857"/>
      <c r="Z41" s="857"/>
      <c r="AA41" s="857"/>
      <c r="AB41" s="857"/>
      <c r="AC41" s="857"/>
      <c r="AD41" s="857"/>
      <c r="AE41" s="857"/>
      <c r="AF41" s="857"/>
      <c r="AG41" s="857"/>
      <c r="AH41" s="857"/>
      <c r="AI41" s="857"/>
      <c r="AJ41" s="857"/>
      <c r="AK41" s="857"/>
      <c r="AL41" s="857"/>
      <c r="AM41" s="857"/>
      <c r="AN41" s="857"/>
      <c r="AO41" s="868"/>
      <c r="AP41" s="868"/>
      <c r="AQ41" s="857"/>
      <c r="AR41" s="858" t="s">
        <v>554</v>
      </c>
    </row>
    <row r="42" spans="1:44" ht="38.25">
      <c r="A42" s="864"/>
      <c r="B42" s="857"/>
      <c r="C42" s="857"/>
      <c r="D42" s="857"/>
      <c r="E42" s="243" t="s">
        <v>555</v>
      </c>
      <c r="F42" s="238"/>
      <c r="G42" s="238" t="s">
        <v>439</v>
      </c>
      <c r="H42" s="238"/>
      <c r="I42" s="243" t="s">
        <v>545</v>
      </c>
      <c r="J42" s="241" t="s">
        <v>498</v>
      </c>
      <c r="K42" s="238">
        <v>5</v>
      </c>
      <c r="L42" s="857"/>
      <c r="M42" s="855"/>
      <c r="N42" s="857"/>
      <c r="O42" s="871"/>
      <c r="P42" s="873"/>
      <c r="Q42" s="857"/>
      <c r="R42" s="857"/>
      <c r="S42" s="857"/>
      <c r="T42" s="857"/>
      <c r="U42" s="857"/>
      <c r="V42" s="858" t="s">
        <v>556</v>
      </c>
      <c r="W42" s="857" t="s">
        <v>557</v>
      </c>
      <c r="X42" s="855" t="s">
        <v>500</v>
      </c>
      <c r="Y42" s="857"/>
      <c r="Z42" s="857">
        <v>15</v>
      </c>
      <c r="AA42" s="857"/>
      <c r="AB42" s="857">
        <v>15</v>
      </c>
      <c r="AC42" s="857"/>
      <c r="AD42" s="857">
        <v>15</v>
      </c>
      <c r="AE42" s="857"/>
      <c r="AF42" s="857">
        <v>15</v>
      </c>
      <c r="AG42" s="857"/>
      <c r="AH42" s="857">
        <v>15</v>
      </c>
      <c r="AI42" s="857"/>
      <c r="AJ42" s="857">
        <v>15</v>
      </c>
      <c r="AK42" s="857"/>
      <c r="AL42" s="857">
        <v>10</v>
      </c>
      <c r="AM42" s="857"/>
      <c r="AN42" s="857"/>
      <c r="AO42" s="868">
        <f>+SUM(Z42:AN44)</f>
        <v>100</v>
      </c>
      <c r="AP42" s="868" t="s">
        <v>449</v>
      </c>
      <c r="AQ42" s="857" t="s">
        <v>453</v>
      </c>
      <c r="AR42" s="858"/>
    </row>
    <row r="43" spans="1:44" ht="38.25">
      <c r="A43" s="864"/>
      <c r="B43" s="857"/>
      <c r="C43" s="857"/>
      <c r="D43" s="857"/>
      <c r="E43" s="243" t="s">
        <v>558</v>
      </c>
      <c r="F43" s="238"/>
      <c r="G43" s="238"/>
      <c r="H43" s="238" t="s">
        <v>480</v>
      </c>
      <c r="I43" s="243" t="s">
        <v>547</v>
      </c>
      <c r="J43" s="241" t="s">
        <v>517</v>
      </c>
      <c r="K43" s="238">
        <v>2</v>
      </c>
      <c r="L43" s="857"/>
      <c r="M43" s="855"/>
      <c r="N43" s="857"/>
      <c r="O43" s="871"/>
      <c r="P43" s="873"/>
      <c r="Q43" s="857"/>
      <c r="R43" s="857"/>
      <c r="S43" s="857"/>
      <c r="T43" s="857"/>
      <c r="U43" s="857"/>
      <c r="V43" s="858"/>
      <c r="W43" s="857"/>
      <c r="X43" s="855"/>
      <c r="Y43" s="857"/>
      <c r="Z43" s="857"/>
      <c r="AA43" s="857"/>
      <c r="AB43" s="857"/>
      <c r="AC43" s="857"/>
      <c r="AD43" s="857"/>
      <c r="AE43" s="857"/>
      <c r="AF43" s="857"/>
      <c r="AG43" s="857"/>
      <c r="AH43" s="857"/>
      <c r="AI43" s="857"/>
      <c r="AJ43" s="857"/>
      <c r="AK43" s="857"/>
      <c r="AL43" s="857"/>
      <c r="AM43" s="857"/>
      <c r="AN43" s="857"/>
      <c r="AO43" s="868"/>
      <c r="AP43" s="868"/>
      <c r="AQ43" s="857"/>
      <c r="AR43" s="858" t="s">
        <v>559</v>
      </c>
    </row>
    <row r="44" spans="1:44" ht="26.25" thickBot="1">
      <c r="A44" s="865"/>
      <c r="B44" s="866"/>
      <c r="C44" s="866"/>
      <c r="D44" s="866"/>
      <c r="E44" s="244" t="s">
        <v>560</v>
      </c>
      <c r="F44" s="245"/>
      <c r="G44" s="245" t="s">
        <v>439</v>
      </c>
      <c r="H44" s="245"/>
      <c r="I44" s="244" t="s">
        <v>561</v>
      </c>
      <c r="J44" s="246" t="s">
        <v>517</v>
      </c>
      <c r="K44" s="245">
        <v>3</v>
      </c>
      <c r="L44" s="866"/>
      <c r="M44" s="875"/>
      <c r="N44" s="866"/>
      <c r="O44" s="876"/>
      <c r="P44" s="874"/>
      <c r="Q44" s="866"/>
      <c r="R44" s="866"/>
      <c r="S44" s="866"/>
      <c r="T44" s="866"/>
      <c r="U44" s="866"/>
      <c r="V44" s="878"/>
      <c r="W44" s="866"/>
      <c r="X44" s="875"/>
      <c r="Y44" s="866"/>
      <c r="Z44" s="866"/>
      <c r="AA44" s="866"/>
      <c r="AB44" s="866"/>
      <c r="AC44" s="866"/>
      <c r="AD44" s="866"/>
      <c r="AE44" s="866"/>
      <c r="AF44" s="866"/>
      <c r="AG44" s="866"/>
      <c r="AH44" s="866"/>
      <c r="AI44" s="866"/>
      <c r="AJ44" s="866"/>
      <c r="AK44" s="866"/>
      <c r="AL44" s="866"/>
      <c r="AM44" s="866"/>
      <c r="AN44" s="866"/>
      <c r="AO44" s="877"/>
      <c r="AP44" s="877"/>
      <c r="AQ44" s="866"/>
      <c r="AR44" s="878"/>
    </row>
    <row r="45" spans="1:44" ht="15.75" thickBot="1">
      <c r="A45" s="232"/>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row>
    <row r="46" spans="1:44" ht="38.25">
      <c r="A46" s="879" t="s">
        <v>562</v>
      </c>
      <c r="B46" s="881" t="s">
        <v>563</v>
      </c>
      <c r="C46" s="881" t="s">
        <v>436</v>
      </c>
      <c r="D46" s="881" t="s">
        <v>564</v>
      </c>
      <c r="E46" s="247" t="s">
        <v>565</v>
      </c>
      <c r="F46" s="248"/>
      <c r="G46" s="248" t="s">
        <v>457</v>
      </c>
      <c r="H46" s="248"/>
      <c r="I46" s="249" t="s">
        <v>566</v>
      </c>
      <c r="J46" s="248" t="s">
        <v>517</v>
      </c>
      <c r="K46" s="248">
        <v>2</v>
      </c>
      <c r="L46" s="248" t="s">
        <v>567</v>
      </c>
      <c r="M46" s="250" t="s">
        <v>568</v>
      </c>
      <c r="N46" s="881" t="s">
        <v>444</v>
      </c>
      <c r="O46" s="883" t="s">
        <v>569</v>
      </c>
      <c r="P46" s="885" t="str">
        <f>+IF(AVERAGE(K46:K48)&lt;1.5,"INSIGNIFICANTE (1)",+IF(AVERAGE(K46:K48)&lt;2.5,"MENOR (2)",IF(AVERAGE(K46:K48)&lt;3.5,"MODERADO (3)",IF(AVERAGE(K46:K48)&lt;4.5,"MAYOR (4)","CATASTRÓFICO (5)"))))</f>
        <v>MODERADO (3)</v>
      </c>
      <c r="Q46" s="894" t="e">
        <f>VLOOKUP(O46,'[7]TABLA DE PROBABILIDAD'!A37:C41,2,FALSE)</f>
        <v>#N/A</v>
      </c>
      <c r="R46" s="885" t="e">
        <f>VLOOKUP(P46,'[7]TABLA DE IMPACTO'!B65:C69,2,FALSE)</f>
        <v>#N/A</v>
      </c>
      <c r="S46" s="885" t="e">
        <f>VALUE(CONCATENATE(Q46,R46))</f>
        <v>#N/A</v>
      </c>
      <c r="T46" s="885" t="e">
        <f>VLOOKUP(S46,'[3]MATRIZ CALIFICACIÓN'!$D$58:$E$82,2,FALSE)</f>
        <v>#N/A</v>
      </c>
      <c r="U46" s="896" t="s">
        <v>446</v>
      </c>
      <c r="V46" s="889" t="s">
        <v>570</v>
      </c>
      <c r="W46" s="893" t="s">
        <v>571</v>
      </c>
      <c r="X46" s="251" t="s">
        <v>568</v>
      </c>
      <c r="Y46" s="893" t="s">
        <v>461</v>
      </c>
      <c r="Z46" s="881">
        <v>15</v>
      </c>
      <c r="AA46" s="881"/>
      <c r="AB46" s="881">
        <v>15</v>
      </c>
      <c r="AC46" s="881"/>
      <c r="AD46" s="881">
        <v>15</v>
      </c>
      <c r="AE46" s="881"/>
      <c r="AF46" s="881"/>
      <c r="AG46" s="881">
        <v>5</v>
      </c>
      <c r="AH46" s="881">
        <v>15</v>
      </c>
      <c r="AI46" s="881"/>
      <c r="AJ46" s="881">
        <v>15</v>
      </c>
      <c r="AK46" s="881"/>
      <c r="AL46" s="881">
        <v>10</v>
      </c>
      <c r="AM46" s="883"/>
      <c r="AN46" s="881"/>
      <c r="AO46" s="887">
        <f>SUM(Z46:AN46)</f>
        <v>90</v>
      </c>
      <c r="AP46" s="887" t="s">
        <v>449</v>
      </c>
      <c r="AQ46" s="881" t="s">
        <v>415</v>
      </c>
      <c r="AR46" s="889" t="s">
        <v>572</v>
      </c>
    </row>
    <row r="47" spans="1:44" ht="76.5">
      <c r="A47" s="880"/>
      <c r="B47" s="882"/>
      <c r="C47" s="882"/>
      <c r="D47" s="882"/>
      <c r="E47" s="891" t="s">
        <v>573</v>
      </c>
      <c r="F47" s="882"/>
      <c r="G47" s="882"/>
      <c r="H47" s="882" t="s">
        <v>480</v>
      </c>
      <c r="I47" s="252" t="s">
        <v>574</v>
      </c>
      <c r="J47" s="253" t="s">
        <v>441</v>
      </c>
      <c r="K47" s="253">
        <v>3</v>
      </c>
      <c r="L47" s="882" t="s">
        <v>575</v>
      </c>
      <c r="M47" s="892" t="s">
        <v>576</v>
      </c>
      <c r="N47" s="882"/>
      <c r="O47" s="884"/>
      <c r="P47" s="886"/>
      <c r="Q47" s="895"/>
      <c r="R47" s="886"/>
      <c r="S47" s="886"/>
      <c r="T47" s="886"/>
      <c r="U47" s="897"/>
      <c r="V47" s="898"/>
      <c r="W47" s="892"/>
      <c r="X47" s="892" t="s">
        <v>576</v>
      </c>
      <c r="Y47" s="892"/>
      <c r="Z47" s="882"/>
      <c r="AA47" s="882"/>
      <c r="AB47" s="882"/>
      <c r="AC47" s="882"/>
      <c r="AD47" s="882"/>
      <c r="AE47" s="882"/>
      <c r="AF47" s="882"/>
      <c r="AG47" s="882"/>
      <c r="AH47" s="882"/>
      <c r="AI47" s="882"/>
      <c r="AJ47" s="882"/>
      <c r="AK47" s="882"/>
      <c r="AL47" s="882"/>
      <c r="AM47" s="884"/>
      <c r="AN47" s="882"/>
      <c r="AO47" s="888"/>
      <c r="AP47" s="888"/>
      <c r="AQ47" s="882"/>
      <c r="AR47" s="890"/>
    </row>
    <row r="48" spans="1:44" ht="63.75">
      <c r="A48" s="880"/>
      <c r="B48" s="882"/>
      <c r="C48" s="882"/>
      <c r="D48" s="882"/>
      <c r="E48" s="891"/>
      <c r="F48" s="882"/>
      <c r="G48" s="882"/>
      <c r="H48" s="882"/>
      <c r="I48" s="252" t="s">
        <v>577</v>
      </c>
      <c r="J48" s="254" t="s">
        <v>441</v>
      </c>
      <c r="K48" s="253">
        <v>3</v>
      </c>
      <c r="L48" s="882"/>
      <c r="M48" s="892"/>
      <c r="N48" s="882"/>
      <c r="O48" s="884"/>
      <c r="P48" s="886"/>
      <c r="Q48" s="895"/>
      <c r="R48" s="886"/>
      <c r="S48" s="886"/>
      <c r="T48" s="886"/>
      <c r="U48" s="897"/>
      <c r="V48" s="898"/>
      <c r="W48" s="892"/>
      <c r="X48" s="892"/>
      <c r="Y48" s="892"/>
      <c r="Z48" s="882"/>
      <c r="AA48" s="882"/>
      <c r="AB48" s="882"/>
      <c r="AC48" s="882"/>
      <c r="AD48" s="882"/>
      <c r="AE48" s="882"/>
      <c r="AF48" s="882"/>
      <c r="AG48" s="882"/>
      <c r="AH48" s="882"/>
      <c r="AI48" s="882"/>
      <c r="AJ48" s="882"/>
      <c r="AK48" s="882"/>
      <c r="AL48" s="882"/>
      <c r="AM48" s="884"/>
      <c r="AN48" s="882"/>
      <c r="AO48" s="888"/>
      <c r="AP48" s="888"/>
      <c r="AQ48" s="882"/>
      <c r="AR48" s="890"/>
    </row>
    <row r="49" spans="1:44" ht="51">
      <c r="A49" s="880"/>
      <c r="B49" s="882"/>
      <c r="C49" s="892" t="s">
        <v>578</v>
      </c>
      <c r="D49" s="882" t="s">
        <v>579</v>
      </c>
      <c r="E49" s="255" t="s">
        <v>580</v>
      </c>
      <c r="F49" s="253"/>
      <c r="G49" s="253"/>
      <c r="H49" s="253" t="s">
        <v>480</v>
      </c>
      <c r="I49" s="256" t="s">
        <v>581</v>
      </c>
      <c r="J49" s="253" t="s">
        <v>441</v>
      </c>
      <c r="K49" s="253">
        <v>3</v>
      </c>
      <c r="L49" s="257" t="s">
        <v>567</v>
      </c>
      <c r="M49" s="258" t="s">
        <v>568</v>
      </c>
      <c r="N49" s="882" t="s">
        <v>444</v>
      </c>
      <c r="O49" s="884" t="s">
        <v>476</v>
      </c>
      <c r="P49" s="886" t="str">
        <f>+IF(AVERAGE(K49:K53)&lt;1.5,"INSIGNIFICANTE (1)",+IF(AVERAGE(K49:K53)&lt;2.5,"MENOR (2)",IF(AVERAGE(K49:K53)&lt;3.5,"MODERADO (3)",IF(AVERAGE(K49:K53)&lt;4.5,"MAYOR (4)","CATASTRÓFICO (5)"))))</f>
        <v>MODERADO (3)</v>
      </c>
      <c r="Q49" s="895" t="e">
        <f>VLOOKUP(O49,'[7]TABLA DE PROBABILIDAD'!A37:C41,2,FALSE)</f>
        <v>#N/A</v>
      </c>
      <c r="R49" s="886" t="e">
        <f>VLOOKUP(P49,'[7]TABLA DE IMPACTO'!B65:C69,2,FALSE)</f>
        <v>#N/A</v>
      </c>
      <c r="S49" s="886" t="e">
        <f>VALUE(CONCATENATE(Q49,R49))</f>
        <v>#N/A</v>
      </c>
      <c r="T49" s="886" t="e">
        <f>VLOOKUP(S49,'[3]MATRIZ CALIFICACIÓN'!$D$58:$E$82,2,FALSE)</f>
        <v>#N/A</v>
      </c>
      <c r="U49" s="897" t="s">
        <v>446</v>
      </c>
      <c r="V49" s="898" t="s">
        <v>582</v>
      </c>
      <c r="W49" s="892" t="s">
        <v>575</v>
      </c>
      <c r="X49" s="254" t="s">
        <v>568</v>
      </c>
      <c r="Y49" s="892" t="s">
        <v>461</v>
      </c>
      <c r="Z49" s="882">
        <v>15</v>
      </c>
      <c r="AA49" s="882"/>
      <c r="AB49" s="882">
        <v>15</v>
      </c>
      <c r="AC49" s="882"/>
      <c r="AD49" s="882">
        <v>15</v>
      </c>
      <c r="AE49" s="882"/>
      <c r="AF49" s="882">
        <v>15</v>
      </c>
      <c r="AG49" s="882"/>
      <c r="AH49" s="882">
        <v>15</v>
      </c>
      <c r="AI49" s="882"/>
      <c r="AJ49" s="882">
        <v>15</v>
      </c>
      <c r="AK49" s="882"/>
      <c r="AL49" s="882">
        <v>10</v>
      </c>
      <c r="AM49" s="882"/>
      <c r="AN49" s="882"/>
      <c r="AO49" s="888">
        <f>SUM(Z49:AN49)</f>
        <v>100</v>
      </c>
      <c r="AP49" s="888" t="s">
        <v>449</v>
      </c>
      <c r="AQ49" s="882" t="s">
        <v>415</v>
      </c>
      <c r="AR49" s="899" t="s">
        <v>583</v>
      </c>
    </row>
    <row r="50" spans="1:44" ht="25.5">
      <c r="A50" s="880"/>
      <c r="B50" s="882"/>
      <c r="C50" s="892"/>
      <c r="D50" s="882"/>
      <c r="E50" s="891" t="s">
        <v>584</v>
      </c>
      <c r="F50" s="882"/>
      <c r="G50" s="882"/>
      <c r="H50" s="882" t="s">
        <v>480</v>
      </c>
      <c r="I50" s="252" t="s">
        <v>585</v>
      </c>
      <c r="J50" s="253" t="s">
        <v>441</v>
      </c>
      <c r="K50" s="253">
        <v>3</v>
      </c>
      <c r="L50" s="882" t="s">
        <v>575</v>
      </c>
      <c r="M50" s="892" t="s">
        <v>576</v>
      </c>
      <c r="N50" s="882"/>
      <c r="O50" s="884"/>
      <c r="P50" s="886"/>
      <c r="Q50" s="895"/>
      <c r="R50" s="886"/>
      <c r="S50" s="886"/>
      <c r="T50" s="886"/>
      <c r="U50" s="897"/>
      <c r="V50" s="898"/>
      <c r="W50" s="892"/>
      <c r="X50" s="892" t="s">
        <v>576</v>
      </c>
      <c r="Y50" s="892"/>
      <c r="Z50" s="882"/>
      <c r="AA50" s="882"/>
      <c r="AB50" s="882"/>
      <c r="AC50" s="882"/>
      <c r="AD50" s="882"/>
      <c r="AE50" s="882"/>
      <c r="AF50" s="882"/>
      <c r="AG50" s="882"/>
      <c r="AH50" s="882"/>
      <c r="AI50" s="882"/>
      <c r="AJ50" s="882"/>
      <c r="AK50" s="882"/>
      <c r="AL50" s="882"/>
      <c r="AM50" s="882"/>
      <c r="AN50" s="882"/>
      <c r="AO50" s="888"/>
      <c r="AP50" s="888"/>
      <c r="AQ50" s="882"/>
      <c r="AR50" s="899"/>
    </row>
    <row r="51" spans="1:44">
      <c r="A51" s="880"/>
      <c r="B51" s="882"/>
      <c r="C51" s="892"/>
      <c r="D51" s="882"/>
      <c r="E51" s="891"/>
      <c r="F51" s="882"/>
      <c r="G51" s="882"/>
      <c r="H51" s="882"/>
      <c r="I51" s="900" t="s">
        <v>586</v>
      </c>
      <c r="J51" s="892" t="s">
        <v>441</v>
      </c>
      <c r="K51" s="882">
        <v>3</v>
      </c>
      <c r="L51" s="882"/>
      <c r="M51" s="892"/>
      <c r="N51" s="882"/>
      <c r="O51" s="884"/>
      <c r="P51" s="886"/>
      <c r="Q51" s="895"/>
      <c r="R51" s="886"/>
      <c r="S51" s="886"/>
      <c r="T51" s="886"/>
      <c r="U51" s="897"/>
      <c r="V51" s="898"/>
      <c r="W51" s="892"/>
      <c r="X51" s="892"/>
      <c r="Y51" s="892"/>
      <c r="Z51" s="882"/>
      <c r="AA51" s="882"/>
      <c r="AB51" s="882"/>
      <c r="AC51" s="882"/>
      <c r="AD51" s="882"/>
      <c r="AE51" s="882"/>
      <c r="AF51" s="882"/>
      <c r="AG51" s="882"/>
      <c r="AH51" s="882"/>
      <c r="AI51" s="882"/>
      <c r="AJ51" s="882"/>
      <c r="AK51" s="882"/>
      <c r="AL51" s="882"/>
      <c r="AM51" s="882"/>
      <c r="AN51" s="882"/>
      <c r="AO51" s="888"/>
      <c r="AP51" s="888"/>
      <c r="AQ51" s="882"/>
      <c r="AR51" s="899"/>
    </row>
    <row r="52" spans="1:44">
      <c r="A52" s="880"/>
      <c r="B52" s="882"/>
      <c r="C52" s="892"/>
      <c r="D52" s="882"/>
      <c r="E52" s="891"/>
      <c r="F52" s="882"/>
      <c r="G52" s="882"/>
      <c r="H52" s="882"/>
      <c r="I52" s="900"/>
      <c r="J52" s="892"/>
      <c r="K52" s="882"/>
      <c r="L52" s="882"/>
      <c r="M52" s="892"/>
      <c r="N52" s="882"/>
      <c r="O52" s="884"/>
      <c r="P52" s="886"/>
      <c r="Q52" s="895"/>
      <c r="R52" s="886"/>
      <c r="S52" s="886"/>
      <c r="T52" s="886"/>
      <c r="U52" s="897"/>
      <c r="V52" s="898"/>
      <c r="W52" s="892"/>
      <c r="X52" s="892"/>
      <c r="Y52" s="892"/>
      <c r="Z52" s="882"/>
      <c r="AA52" s="882"/>
      <c r="AB52" s="882"/>
      <c r="AC52" s="882"/>
      <c r="AD52" s="882"/>
      <c r="AE52" s="882"/>
      <c r="AF52" s="882"/>
      <c r="AG52" s="882"/>
      <c r="AH52" s="882"/>
      <c r="AI52" s="882"/>
      <c r="AJ52" s="882"/>
      <c r="AK52" s="882"/>
      <c r="AL52" s="882"/>
      <c r="AM52" s="882"/>
      <c r="AN52" s="882"/>
      <c r="AO52" s="888"/>
      <c r="AP52" s="888"/>
      <c r="AQ52" s="882"/>
      <c r="AR52" s="899"/>
    </row>
    <row r="53" spans="1:44">
      <c r="A53" s="880"/>
      <c r="B53" s="882"/>
      <c r="C53" s="892"/>
      <c r="D53" s="882"/>
      <c r="E53" s="891"/>
      <c r="F53" s="882"/>
      <c r="G53" s="882"/>
      <c r="H53" s="882"/>
      <c r="I53" s="900"/>
      <c r="J53" s="892"/>
      <c r="K53" s="882"/>
      <c r="L53" s="882"/>
      <c r="M53" s="892"/>
      <c r="N53" s="882"/>
      <c r="O53" s="884"/>
      <c r="P53" s="886"/>
      <c r="Q53" s="895"/>
      <c r="R53" s="886"/>
      <c r="S53" s="886"/>
      <c r="T53" s="886"/>
      <c r="U53" s="897"/>
      <c r="V53" s="898"/>
      <c r="W53" s="892"/>
      <c r="X53" s="892"/>
      <c r="Y53" s="892"/>
      <c r="Z53" s="882"/>
      <c r="AA53" s="882"/>
      <c r="AB53" s="882"/>
      <c r="AC53" s="882"/>
      <c r="AD53" s="882"/>
      <c r="AE53" s="882"/>
      <c r="AF53" s="882"/>
      <c r="AG53" s="882"/>
      <c r="AH53" s="882"/>
      <c r="AI53" s="882"/>
      <c r="AJ53" s="882"/>
      <c r="AK53" s="882"/>
      <c r="AL53" s="882"/>
      <c r="AM53" s="882"/>
      <c r="AN53" s="882"/>
      <c r="AO53" s="888"/>
      <c r="AP53" s="888"/>
      <c r="AQ53" s="882"/>
      <c r="AR53" s="899"/>
    </row>
    <row r="54" spans="1:44" ht="63.75">
      <c r="A54" s="880"/>
      <c r="B54" s="882"/>
      <c r="C54" s="892" t="s">
        <v>578</v>
      </c>
      <c r="D54" s="882" t="s">
        <v>587</v>
      </c>
      <c r="E54" s="255" t="s">
        <v>588</v>
      </c>
      <c r="F54" s="253"/>
      <c r="G54" s="253"/>
      <c r="H54" s="253" t="s">
        <v>480</v>
      </c>
      <c r="I54" s="256" t="s">
        <v>589</v>
      </c>
      <c r="J54" s="253" t="s">
        <v>441</v>
      </c>
      <c r="K54" s="253">
        <v>3</v>
      </c>
      <c r="L54" s="257" t="s">
        <v>567</v>
      </c>
      <c r="M54" s="258" t="s">
        <v>568</v>
      </c>
      <c r="N54" s="882" t="s">
        <v>444</v>
      </c>
      <c r="O54" s="884" t="s">
        <v>590</v>
      </c>
      <c r="P54" s="886" t="str">
        <f>+IF(AVERAGE(K54:K58)&lt;1.5,"INSIGNIFICANTE (1)",+IF(AVERAGE(K54:K58)&lt;2.5,"MENOR (2)",IF(AVERAGE(K54:K58)&lt;3.5,"MODERADO (3)",IF(AVERAGE(K54:K58)&lt;4.5,"MAYOR (4)","CATASTRÓFICO (5)"))))</f>
        <v>MODERADO (3)</v>
      </c>
      <c r="Q54" s="895" t="e">
        <f>VLOOKUP(O54,'[7]TABLA DE PROBABILIDAD'!A37:C41,2,FALSE)</f>
        <v>#N/A</v>
      </c>
      <c r="R54" s="886" t="e">
        <f>VLOOKUP(P54,'[7]TABLA DE IMPACTO'!B65:C69,2,FALSE)</f>
        <v>#N/A</v>
      </c>
      <c r="S54" s="886" t="e">
        <f>VALUE(CONCATENATE(Q54,R54))</f>
        <v>#N/A</v>
      </c>
      <c r="T54" s="886" t="e">
        <f>VLOOKUP(S54,'[3]MATRIZ CALIFICACIÓN'!$D$58:$E$82,2,FALSE)</f>
        <v>#N/A</v>
      </c>
      <c r="U54" s="897" t="s">
        <v>446</v>
      </c>
      <c r="V54" s="898" t="s">
        <v>591</v>
      </c>
      <c r="W54" s="892" t="s">
        <v>592</v>
      </c>
      <c r="X54" s="254" t="s">
        <v>568</v>
      </c>
      <c r="Y54" s="892" t="s">
        <v>461</v>
      </c>
      <c r="Z54" s="882">
        <v>15</v>
      </c>
      <c r="AA54" s="882"/>
      <c r="AB54" s="882">
        <v>15</v>
      </c>
      <c r="AC54" s="882"/>
      <c r="AD54" s="882">
        <v>15</v>
      </c>
      <c r="AE54" s="882"/>
      <c r="AF54" s="882">
        <v>15</v>
      </c>
      <c r="AG54" s="882"/>
      <c r="AH54" s="882">
        <v>15</v>
      </c>
      <c r="AI54" s="882"/>
      <c r="AJ54" s="882">
        <v>15</v>
      </c>
      <c r="AK54" s="882"/>
      <c r="AL54" s="882">
        <v>10</v>
      </c>
      <c r="AM54" s="882"/>
      <c r="AN54" s="882"/>
      <c r="AO54" s="888">
        <f>SUM(Z54:AN54)</f>
        <v>100</v>
      </c>
      <c r="AP54" s="888" t="s">
        <v>449</v>
      </c>
      <c r="AQ54" s="882" t="s">
        <v>415</v>
      </c>
      <c r="AR54" s="882"/>
    </row>
    <row r="55" spans="1:44" ht="51">
      <c r="A55" s="880"/>
      <c r="B55" s="882"/>
      <c r="C55" s="892"/>
      <c r="D55" s="882"/>
      <c r="E55" s="259" t="s">
        <v>593</v>
      </c>
      <c r="F55" s="253"/>
      <c r="G55" s="253" t="s">
        <v>594</v>
      </c>
      <c r="H55" s="253"/>
      <c r="I55" s="888" t="s">
        <v>595</v>
      </c>
      <c r="J55" s="882" t="s">
        <v>441</v>
      </c>
      <c r="K55" s="882">
        <v>3</v>
      </c>
      <c r="L55" s="882" t="s">
        <v>575</v>
      </c>
      <c r="M55" s="892" t="s">
        <v>576</v>
      </c>
      <c r="N55" s="882"/>
      <c r="O55" s="884"/>
      <c r="P55" s="886"/>
      <c r="Q55" s="895"/>
      <c r="R55" s="886"/>
      <c r="S55" s="886"/>
      <c r="T55" s="886"/>
      <c r="U55" s="897"/>
      <c r="V55" s="898"/>
      <c r="W55" s="892"/>
      <c r="X55" s="892" t="s">
        <v>576</v>
      </c>
      <c r="Y55" s="892"/>
      <c r="Z55" s="882"/>
      <c r="AA55" s="882"/>
      <c r="AB55" s="882"/>
      <c r="AC55" s="882"/>
      <c r="AD55" s="882"/>
      <c r="AE55" s="882"/>
      <c r="AF55" s="882"/>
      <c r="AG55" s="882"/>
      <c r="AH55" s="882"/>
      <c r="AI55" s="882"/>
      <c r="AJ55" s="882"/>
      <c r="AK55" s="882"/>
      <c r="AL55" s="882"/>
      <c r="AM55" s="882"/>
      <c r="AN55" s="882"/>
      <c r="AO55" s="888"/>
      <c r="AP55" s="888"/>
      <c r="AQ55" s="882"/>
      <c r="AR55" s="882"/>
    </row>
    <row r="56" spans="1:44">
      <c r="A56" s="880"/>
      <c r="B56" s="882"/>
      <c r="C56" s="892"/>
      <c r="D56" s="882"/>
      <c r="E56" s="888" t="s">
        <v>596</v>
      </c>
      <c r="F56" s="882"/>
      <c r="G56" s="882"/>
      <c r="H56" s="882" t="s">
        <v>480</v>
      </c>
      <c r="I56" s="888"/>
      <c r="J56" s="882"/>
      <c r="K56" s="882"/>
      <c r="L56" s="882"/>
      <c r="M56" s="892"/>
      <c r="N56" s="882"/>
      <c r="O56" s="884"/>
      <c r="P56" s="886"/>
      <c r="Q56" s="895"/>
      <c r="R56" s="886"/>
      <c r="S56" s="886"/>
      <c r="T56" s="886"/>
      <c r="U56" s="897"/>
      <c r="V56" s="898"/>
      <c r="W56" s="892"/>
      <c r="X56" s="892"/>
      <c r="Y56" s="892"/>
      <c r="Z56" s="882"/>
      <c r="AA56" s="882"/>
      <c r="AB56" s="882"/>
      <c r="AC56" s="882"/>
      <c r="AD56" s="882"/>
      <c r="AE56" s="882"/>
      <c r="AF56" s="882"/>
      <c r="AG56" s="882"/>
      <c r="AH56" s="882"/>
      <c r="AI56" s="882"/>
      <c r="AJ56" s="882"/>
      <c r="AK56" s="882"/>
      <c r="AL56" s="882"/>
      <c r="AM56" s="882"/>
      <c r="AN56" s="882"/>
      <c r="AO56" s="888"/>
      <c r="AP56" s="888"/>
      <c r="AQ56" s="882"/>
      <c r="AR56" s="882"/>
    </row>
    <row r="57" spans="1:44">
      <c r="A57" s="880"/>
      <c r="B57" s="882"/>
      <c r="C57" s="892"/>
      <c r="D57" s="882"/>
      <c r="E57" s="888"/>
      <c r="F57" s="882"/>
      <c r="G57" s="882"/>
      <c r="H57" s="882"/>
      <c r="I57" s="888"/>
      <c r="J57" s="882"/>
      <c r="K57" s="882"/>
      <c r="L57" s="882"/>
      <c r="M57" s="892"/>
      <c r="N57" s="882"/>
      <c r="O57" s="884"/>
      <c r="P57" s="886"/>
      <c r="Q57" s="895"/>
      <c r="R57" s="886"/>
      <c r="S57" s="886"/>
      <c r="T57" s="886"/>
      <c r="U57" s="897"/>
      <c r="V57" s="898"/>
      <c r="W57" s="892"/>
      <c r="X57" s="892"/>
      <c r="Y57" s="892"/>
      <c r="Z57" s="882"/>
      <c r="AA57" s="882"/>
      <c r="AB57" s="882"/>
      <c r="AC57" s="882"/>
      <c r="AD57" s="882"/>
      <c r="AE57" s="882"/>
      <c r="AF57" s="882"/>
      <c r="AG57" s="882"/>
      <c r="AH57" s="882"/>
      <c r="AI57" s="882"/>
      <c r="AJ57" s="882"/>
      <c r="AK57" s="882"/>
      <c r="AL57" s="882"/>
      <c r="AM57" s="882"/>
      <c r="AN57" s="882"/>
      <c r="AO57" s="888"/>
      <c r="AP57" s="888"/>
      <c r="AQ57" s="882"/>
      <c r="AR57" s="882"/>
    </row>
    <row r="58" spans="1:44">
      <c r="A58" s="880"/>
      <c r="B58" s="882"/>
      <c r="C58" s="892"/>
      <c r="D58" s="882"/>
      <c r="E58" s="888"/>
      <c r="F58" s="882"/>
      <c r="G58" s="882"/>
      <c r="H58" s="882"/>
      <c r="I58" s="888"/>
      <c r="J58" s="882"/>
      <c r="K58" s="882"/>
      <c r="L58" s="882"/>
      <c r="M58" s="892"/>
      <c r="N58" s="882"/>
      <c r="O58" s="884"/>
      <c r="P58" s="886"/>
      <c r="Q58" s="895"/>
      <c r="R58" s="886"/>
      <c r="S58" s="886"/>
      <c r="T58" s="886"/>
      <c r="U58" s="897"/>
      <c r="V58" s="898"/>
      <c r="W58" s="892"/>
      <c r="X58" s="892"/>
      <c r="Y58" s="892"/>
      <c r="Z58" s="882"/>
      <c r="AA58" s="882"/>
      <c r="AB58" s="882"/>
      <c r="AC58" s="882"/>
      <c r="AD58" s="882"/>
      <c r="AE58" s="882"/>
      <c r="AF58" s="882"/>
      <c r="AG58" s="882"/>
      <c r="AH58" s="882"/>
      <c r="AI58" s="882"/>
      <c r="AJ58" s="882"/>
      <c r="AK58" s="882"/>
      <c r="AL58" s="882"/>
      <c r="AM58" s="882"/>
      <c r="AN58" s="882"/>
      <c r="AO58" s="888"/>
      <c r="AP58" s="888"/>
      <c r="AQ58" s="882"/>
      <c r="AR58" s="882"/>
    </row>
    <row r="59" spans="1:44" ht="38.25">
      <c r="A59" s="880"/>
      <c r="B59" s="882"/>
      <c r="C59" s="892" t="s">
        <v>578</v>
      </c>
      <c r="D59" s="882" t="s">
        <v>597</v>
      </c>
      <c r="E59" s="255" t="s">
        <v>584</v>
      </c>
      <c r="F59" s="253"/>
      <c r="G59" s="253"/>
      <c r="H59" s="253" t="s">
        <v>480</v>
      </c>
      <c r="I59" s="901" t="s">
        <v>598</v>
      </c>
      <c r="J59" s="882" t="s">
        <v>441</v>
      </c>
      <c r="K59" s="882">
        <v>3</v>
      </c>
      <c r="L59" s="257" t="s">
        <v>567</v>
      </c>
      <c r="M59" s="258" t="s">
        <v>568</v>
      </c>
      <c r="N59" s="882" t="s">
        <v>444</v>
      </c>
      <c r="O59" s="884" t="s">
        <v>445</v>
      </c>
      <c r="P59" s="886" t="str">
        <f>+IF(AVERAGE(K59:K63)&lt;1.5,"INSIGNIFICANTE (1)",+IF(AVERAGE(K59:K63)&lt;2.5,"MENOR (2)",IF(AVERAGE(K59:K63)&lt;3.5,"MODERADO (3)",IF(AVERAGE(K59:K63)&lt;4.5,"MAYOR (4)","CATASTRÓFICO (5)"))))</f>
        <v>MODERADO (3)</v>
      </c>
      <c r="Q59" s="895" t="e">
        <f>VLOOKUP(O59,'[7]TABLA DE PROBABILIDAD'!A37:C41,2,FALSE)</f>
        <v>#N/A</v>
      </c>
      <c r="R59" s="886" t="e">
        <f>VLOOKUP(P59,'[7]TABLA DE IMPACTO'!B65:C69,2,FALSE)</f>
        <v>#N/A</v>
      </c>
      <c r="S59" s="886" t="e">
        <f>VALUE(CONCATENATE(Q59,R59))</f>
        <v>#N/A</v>
      </c>
      <c r="T59" s="886" t="e">
        <f>VLOOKUP(S59,'[3]MATRIZ CALIFICACIÓN'!$D$58:$E$82,2,FALSE)</f>
        <v>#N/A</v>
      </c>
      <c r="U59" s="897" t="s">
        <v>446</v>
      </c>
      <c r="V59" s="898" t="s">
        <v>582</v>
      </c>
      <c r="W59" s="892" t="s">
        <v>575</v>
      </c>
      <c r="X59" s="254" t="s">
        <v>568</v>
      </c>
      <c r="Y59" s="892" t="s">
        <v>461</v>
      </c>
      <c r="Z59" s="882">
        <v>15</v>
      </c>
      <c r="AA59" s="882"/>
      <c r="AB59" s="882">
        <v>15</v>
      </c>
      <c r="AC59" s="882"/>
      <c r="AD59" s="882">
        <v>15</v>
      </c>
      <c r="AE59" s="882"/>
      <c r="AF59" s="882">
        <v>15</v>
      </c>
      <c r="AG59" s="882"/>
      <c r="AH59" s="882">
        <v>15</v>
      </c>
      <c r="AI59" s="882"/>
      <c r="AJ59" s="882">
        <v>15</v>
      </c>
      <c r="AK59" s="882"/>
      <c r="AL59" s="882">
        <v>10</v>
      </c>
      <c r="AM59" s="882"/>
      <c r="AN59" s="882"/>
      <c r="AO59" s="888">
        <f>SUM(Z59:AN59)</f>
        <v>100</v>
      </c>
      <c r="AP59" s="888" t="s">
        <v>449</v>
      </c>
      <c r="AQ59" s="882" t="s">
        <v>415</v>
      </c>
      <c r="AR59" s="899" t="s">
        <v>599</v>
      </c>
    </row>
    <row r="60" spans="1:44">
      <c r="A60" s="880"/>
      <c r="B60" s="882"/>
      <c r="C60" s="892"/>
      <c r="D60" s="882"/>
      <c r="E60" s="891" t="s">
        <v>580</v>
      </c>
      <c r="F60" s="882"/>
      <c r="G60" s="882"/>
      <c r="H60" s="882" t="s">
        <v>480</v>
      </c>
      <c r="I60" s="901"/>
      <c r="J60" s="882"/>
      <c r="K60" s="882"/>
      <c r="L60" s="882" t="s">
        <v>575</v>
      </c>
      <c r="M60" s="892" t="s">
        <v>576</v>
      </c>
      <c r="N60" s="882"/>
      <c r="O60" s="884"/>
      <c r="P60" s="886"/>
      <c r="Q60" s="895"/>
      <c r="R60" s="886"/>
      <c r="S60" s="886"/>
      <c r="T60" s="886"/>
      <c r="U60" s="897"/>
      <c r="V60" s="898"/>
      <c r="W60" s="892"/>
      <c r="X60" s="892" t="s">
        <v>576</v>
      </c>
      <c r="Y60" s="892"/>
      <c r="Z60" s="882"/>
      <c r="AA60" s="882"/>
      <c r="AB60" s="882"/>
      <c r="AC60" s="882"/>
      <c r="AD60" s="882"/>
      <c r="AE60" s="882"/>
      <c r="AF60" s="882"/>
      <c r="AG60" s="882"/>
      <c r="AH60" s="882"/>
      <c r="AI60" s="882"/>
      <c r="AJ60" s="882"/>
      <c r="AK60" s="882"/>
      <c r="AL60" s="882"/>
      <c r="AM60" s="882"/>
      <c r="AN60" s="882"/>
      <c r="AO60" s="888"/>
      <c r="AP60" s="888"/>
      <c r="AQ60" s="882"/>
      <c r="AR60" s="899"/>
    </row>
    <row r="61" spans="1:44">
      <c r="A61" s="880"/>
      <c r="B61" s="882"/>
      <c r="C61" s="892"/>
      <c r="D61" s="882"/>
      <c r="E61" s="891"/>
      <c r="F61" s="882"/>
      <c r="G61" s="882"/>
      <c r="H61" s="882"/>
      <c r="I61" s="901"/>
      <c r="J61" s="882"/>
      <c r="K61" s="882"/>
      <c r="L61" s="882"/>
      <c r="M61" s="892"/>
      <c r="N61" s="882"/>
      <c r="O61" s="884"/>
      <c r="P61" s="886"/>
      <c r="Q61" s="895"/>
      <c r="R61" s="886"/>
      <c r="S61" s="886"/>
      <c r="T61" s="886"/>
      <c r="U61" s="897"/>
      <c r="V61" s="898"/>
      <c r="W61" s="892"/>
      <c r="X61" s="892"/>
      <c r="Y61" s="892"/>
      <c r="Z61" s="882"/>
      <c r="AA61" s="882"/>
      <c r="AB61" s="882"/>
      <c r="AC61" s="882"/>
      <c r="AD61" s="882"/>
      <c r="AE61" s="882"/>
      <c r="AF61" s="882"/>
      <c r="AG61" s="882"/>
      <c r="AH61" s="882"/>
      <c r="AI61" s="882"/>
      <c r="AJ61" s="882"/>
      <c r="AK61" s="882"/>
      <c r="AL61" s="882"/>
      <c r="AM61" s="882"/>
      <c r="AN61" s="882"/>
      <c r="AO61" s="888"/>
      <c r="AP61" s="888"/>
      <c r="AQ61" s="882"/>
      <c r="AR61" s="899"/>
    </row>
    <row r="62" spans="1:44">
      <c r="A62" s="880"/>
      <c r="B62" s="882"/>
      <c r="C62" s="892"/>
      <c r="D62" s="882"/>
      <c r="E62" s="891"/>
      <c r="F62" s="882"/>
      <c r="G62" s="882"/>
      <c r="H62" s="882"/>
      <c r="I62" s="901"/>
      <c r="J62" s="882"/>
      <c r="K62" s="882"/>
      <c r="L62" s="882"/>
      <c r="M62" s="892"/>
      <c r="N62" s="882"/>
      <c r="O62" s="884"/>
      <c r="P62" s="886"/>
      <c r="Q62" s="895"/>
      <c r="R62" s="886"/>
      <c r="S62" s="886"/>
      <c r="T62" s="886"/>
      <c r="U62" s="897"/>
      <c r="V62" s="898"/>
      <c r="W62" s="892"/>
      <c r="X62" s="892"/>
      <c r="Y62" s="892"/>
      <c r="Z62" s="882"/>
      <c r="AA62" s="882"/>
      <c r="AB62" s="882"/>
      <c r="AC62" s="882"/>
      <c r="AD62" s="882"/>
      <c r="AE62" s="882"/>
      <c r="AF62" s="882"/>
      <c r="AG62" s="882"/>
      <c r="AH62" s="882"/>
      <c r="AI62" s="882"/>
      <c r="AJ62" s="882"/>
      <c r="AK62" s="882"/>
      <c r="AL62" s="882"/>
      <c r="AM62" s="882"/>
      <c r="AN62" s="882"/>
      <c r="AO62" s="888"/>
      <c r="AP62" s="888"/>
      <c r="AQ62" s="882"/>
      <c r="AR62" s="899"/>
    </row>
    <row r="63" spans="1:44">
      <c r="A63" s="880"/>
      <c r="B63" s="882"/>
      <c r="C63" s="892"/>
      <c r="D63" s="882"/>
      <c r="E63" s="891"/>
      <c r="F63" s="882"/>
      <c r="G63" s="882"/>
      <c r="H63" s="882"/>
      <c r="I63" s="901"/>
      <c r="J63" s="882"/>
      <c r="K63" s="882"/>
      <c r="L63" s="882"/>
      <c r="M63" s="892"/>
      <c r="N63" s="882"/>
      <c r="O63" s="884"/>
      <c r="P63" s="886"/>
      <c r="Q63" s="895"/>
      <c r="R63" s="886"/>
      <c r="S63" s="886"/>
      <c r="T63" s="886"/>
      <c r="U63" s="897"/>
      <c r="V63" s="898"/>
      <c r="W63" s="892"/>
      <c r="X63" s="892"/>
      <c r="Y63" s="892"/>
      <c r="Z63" s="882"/>
      <c r="AA63" s="882"/>
      <c r="AB63" s="882"/>
      <c r="AC63" s="882"/>
      <c r="AD63" s="882"/>
      <c r="AE63" s="882"/>
      <c r="AF63" s="882"/>
      <c r="AG63" s="882"/>
      <c r="AH63" s="882"/>
      <c r="AI63" s="882"/>
      <c r="AJ63" s="882"/>
      <c r="AK63" s="882"/>
      <c r="AL63" s="882"/>
      <c r="AM63" s="882"/>
      <c r="AN63" s="882"/>
      <c r="AO63" s="888"/>
      <c r="AP63" s="888"/>
      <c r="AQ63" s="882"/>
      <c r="AR63" s="899"/>
    </row>
    <row r="64" spans="1:44" ht="51">
      <c r="A64" s="880"/>
      <c r="B64" s="882"/>
      <c r="C64" s="882" t="s">
        <v>471</v>
      </c>
      <c r="D64" s="882" t="s">
        <v>600</v>
      </c>
      <c r="E64" s="888" t="s">
        <v>601</v>
      </c>
      <c r="F64" s="882"/>
      <c r="G64" s="882"/>
      <c r="H64" s="882" t="s">
        <v>480</v>
      </c>
      <c r="I64" s="256" t="s">
        <v>602</v>
      </c>
      <c r="J64" s="253" t="s">
        <v>498</v>
      </c>
      <c r="K64" s="253">
        <v>2</v>
      </c>
      <c r="L64" s="257" t="s">
        <v>567</v>
      </c>
      <c r="M64" s="258" t="s">
        <v>568</v>
      </c>
      <c r="N64" s="882" t="s">
        <v>444</v>
      </c>
      <c r="O64" s="884" t="s">
        <v>538</v>
      </c>
      <c r="P64" s="886" t="str">
        <f>+IF(AVERAGE(K64:K68)&lt;1.5,"INSIGNIFICANTE (1)",+IF(AVERAGE(K64:K68)&lt;2.5,"MENOR (2)",IF(AVERAGE(K64:K68)&lt;3.5,"MODERADO (3)",IF(AVERAGE(K64:K68)&lt;4.5,"MAYOR (4)","CATASTRÓFICO (5)"))))</f>
        <v>MODERADO (3)</v>
      </c>
      <c r="Q64" s="895" t="e">
        <f>VLOOKUP(O64,'[7]TABLA DE PROBABILIDAD'!A37:C41,2,FALSE)</f>
        <v>#N/A</v>
      </c>
      <c r="R64" s="886" t="e">
        <f>VLOOKUP(P64,'[7]TABLA DE IMPACTO'!B65:C69,2,FALSE)</f>
        <v>#N/A</v>
      </c>
      <c r="S64" s="886" t="e">
        <f>VALUE(CONCATENATE(Q64,R64))</f>
        <v>#N/A</v>
      </c>
      <c r="T64" s="886" t="e">
        <f>VLOOKUP(S64,'[3]MATRIZ CALIFICACIÓN'!$D$58:$E$82,2,FALSE)</f>
        <v>#N/A</v>
      </c>
      <c r="U64" s="897" t="s">
        <v>446</v>
      </c>
      <c r="V64" s="898" t="s">
        <v>603</v>
      </c>
      <c r="W64" s="892" t="s">
        <v>571</v>
      </c>
      <c r="X64" s="254" t="s">
        <v>568</v>
      </c>
      <c r="Y64" s="892" t="s">
        <v>461</v>
      </c>
      <c r="Z64" s="882">
        <v>15</v>
      </c>
      <c r="AA64" s="882"/>
      <c r="AB64" s="882">
        <v>15</v>
      </c>
      <c r="AC64" s="882"/>
      <c r="AD64" s="882">
        <v>15</v>
      </c>
      <c r="AE64" s="882"/>
      <c r="AF64" s="882">
        <v>15</v>
      </c>
      <c r="AG64" s="882"/>
      <c r="AH64" s="882">
        <v>15</v>
      </c>
      <c r="AI64" s="882"/>
      <c r="AJ64" s="882">
        <v>15</v>
      </c>
      <c r="AK64" s="882"/>
      <c r="AL64" s="882">
        <v>10</v>
      </c>
      <c r="AM64" s="882"/>
      <c r="AN64" s="882"/>
      <c r="AO64" s="888">
        <f>SUM(Z64:AN64)</f>
        <v>100</v>
      </c>
      <c r="AP64" s="888" t="s">
        <v>449</v>
      </c>
      <c r="AQ64" s="882" t="s">
        <v>415</v>
      </c>
      <c r="AR64" s="882"/>
    </row>
    <row r="65" spans="1:44">
      <c r="A65" s="880"/>
      <c r="B65" s="882"/>
      <c r="C65" s="882"/>
      <c r="D65" s="882"/>
      <c r="E65" s="888"/>
      <c r="F65" s="882"/>
      <c r="G65" s="882"/>
      <c r="H65" s="882"/>
      <c r="I65" s="900" t="s">
        <v>604</v>
      </c>
      <c r="J65" s="882" t="s">
        <v>441</v>
      </c>
      <c r="K65" s="882">
        <v>3</v>
      </c>
      <c r="L65" s="882" t="s">
        <v>575</v>
      </c>
      <c r="M65" s="892" t="s">
        <v>576</v>
      </c>
      <c r="N65" s="882"/>
      <c r="O65" s="884"/>
      <c r="P65" s="886"/>
      <c r="Q65" s="895"/>
      <c r="R65" s="886"/>
      <c r="S65" s="886"/>
      <c r="T65" s="886"/>
      <c r="U65" s="897"/>
      <c r="V65" s="898"/>
      <c r="W65" s="892"/>
      <c r="X65" s="892" t="s">
        <v>576</v>
      </c>
      <c r="Y65" s="892"/>
      <c r="Z65" s="882"/>
      <c r="AA65" s="882"/>
      <c r="AB65" s="882"/>
      <c r="AC65" s="882"/>
      <c r="AD65" s="882"/>
      <c r="AE65" s="882"/>
      <c r="AF65" s="882"/>
      <c r="AG65" s="882"/>
      <c r="AH65" s="882"/>
      <c r="AI65" s="882"/>
      <c r="AJ65" s="882"/>
      <c r="AK65" s="882"/>
      <c r="AL65" s="882"/>
      <c r="AM65" s="882"/>
      <c r="AN65" s="882"/>
      <c r="AO65" s="888"/>
      <c r="AP65" s="888"/>
      <c r="AQ65" s="882"/>
      <c r="AR65" s="882"/>
    </row>
    <row r="66" spans="1:44" ht="15" customHeight="1">
      <c r="A66" s="880"/>
      <c r="B66" s="882"/>
      <c r="C66" s="882"/>
      <c r="D66" s="882"/>
      <c r="E66" s="888"/>
      <c r="F66" s="882"/>
      <c r="G66" s="882"/>
      <c r="H66" s="882"/>
      <c r="I66" s="900"/>
      <c r="J66" s="882"/>
      <c r="K66" s="882"/>
      <c r="L66" s="882"/>
      <c r="M66" s="892"/>
      <c r="N66" s="882"/>
      <c r="O66" s="884"/>
      <c r="P66" s="886"/>
      <c r="Q66" s="895"/>
      <c r="R66" s="886"/>
      <c r="S66" s="886"/>
      <c r="T66" s="886"/>
      <c r="U66" s="897"/>
      <c r="V66" s="898"/>
      <c r="W66" s="892"/>
      <c r="X66" s="892"/>
      <c r="Y66" s="892"/>
      <c r="Z66" s="882"/>
      <c r="AA66" s="882"/>
      <c r="AB66" s="882"/>
      <c r="AC66" s="882"/>
      <c r="AD66" s="882"/>
      <c r="AE66" s="882"/>
      <c r="AF66" s="882"/>
      <c r="AG66" s="882"/>
      <c r="AH66" s="882"/>
      <c r="AI66" s="882"/>
      <c r="AJ66" s="882"/>
      <c r="AK66" s="882"/>
      <c r="AL66" s="882"/>
      <c r="AM66" s="882"/>
      <c r="AN66" s="882"/>
      <c r="AO66" s="888"/>
      <c r="AP66" s="888"/>
      <c r="AQ66" s="882"/>
      <c r="AR66" s="882"/>
    </row>
    <row r="67" spans="1:44">
      <c r="A67" s="880"/>
      <c r="B67" s="882"/>
      <c r="C67" s="882"/>
      <c r="D67" s="882"/>
      <c r="E67" s="888"/>
      <c r="F67" s="882"/>
      <c r="G67" s="882"/>
      <c r="H67" s="882"/>
      <c r="I67" s="900"/>
      <c r="J67" s="882"/>
      <c r="K67" s="882"/>
      <c r="L67" s="882"/>
      <c r="M67" s="892"/>
      <c r="N67" s="882"/>
      <c r="O67" s="884"/>
      <c r="P67" s="886"/>
      <c r="Q67" s="895"/>
      <c r="R67" s="886"/>
      <c r="S67" s="886"/>
      <c r="T67" s="886"/>
      <c r="U67" s="897"/>
      <c r="V67" s="898"/>
      <c r="W67" s="892"/>
      <c r="X67" s="892"/>
      <c r="Y67" s="892"/>
      <c r="Z67" s="882"/>
      <c r="AA67" s="882"/>
      <c r="AB67" s="882"/>
      <c r="AC67" s="882"/>
      <c r="AD67" s="882"/>
      <c r="AE67" s="882"/>
      <c r="AF67" s="882"/>
      <c r="AG67" s="882"/>
      <c r="AH67" s="882"/>
      <c r="AI67" s="882"/>
      <c r="AJ67" s="882"/>
      <c r="AK67" s="882"/>
      <c r="AL67" s="882"/>
      <c r="AM67" s="882"/>
      <c r="AN67" s="882"/>
      <c r="AO67" s="888"/>
      <c r="AP67" s="888"/>
      <c r="AQ67" s="882"/>
      <c r="AR67" s="882"/>
    </row>
    <row r="68" spans="1:44">
      <c r="A68" s="880"/>
      <c r="B68" s="882"/>
      <c r="C68" s="882"/>
      <c r="D68" s="882"/>
      <c r="E68" s="260"/>
      <c r="F68" s="882"/>
      <c r="G68" s="882"/>
      <c r="H68" s="882"/>
      <c r="I68" s="900"/>
      <c r="J68" s="882"/>
      <c r="K68" s="882"/>
      <c r="L68" s="882"/>
      <c r="M68" s="892"/>
      <c r="N68" s="882"/>
      <c r="O68" s="884"/>
      <c r="P68" s="886"/>
      <c r="Q68" s="895"/>
      <c r="R68" s="886"/>
      <c r="S68" s="886"/>
      <c r="T68" s="886"/>
      <c r="U68" s="897"/>
      <c r="V68" s="898"/>
      <c r="W68" s="892"/>
      <c r="X68" s="892"/>
      <c r="Y68" s="892"/>
      <c r="Z68" s="882"/>
      <c r="AA68" s="882"/>
      <c r="AB68" s="882"/>
      <c r="AC68" s="882"/>
      <c r="AD68" s="882"/>
      <c r="AE68" s="882"/>
      <c r="AF68" s="882"/>
      <c r="AG68" s="882"/>
      <c r="AH68" s="882"/>
      <c r="AI68" s="882"/>
      <c r="AJ68" s="882"/>
      <c r="AK68" s="882"/>
      <c r="AL68" s="882"/>
      <c r="AM68" s="882"/>
      <c r="AN68" s="882"/>
      <c r="AO68" s="888"/>
      <c r="AP68" s="888"/>
      <c r="AQ68" s="882"/>
      <c r="AR68" s="882"/>
    </row>
    <row r="69" spans="1:44" ht="15.75" thickBot="1">
      <c r="A69" s="261"/>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row>
    <row r="70" spans="1:44" ht="114.75">
      <c r="A70" s="911" t="s">
        <v>605</v>
      </c>
      <c r="B70" s="914" t="s">
        <v>1275</v>
      </c>
      <c r="C70" s="914" t="s">
        <v>436</v>
      </c>
      <c r="D70" s="914" t="s">
        <v>606</v>
      </c>
      <c r="E70" s="263" t="s">
        <v>607</v>
      </c>
      <c r="F70" s="264"/>
      <c r="G70" s="265"/>
      <c r="H70" s="264" t="s">
        <v>480</v>
      </c>
      <c r="I70" s="263" t="s">
        <v>608</v>
      </c>
      <c r="J70" s="264" t="s">
        <v>517</v>
      </c>
      <c r="K70" s="264">
        <v>4</v>
      </c>
      <c r="L70" s="266" t="s">
        <v>609</v>
      </c>
      <c r="M70" s="266" t="s">
        <v>610</v>
      </c>
      <c r="N70" s="914" t="s">
        <v>444</v>
      </c>
      <c r="O70" s="917" t="s">
        <v>445</v>
      </c>
      <c r="P70" s="908" t="str">
        <f>+IF(AVERAGE(K70:K72)&lt;1.5,"INSIGNIFICANTE (1)",+IF(AVERAGE(K70:K72)&lt;2.5,"MENOR (2)",IF(AVERAGE(K70:K72)&lt;3.5,"MODERADO (3)",IF(AVERAGE(K70:K72)&lt;4.5,"MAYOR (4)","CATASTRÓFICO (5)"))))</f>
        <v>MAYOR (4)</v>
      </c>
      <c r="Q70" s="909">
        <f>VLOOKUP(O70,'[8]TABLA DE PROBABILIDAD'!$A$4:$C$8,2,FALSE)</f>
        <v>3</v>
      </c>
      <c r="R70" s="908">
        <f>VLOOKUP(P70,'[8]TABLA DE IMPACTO'!$B$32:$C$36,2,FALSE)</f>
        <v>4</v>
      </c>
      <c r="S70" s="908">
        <f>VALUE(CONCATENATE(Q70,R70))</f>
        <v>34</v>
      </c>
      <c r="T70" s="908" t="str">
        <f>VLOOKUP(S70,'[3]MATRIZ CALIFICACIÓN'!$D$58:$E$82,2,FALSE)</f>
        <v>EXTREMA</v>
      </c>
      <c r="U70" s="910" t="s">
        <v>446</v>
      </c>
      <c r="V70" s="264" t="s">
        <v>611</v>
      </c>
      <c r="W70" s="264" t="s">
        <v>612</v>
      </c>
      <c r="X70" s="264" t="s">
        <v>610</v>
      </c>
      <c r="Y70" s="264" t="s">
        <v>444</v>
      </c>
      <c r="Z70" s="264">
        <v>15</v>
      </c>
      <c r="AA70" s="264">
        <v>0</v>
      </c>
      <c r="AB70" s="264">
        <v>15</v>
      </c>
      <c r="AC70" s="264">
        <v>0</v>
      </c>
      <c r="AD70" s="264">
        <v>15</v>
      </c>
      <c r="AE70" s="264">
        <v>0</v>
      </c>
      <c r="AF70" s="264">
        <v>15</v>
      </c>
      <c r="AG70" s="264"/>
      <c r="AH70" s="264">
        <v>15</v>
      </c>
      <c r="AI70" s="264"/>
      <c r="AJ70" s="264">
        <v>15</v>
      </c>
      <c r="AK70" s="264"/>
      <c r="AL70" s="264"/>
      <c r="AM70" s="264"/>
      <c r="AN70" s="264"/>
      <c r="AO70" s="267">
        <f>SUM(Z70:AN70)</f>
        <v>90</v>
      </c>
      <c r="AP70" s="267"/>
      <c r="AQ70" s="264"/>
      <c r="AR70" s="264" t="s">
        <v>613</v>
      </c>
    </row>
    <row r="71" spans="1:44" ht="114.75">
      <c r="A71" s="912"/>
      <c r="B71" s="915"/>
      <c r="C71" s="915"/>
      <c r="D71" s="915"/>
      <c r="E71" s="268" t="s">
        <v>614</v>
      </c>
      <c r="F71" s="269"/>
      <c r="G71" s="270"/>
      <c r="H71" s="269" t="s">
        <v>480</v>
      </c>
      <c r="I71" s="271" t="s">
        <v>608</v>
      </c>
      <c r="J71" s="269" t="s">
        <v>517</v>
      </c>
      <c r="K71" s="269">
        <v>4</v>
      </c>
      <c r="L71" s="272" t="s">
        <v>609</v>
      </c>
      <c r="M71" s="272" t="s">
        <v>610</v>
      </c>
      <c r="N71" s="915"/>
      <c r="O71" s="918"/>
      <c r="P71" s="902"/>
      <c r="Q71" s="904"/>
      <c r="R71" s="902"/>
      <c r="S71" s="902"/>
      <c r="T71" s="902"/>
      <c r="U71" s="906"/>
      <c r="V71" s="269" t="s">
        <v>615</v>
      </c>
      <c r="W71" s="269" t="s">
        <v>612</v>
      </c>
      <c r="X71" s="269" t="s">
        <v>610</v>
      </c>
      <c r="Y71" s="269" t="s">
        <v>444</v>
      </c>
      <c r="Z71" s="269">
        <v>15</v>
      </c>
      <c r="AA71" s="269">
        <v>0</v>
      </c>
      <c r="AB71" s="269">
        <v>15</v>
      </c>
      <c r="AC71" s="269">
        <v>0</v>
      </c>
      <c r="AD71" s="269">
        <v>15</v>
      </c>
      <c r="AE71" s="269">
        <v>0</v>
      </c>
      <c r="AF71" s="269">
        <v>15</v>
      </c>
      <c r="AG71" s="269"/>
      <c r="AH71" s="269">
        <v>15</v>
      </c>
      <c r="AI71" s="269"/>
      <c r="AJ71" s="269">
        <v>15</v>
      </c>
      <c r="AK71" s="269"/>
      <c r="AL71" s="269"/>
      <c r="AM71" s="269"/>
      <c r="AN71" s="269"/>
      <c r="AO71" s="273">
        <f t="shared" ref="AO71:AO72" si="3">SUM(Z71:AN71)</f>
        <v>90</v>
      </c>
      <c r="AP71" s="273"/>
      <c r="AQ71" s="269"/>
      <c r="AR71" s="269" t="s">
        <v>615</v>
      </c>
    </row>
    <row r="72" spans="1:44" ht="114.75">
      <c r="A72" s="912"/>
      <c r="B72" s="915"/>
      <c r="C72" s="915"/>
      <c r="D72" s="915"/>
      <c r="E72" s="268" t="s">
        <v>616</v>
      </c>
      <c r="F72" s="269"/>
      <c r="G72" s="269"/>
      <c r="H72" s="269" t="s">
        <v>480</v>
      </c>
      <c r="I72" s="271" t="s">
        <v>608</v>
      </c>
      <c r="J72" s="269" t="s">
        <v>517</v>
      </c>
      <c r="K72" s="269">
        <v>4</v>
      </c>
      <c r="L72" s="272" t="s">
        <v>609</v>
      </c>
      <c r="M72" s="272" t="s">
        <v>610</v>
      </c>
      <c r="N72" s="915"/>
      <c r="O72" s="918"/>
      <c r="P72" s="902"/>
      <c r="Q72" s="904"/>
      <c r="R72" s="902"/>
      <c r="S72" s="902"/>
      <c r="T72" s="902"/>
      <c r="U72" s="906"/>
      <c r="V72" s="269" t="s">
        <v>615</v>
      </c>
      <c r="W72" s="269" t="s">
        <v>612</v>
      </c>
      <c r="X72" s="269" t="s">
        <v>610</v>
      </c>
      <c r="Y72" s="269" t="s">
        <v>444</v>
      </c>
      <c r="Z72" s="269">
        <v>15</v>
      </c>
      <c r="AA72" s="269">
        <v>0</v>
      </c>
      <c r="AB72" s="269">
        <v>15</v>
      </c>
      <c r="AC72" s="269">
        <v>0</v>
      </c>
      <c r="AD72" s="269">
        <v>15</v>
      </c>
      <c r="AE72" s="269">
        <v>0</v>
      </c>
      <c r="AF72" s="269">
        <v>15</v>
      </c>
      <c r="AG72" s="269"/>
      <c r="AH72" s="269">
        <v>15</v>
      </c>
      <c r="AI72" s="269"/>
      <c r="AJ72" s="269">
        <v>15</v>
      </c>
      <c r="AK72" s="269"/>
      <c r="AL72" s="269"/>
      <c r="AM72" s="269"/>
      <c r="AN72" s="269"/>
      <c r="AO72" s="273">
        <f t="shared" si="3"/>
        <v>90</v>
      </c>
      <c r="AP72" s="273"/>
      <c r="AQ72" s="269"/>
      <c r="AR72" s="269" t="s">
        <v>615</v>
      </c>
    </row>
    <row r="73" spans="1:44" ht="47.25" customHeight="1">
      <c r="A73" s="912"/>
      <c r="B73" s="915"/>
      <c r="C73" s="915" t="s">
        <v>471</v>
      </c>
      <c r="D73" s="915" t="s">
        <v>617</v>
      </c>
      <c r="E73" s="268" t="s">
        <v>618</v>
      </c>
      <c r="F73" s="269"/>
      <c r="G73" s="269"/>
      <c r="H73" s="269" t="s">
        <v>480</v>
      </c>
      <c r="I73" s="271" t="s">
        <v>619</v>
      </c>
      <c r="J73" s="269" t="s">
        <v>517</v>
      </c>
      <c r="K73" s="269">
        <v>4</v>
      </c>
      <c r="L73" s="272" t="s">
        <v>609</v>
      </c>
      <c r="M73" s="272" t="s">
        <v>610</v>
      </c>
      <c r="N73" s="915" t="s">
        <v>444</v>
      </c>
      <c r="O73" s="918" t="s">
        <v>445</v>
      </c>
      <c r="P73" s="902" t="s">
        <v>483</v>
      </c>
      <c r="Q73" s="904">
        <v>3</v>
      </c>
      <c r="R73" s="902">
        <v>4</v>
      </c>
      <c r="S73" s="902">
        <v>34</v>
      </c>
      <c r="T73" s="902" t="s">
        <v>620</v>
      </c>
      <c r="U73" s="906" t="s">
        <v>446</v>
      </c>
      <c r="V73" s="269" t="s">
        <v>621</v>
      </c>
      <c r="W73" s="269" t="s">
        <v>612</v>
      </c>
      <c r="X73" s="269" t="s">
        <v>610</v>
      </c>
      <c r="Y73" s="269" t="s">
        <v>444</v>
      </c>
      <c r="Z73" s="269">
        <v>15</v>
      </c>
      <c r="AA73" s="269">
        <v>0</v>
      </c>
      <c r="AB73" s="269">
        <v>15</v>
      </c>
      <c r="AC73" s="269">
        <v>0</v>
      </c>
      <c r="AD73" s="269">
        <v>15</v>
      </c>
      <c r="AE73" s="269">
        <v>0</v>
      </c>
      <c r="AF73" s="269">
        <v>15</v>
      </c>
      <c r="AG73" s="269"/>
      <c r="AH73" s="269">
        <v>15</v>
      </c>
      <c r="AI73" s="269"/>
      <c r="AJ73" s="269">
        <v>15</v>
      </c>
      <c r="AK73" s="269"/>
      <c r="AL73" s="269"/>
      <c r="AM73" s="269"/>
      <c r="AN73" s="269"/>
      <c r="AO73" s="273">
        <v>90</v>
      </c>
      <c r="AP73" s="273"/>
      <c r="AQ73" s="269" t="s">
        <v>453</v>
      </c>
      <c r="AR73" s="269" t="s">
        <v>621</v>
      </c>
    </row>
    <row r="74" spans="1:44" ht="89.25">
      <c r="A74" s="912"/>
      <c r="B74" s="915"/>
      <c r="C74" s="915"/>
      <c r="D74" s="915"/>
      <c r="E74" s="268" t="s">
        <v>622</v>
      </c>
      <c r="F74" s="269"/>
      <c r="G74" s="269" t="s">
        <v>457</v>
      </c>
      <c r="H74" s="269"/>
      <c r="I74" s="271" t="s">
        <v>619</v>
      </c>
      <c r="J74" s="269" t="s">
        <v>517</v>
      </c>
      <c r="K74" s="269">
        <v>4</v>
      </c>
      <c r="L74" s="272" t="s">
        <v>609</v>
      </c>
      <c r="M74" s="272" t="s">
        <v>610</v>
      </c>
      <c r="N74" s="915"/>
      <c r="O74" s="918"/>
      <c r="P74" s="902"/>
      <c r="Q74" s="904"/>
      <c r="R74" s="902"/>
      <c r="S74" s="902"/>
      <c r="T74" s="902"/>
      <c r="U74" s="906"/>
      <c r="V74" s="269" t="s">
        <v>621</v>
      </c>
      <c r="W74" s="269" t="s">
        <v>612</v>
      </c>
      <c r="X74" s="269" t="s">
        <v>610</v>
      </c>
      <c r="Y74" s="269" t="s">
        <v>444</v>
      </c>
      <c r="Z74" s="269">
        <v>15</v>
      </c>
      <c r="AA74" s="269">
        <v>0</v>
      </c>
      <c r="AB74" s="269">
        <v>15</v>
      </c>
      <c r="AC74" s="269">
        <v>0</v>
      </c>
      <c r="AD74" s="269">
        <v>15</v>
      </c>
      <c r="AE74" s="269">
        <v>0</v>
      </c>
      <c r="AF74" s="269">
        <v>15</v>
      </c>
      <c r="AG74" s="269"/>
      <c r="AH74" s="269">
        <v>15</v>
      </c>
      <c r="AI74" s="269"/>
      <c r="AJ74" s="269">
        <v>15</v>
      </c>
      <c r="AK74" s="269"/>
      <c r="AL74" s="269"/>
      <c r="AM74" s="269"/>
      <c r="AN74" s="269"/>
      <c r="AO74" s="273">
        <v>90</v>
      </c>
      <c r="AP74" s="273"/>
      <c r="AQ74" s="269" t="s">
        <v>453</v>
      </c>
      <c r="AR74" s="269" t="s">
        <v>621</v>
      </c>
    </row>
    <row r="75" spans="1:44" ht="102">
      <c r="A75" s="912"/>
      <c r="B75" s="915"/>
      <c r="C75" s="915"/>
      <c r="D75" s="915"/>
      <c r="E75" s="274" t="s">
        <v>623</v>
      </c>
      <c r="F75" s="269"/>
      <c r="G75" s="270"/>
      <c r="H75" s="269" t="s">
        <v>480</v>
      </c>
      <c r="I75" s="275" t="s">
        <v>624</v>
      </c>
      <c r="J75" s="269" t="s">
        <v>517</v>
      </c>
      <c r="K75" s="269">
        <v>4</v>
      </c>
      <c r="L75" s="272" t="s">
        <v>609</v>
      </c>
      <c r="M75" s="272" t="s">
        <v>610</v>
      </c>
      <c r="N75" s="915"/>
      <c r="O75" s="918"/>
      <c r="P75" s="902"/>
      <c r="Q75" s="904"/>
      <c r="R75" s="902"/>
      <c r="S75" s="902"/>
      <c r="T75" s="902"/>
      <c r="U75" s="906"/>
      <c r="V75" s="269" t="s">
        <v>615</v>
      </c>
      <c r="W75" s="269" t="s">
        <v>612</v>
      </c>
      <c r="X75" s="269" t="s">
        <v>610</v>
      </c>
      <c r="Y75" s="269" t="s">
        <v>461</v>
      </c>
      <c r="Z75" s="269">
        <v>15</v>
      </c>
      <c r="AA75" s="269">
        <v>0</v>
      </c>
      <c r="AB75" s="269">
        <v>15</v>
      </c>
      <c r="AC75" s="269">
        <v>0</v>
      </c>
      <c r="AD75" s="269">
        <v>15</v>
      </c>
      <c r="AE75" s="269">
        <v>0</v>
      </c>
      <c r="AF75" s="269">
        <v>15</v>
      </c>
      <c r="AG75" s="269"/>
      <c r="AH75" s="269">
        <v>15</v>
      </c>
      <c r="AI75" s="269"/>
      <c r="AJ75" s="269">
        <v>15</v>
      </c>
      <c r="AK75" s="269"/>
      <c r="AL75" s="269"/>
      <c r="AM75" s="269"/>
      <c r="AN75" s="269"/>
      <c r="AO75" s="273">
        <v>90</v>
      </c>
      <c r="AP75" s="273"/>
      <c r="AQ75" s="269" t="s">
        <v>453</v>
      </c>
      <c r="AR75" s="269" t="s">
        <v>615</v>
      </c>
    </row>
    <row r="76" spans="1:44" ht="63" customHeight="1">
      <c r="A76" s="912"/>
      <c r="B76" s="915"/>
      <c r="C76" s="915"/>
      <c r="D76" s="915"/>
      <c r="E76" s="276" t="s">
        <v>625</v>
      </c>
      <c r="F76" s="269"/>
      <c r="G76" s="270"/>
      <c r="H76" s="269" t="s">
        <v>480</v>
      </c>
      <c r="I76" s="275" t="s">
        <v>624</v>
      </c>
      <c r="J76" s="269" t="s">
        <v>517</v>
      </c>
      <c r="K76" s="269">
        <v>4</v>
      </c>
      <c r="L76" s="272" t="s">
        <v>609</v>
      </c>
      <c r="M76" s="272" t="s">
        <v>610</v>
      </c>
      <c r="N76" s="915"/>
      <c r="O76" s="918"/>
      <c r="P76" s="902"/>
      <c r="Q76" s="904"/>
      <c r="R76" s="902"/>
      <c r="S76" s="902"/>
      <c r="T76" s="902"/>
      <c r="U76" s="906"/>
      <c r="V76" s="269" t="s">
        <v>615</v>
      </c>
      <c r="W76" s="269" t="s">
        <v>612</v>
      </c>
      <c r="X76" s="269" t="s">
        <v>610</v>
      </c>
      <c r="Y76" s="269" t="s">
        <v>444</v>
      </c>
      <c r="Z76" s="269">
        <v>15</v>
      </c>
      <c r="AA76" s="269">
        <v>0</v>
      </c>
      <c r="AB76" s="269">
        <v>15</v>
      </c>
      <c r="AC76" s="269">
        <v>0</v>
      </c>
      <c r="AD76" s="269">
        <v>15</v>
      </c>
      <c r="AE76" s="269">
        <v>0</v>
      </c>
      <c r="AF76" s="269">
        <v>15</v>
      </c>
      <c r="AG76" s="269"/>
      <c r="AH76" s="269">
        <v>15</v>
      </c>
      <c r="AI76" s="269"/>
      <c r="AJ76" s="269">
        <v>15</v>
      </c>
      <c r="AK76" s="269"/>
      <c r="AL76" s="269"/>
      <c r="AM76" s="269"/>
      <c r="AN76" s="269"/>
      <c r="AO76" s="273">
        <v>90</v>
      </c>
      <c r="AP76" s="273"/>
      <c r="AQ76" s="269" t="s">
        <v>453</v>
      </c>
      <c r="AR76" s="269" t="s">
        <v>615</v>
      </c>
    </row>
    <row r="77" spans="1:44" ht="15.75" thickBot="1">
      <c r="A77" s="913"/>
      <c r="B77" s="916"/>
      <c r="C77" s="916"/>
      <c r="D77" s="916"/>
      <c r="E77" s="277"/>
      <c r="F77" s="278"/>
      <c r="G77" s="278"/>
      <c r="H77" s="278"/>
      <c r="I77" s="277"/>
      <c r="J77" s="278"/>
      <c r="K77" s="278"/>
      <c r="L77" s="279"/>
      <c r="M77" s="279"/>
      <c r="N77" s="916"/>
      <c r="O77" s="919"/>
      <c r="P77" s="903"/>
      <c r="Q77" s="905"/>
      <c r="R77" s="903"/>
      <c r="S77" s="903"/>
      <c r="T77" s="903"/>
      <c r="U77" s="907"/>
      <c r="V77" s="278"/>
      <c r="W77" s="278"/>
      <c r="X77" s="278"/>
      <c r="Y77" s="278"/>
      <c r="Z77" s="278"/>
      <c r="AA77" s="278"/>
      <c r="AB77" s="278"/>
      <c r="AC77" s="278"/>
      <c r="AD77" s="278"/>
      <c r="AE77" s="278"/>
      <c r="AF77" s="278"/>
      <c r="AG77" s="278"/>
      <c r="AH77" s="278"/>
      <c r="AI77" s="278"/>
      <c r="AJ77" s="278"/>
      <c r="AK77" s="278"/>
      <c r="AL77" s="278"/>
      <c r="AM77" s="278"/>
      <c r="AN77" s="278"/>
      <c r="AO77" s="280">
        <v>0</v>
      </c>
      <c r="AP77" s="280"/>
      <c r="AQ77" s="278"/>
      <c r="AR77" s="278"/>
    </row>
    <row r="78" spans="1:44" ht="25.5">
      <c r="A78" s="863" t="s">
        <v>626</v>
      </c>
      <c r="B78" s="856" t="s">
        <v>627</v>
      </c>
      <c r="C78" s="856" t="s">
        <v>436</v>
      </c>
      <c r="D78" s="856" t="s">
        <v>628</v>
      </c>
      <c r="E78" s="281" t="s">
        <v>629</v>
      </c>
      <c r="F78" s="235"/>
      <c r="G78" s="235" t="s">
        <v>457</v>
      </c>
      <c r="H78" s="235"/>
      <c r="I78" s="282" t="s">
        <v>630</v>
      </c>
      <c r="J78" s="235" t="s">
        <v>498</v>
      </c>
      <c r="K78" s="235">
        <v>5</v>
      </c>
      <c r="L78" s="856" t="s">
        <v>631</v>
      </c>
      <c r="M78" s="854"/>
      <c r="N78" s="856" t="s">
        <v>444</v>
      </c>
      <c r="O78" s="925" t="s">
        <v>590</v>
      </c>
      <c r="P78" s="920" t="str">
        <f>+IF(AVERAGE(K78:K86)&lt;1.5,"INSIGNIFICANTE (1)",+IF(AVERAGE(K78:K86)&lt;2.5,"MENOR (2)",IF(AVERAGE(K78:K86)&lt;3.5,"MODERADO (3)",IF(AVERAGE(K78:K86)&lt;4.5,"MAYOR (4)","CATASTRÓFICO (5)"))))</f>
        <v>MAYOR (4)</v>
      </c>
      <c r="Q78" s="926" t="e">
        <f>VLOOKUP(O78,'[9]TABLA DE PROBABILIDAD'!A70:C74,2,FALSE)</f>
        <v>#N/A</v>
      </c>
      <c r="R78" s="920" t="e">
        <f>VLOOKUP(P78,'[9]TABLA DE IMPACTO'!B98:C102,2,FALSE)</f>
        <v>#N/A</v>
      </c>
      <c r="S78" s="920" t="e">
        <f>VALUE(CONCATENATE(Q78,R78))</f>
        <v>#N/A</v>
      </c>
      <c r="T78" s="920" t="e">
        <f>VLOOKUP(S78,'[6]MATRIZ CALIFICACIÓN'!$D$58:$E$82,2,FALSE)</f>
        <v>#N/A</v>
      </c>
      <c r="U78" s="921" t="s">
        <v>501</v>
      </c>
      <c r="V78" s="923"/>
      <c r="W78" s="854"/>
      <c r="X78" s="283"/>
      <c r="Y78" s="854" t="s">
        <v>444</v>
      </c>
      <c r="Z78" s="856">
        <v>15</v>
      </c>
      <c r="AA78" s="856"/>
      <c r="AB78" s="856">
        <v>15</v>
      </c>
      <c r="AC78" s="856"/>
      <c r="AD78" s="856">
        <v>15</v>
      </c>
      <c r="AE78" s="856"/>
      <c r="AF78" s="856">
        <v>15</v>
      </c>
      <c r="AG78" s="856"/>
      <c r="AH78" s="856">
        <v>15</v>
      </c>
      <c r="AI78" s="856"/>
      <c r="AJ78" s="856">
        <v>15</v>
      </c>
      <c r="AK78" s="856"/>
      <c r="AL78" s="856">
        <v>10</v>
      </c>
      <c r="AM78" s="856"/>
      <c r="AN78" s="856"/>
      <c r="AO78" s="867">
        <f>SUM(Z78:AN78)</f>
        <v>100</v>
      </c>
      <c r="AP78" s="867" t="s">
        <v>449</v>
      </c>
      <c r="AQ78" s="856" t="s">
        <v>453</v>
      </c>
      <c r="AR78" s="928" t="s">
        <v>632</v>
      </c>
    </row>
    <row r="79" spans="1:44" ht="110.25" customHeight="1">
      <c r="A79" s="864"/>
      <c r="B79" s="857"/>
      <c r="C79" s="857"/>
      <c r="D79" s="857"/>
      <c r="E79" s="284" t="s">
        <v>633</v>
      </c>
      <c r="F79" s="238"/>
      <c r="G79" s="238" t="s">
        <v>457</v>
      </c>
      <c r="H79" s="238" t="s">
        <v>480</v>
      </c>
      <c r="I79" s="237" t="s">
        <v>634</v>
      </c>
      <c r="J79" s="238" t="s">
        <v>441</v>
      </c>
      <c r="K79" s="238">
        <v>2</v>
      </c>
      <c r="L79" s="857"/>
      <c r="M79" s="855"/>
      <c r="N79" s="857"/>
      <c r="O79" s="871"/>
      <c r="P79" s="873"/>
      <c r="Q79" s="927"/>
      <c r="R79" s="873"/>
      <c r="S79" s="873"/>
      <c r="T79" s="873"/>
      <c r="U79" s="922"/>
      <c r="V79" s="924"/>
      <c r="W79" s="855"/>
      <c r="X79" s="241"/>
      <c r="Y79" s="855"/>
      <c r="Z79" s="857"/>
      <c r="AA79" s="857"/>
      <c r="AB79" s="857"/>
      <c r="AC79" s="857"/>
      <c r="AD79" s="857"/>
      <c r="AE79" s="857"/>
      <c r="AF79" s="857"/>
      <c r="AG79" s="857"/>
      <c r="AH79" s="857"/>
      <c r="AI79" s="857"/>
      <c r="AJ79" s="857"/>
      <c r="AK79" s="857"/>
      <c r="AL79" s="857"/>
      <c r="AM79" s="857"/>
      <c r="AN79" s="857"/>
      <c r="AO79" s="868"/>
      <c r="AP79" s="868"/>
      <c r="AQ79" s="857"/>
      <c r="AR79" s="929"/>
    </row>
    <row r="80" spans="1:44" ht="63" customHeight="1">
      <c r="A80" s="864"/>
      <c r="B80" s="857"/>
      <c r="C80" s="857"/>
      <c r="D80" s="857"/>
      <c r="E80" s="284"/>
      <c r="F80" s="238" t="s">
        <v>635</v>
      </c>
      <c r="G80" s="238"/>
      <c r="H80" s="238" t="s">
        <v>480</v>
      </c>
      <c r="I80" s="237"/>
      <c r="J80" s="238"/>
      <c r="K80" s="238"/>
      <c r="L80" s="857"/>
      <c r="M80" s="855"/>
      <c r="N80" s="857"/>
      <c r="O80" s="871"/>
      <c r="P80" s="873"/>
      <c r="Q80" s="927"/>
      <c r="R80" s="873"/>
      <c r="S80" s="873"/>
      <c r="T80" s="873"/>
      <c r="U80" s="922"/>
      <c r="V80" s="924"/>
      <c r="W80" s="855"/>
      <c r="X80" s="241"/>
      <c r="Y80" s="855"/>
      <c r="Z80" s="857"/>
      <c r="AA80" s="857"/>
      <c r="AB80" s="857"/>
      <c r="AC80" s="857"/>
      <c r="AD80" s="857"/>
      <c r="AE80" s="857"/>
      <c r="AF80" s="857"/>
      <c r="AG80" s="857"/>
      <c r="AH80" s="857"/>
      <c r="AI80" s="857"/>
      <c r="AJ80" s="857"/>
      <c r="AK80" s="857"/>
      <c r="AL80" s="857"/>
      <c r="AM80" s="857"/>
      <c r="AN80" s="857"/>
      <c r="AO80" s="868"/>
      <c r="AP80" s="868"/>
      <c r="AQ80" s="857"/>
      <c r="AR80" s="929"/>
    </row>
    <row r="81" spans="1:44" ht="140.25" customHeight="1">
      <c r="A81" s="864"/>
      <c r="B81" s="857"/>
      <c r="C81" s="857" t="s">
        <v>436</v>
      </c>
      <c r="D81" s="857" t="s">
        <v>636</v>
      </c>
      <c r="E81" s="285" t="s">
        <v>637</v>
      </c>
      <c r="F81" s="238"/>
      <c r="G81" s="238"/>
      <c r="H81" s="238" t="s">
        <v>480</v>
      </c>
      <c r="I81" s="237" t="s">
        <v>638</v>
      </c>
      <c r="J81" s="238" t="s">
        <v>441</v>
      </c>
      <c r="K81" s="238">
        <v>2</v>
      </c>
      <c r="L81" s="857" t="s">
        <v>639</v>
      </c>
      <c r="M81" s="855"/>
      <c r="N81" s="857" t="s">
        <v>444</v>
      </c>
      <c r="O81" s="871" t="s">
        <v>590</v>
      </c>
      <c r="P81" s="873" t="str">
        <f>+IF(AVERAGE(K81:K86)&lt;1.5,"INSIGNIFICANTE (1)",+IF(AVERAGE(K81:K86)&lt;2.5,"MENOR (2)",IF(AVERAGE(K81:K86)&lt;3.5,"MODERADO (3)",IF(AVERAGE(K81:K86)&lt;4.5,"MAYOR (4)","CATASTRÓFICO (5)"))))</f>
        <v>MAYOR (4)</v>
      </c>
      <c r="Q81" s="927"/>
      <c r="R81" s="873"/>
      <c r="S81" s="873"/>
      <c r="T81" s="873" t="s">
        <v>640</v>
      </c>
      <c r="U81" s="922" t="s">
        <v>501</v>
      </c>
      <c r="V81" s="924"/>
      <c r="W81" s="855"/>
      <c r="X81" s="241"/>
      <c r="Y81" s="855" t="s">
        <v>461</v>
      </c>
      <c r="Z81" s="857">
        <v>15</v>
      </c>
      <c r="AA81" s="857"/>
      <c r="AB81" s="857">
        <v>15</v>
      </c>
      <c r="AC81" s="857"/>
      <c r="AD81" s="857">
        <v>15</v>
      </c>
      <c r="AE81" s="857"/>
      <c r="AF81" s="857">
        <v>15</v>
      </c>
      <c r="AG81" s="857"/>
      <c r="AH81" s="857">
        <v>15</v>
      </c>
      <c r="AI81" s="857"/>
      <c r="AJ81" s="857">
        <v>15</v>
      </c>
      <c r="AK81" s="857"/>
      <c r="AL81" s="857">
        <v>10</v>
      </c>
      <c r="AM81" s="857"/>
      <c r="AN81" s="857"/>
      <c r="AO81" s="868">
        <f>SUM(Z81:AN81)</f>
        <v>100</v>
      </c>
      <c r="AP81" s="868" t="s">
        <v>449</v>
      </c>
      <c r="AQ81" s="857" t="s">
        <v>453</v>
      </c>
      <c r="AR81" s="929" t="s">
        <v>641</v>
      </c>
    </row>
    <row r="82" spans="1:44" ht="63" customHeight="1">
      <c r="A82" s="864"/>
      <c r="B82" s="857"/>
      <c r="C82" s="857"/>
      <c r="D82" s="857"/>
      <c r="E82" s="285" t="s">
        <v>642</v>
      </c>
      <c r="F82" s="238"/>
      <c r="G82" s="238"/>
      <c r="H82" s="238" t="s">
        <v>480</v>
      </c>
      <c r="I82" s="237"/>
      <c r="J82" s="238" t="s">
        <v>441</v>
      </c>
      <c r="K82" s="238">
        <v>2</v>
      </c>
      <c r="L82" s="857"/>
      <c r="M82" s="855"/>
      <c r="N82" s="857"/>
      <c r="O82" s="871"/>
      <c r="P82" s="873"/>
      <c r="Q82" s="927"/>
      <c r="R82" s="873"/>
      <c r="S82" s="873"/>
      <c r="T82" s="873"/>
      <c r="U82" s="922"/>
      <c r="V82" s="924"/>
      <c r="W82" s="855"/>
      <c r="X82" s="241"/>
      <c r="Y82" s="855"/>
      <c r="Z82" s="857"/>
      <c r="AA82" s="857"/>
      <c r="AB82" s="857"/>
      <c r="AC82" s="857"/>
      <c r="AD82" s="857"/>
      <c r="AE82" s="857"/>
      <c r="AF82" s="857"/>
      <c r="AG82" s="857"/>
      <c r="AH82" s="857"/>
      <c r="AI82" s="857"/>
      <c r="AJ82" s="857"/>
      <c r="AK82" s="857"/>
      <c r="AL82" s="857"/>
      <c r="AM82" s="857"/>
      <c r="AN82" s="857"/>
      <c r="AO82" s="868"/>
      <c r="AP82" s="868"/>
      <c r="AQ82" s="857"/>
      <c r="AR82" s="929"/>
    </row>
    <row r="83" spans="1:44" ht="140.25" customHeight="1">
      <c r="A83" s="864"/>
      <c r="B83" s="857"/>
      <c r="C83" s="857"/>
      <c r="D83" s="857"/>
      <c r="E83" s="285" t="s">
        <v>643</v>
      </c>
      <c r="F83" s="238"/>
      <c r="G83" s="238"/>
      <c r="H83" s="238" t="s">
        <v>480</v>
      </c>
      <c r="I83" s="237"/>
      <c r="J83" s="238"/>
      <c r="K83" s="238"/>
      <c r="L83" s="857"/>
      <c r="M83" s="855"/>
      <c r="N83" s="857"/>
      <c r="O83" s="871"/>
      <c r="P83" s="873"/>
      <c r="Q83" s="927"/>
      <c r="R83" s="873"/>
      <c r="S83" s="873"/>
      <c r="T83" s="873"/>
      <c r="U83" s="922"/>
      <c r="V83" s="924"/>
      <c r="W83" s="855"/>
      <c r="X83" s="241"/>
      <c r="Y83" s="855"/>
      <c r="Z83" s="857"/>
      <c r="AA83" s="857"/>
      <c r="AB83" s="857"/>
      <c r="AC83" s="857"/>
      <c r="AD83" s="857"/>
      <c r="AE83" s="857"/>
      <c r="AF83" s="857"/>
      <c r="AG83" s="857"/>
      <c r="AH83" s="857"/>
      <c r="AI83" s="857"/>
      <c r="AJ83" s="857"/>
      <c r="AK83" s="857"/>
      <c r="AL83" s="857"/>
      <c r="AM83" s="857"/>
      <c r="AN83" s="857"/>
      <c r="AO83" s="868"/>
      <c r="AP83" s="868"/>
      <c r="AQ83" s="857"/>
      <c r="AR83" s="929"/>
    </row>
    <row r="84" spans="1:44" ht="126" customHeight="1">
      <c r="A84" s="864"/>
      <c r="B84" s="857"/>
      <c r="C84" s="857" t="s">
        <v>436</v>
      </c>
      <c r="D84" s="857" t="s">
        <v>644</v>
      </c>
      <c r="E84" s="286" t="s">
        <v>645</v>
      </c>
      <c r="F84" s="238"/>
      <c r="G84" s="238"/>
      <c r="H84" s="238" t="s">
        <v>480</v>
      </c>
      <c r="I84" s="237" t="s">
        <v>646</v>
      </c>
      <c r="J84" s="238" t="s">
        <v>441</v>
      </c>
      <c r="K84" s="238">
        <v>5</v>
      </c>
      <c r="L84" s="857" t="s">
        <v>647</v>
      </c>
      <c r="M84" s="855"/>
      <c r="N84" s="857" t="s">
        <v>444</v>
      </c>
      <c r="O84" s="871" t="s">
        <v>445</v>
      </c>
      <c r="P84" s="873" t="str">
        <f>+IF(AVERAGE(K84:K89)&lt;1.5,"INSIGNIFICANTE (1)",+IF(AVERAGE(K84:K89)&lt;2.5,"MENOR (2)",IF(AVERAGE(K84:K89)&lt;3.5,"MODERADO (3)",IF(AVERAGE(K84:K89)&lt;4.5,"MAYOR (4)","CATASTRÓFICO (5)"))))</f>
        <v>CATASTRÓFICO (5)</v>
      </c>
      <c r="Q84" s="927"/>
      <c r="R84" s="873"/>
      <c r="S84" s="873"/>
      <c r="T84" s="873" t="e">
        <f>VLOOKUP(S84,'[6]MATRIZ CALIFICACIÓN'!$D$58:$E$82,2,FALSE)</f>
        <v>#N/A</v>
      </c>
      <c r="U84" s="922" t="s">
        <v>501</v>
      </c>
      <c r="V84" s="287"/>
      <c r="W84" s="287"/>
      <c r="X84" s="288"/>
      <c r="Y84" s="857" t="s">
        <v>444</v>
      </c>
      <c r="Z84" s="287">
        <v>15</v>
      </c>
      <c r="AA84" s="287"/>
      <c r="AB84" s="287">
        <v>15</v>
      </c>
      <c r="AC84" s="287"/>
      <c r="AD84" s="287">
        <v>15</v>
      </c>
      <c r="AE84" s="287"/>
      <c r="AF84" s="238">
        <v>15</v>
      </c>
      <c r="AG84" s="287"/>
      <c r="AH84" s="287">
        <v>15</v>
      </c>
      <c r="AI84" s="287"/>
      <c r="AJ84" s="287">
        <v>15</v>
      </c>
      <c r="AK84" s="287"/>
      <c r="AL84" s="287">
        <v>10</v>
      </c>
      <c r="AM84" s="287"/>
      <c r="AN84" s="287"/>
      <c r="AO84" s="240">
        <f t="shared" ref="AO84:AO85" si="4">SUM(Z84:AN84)</f>
        <v>100</v>
      </c>
      <c r="AP84" s="240" t="s">
        <v>449</v>
      </c>
      <c r="AQ84" s="287" t="s">
        <v>453</v>
      </c>
      <c r="AR84" s="930" t="s">
        <v>648</v>
      </c>
    </row>
    <row r="85" spans="1:44" ht="140.25" customHeight="1">
      <c r="A85" s="864"/>
      <c r="B85" s="857"/>
      <c r="C85" s="857"/>
      <c r="D85" s="857"/>
      <c r="E85" s="284" t="s">
        <v>649</v>
      </c>
      <c r="F85" s="238"/>
      <c r="G85" s="238"/>
      <c r="H85" s="238" t="s">
        <v>480</v>
      </c>
      <c r="I85" s="240" t="s">
        <v>650</v>
      </c>
      <c r="J85" s="857" t="s">
        <v>551</v>
      </c>
      <c r="K85" s="857">
        <v>5</v>
      </c>
      <c r="L85" s="857"/>
      <c r="M85" s="855"/>
      <c r="N85" s="857"/>
      <c r="O85" s="871"/>
      <c r="P85" s="873"/>
      <c r="Q85" s="927"/>
      <c r="R85" s="873"/>
      <c r="S85" s="873"/>
      <c r="T85" s="873"/>
      <c r="U85" s="922"/>
      <c r="V85" s="857"/>
      <c r="W85" s="857"/>
      <c r="X85" s="288"/>
      <c r="Y85" s="857"/>
      <c r="Z85" s="287">
        <v>15</v>
      </c>
      <c r="AA85" s="287"/>
      <c r="AB85" s="287">
        <v>15</v>
      </c>
      <c r="AC85" s="287"/>
      <c r="AD85" s="287">
        <v>15</v>
      </c>
      <c r="AE85" s="287"/>
      <c r="AF85" s="287">
        <v>15</v>
      </c>
      <c r="AG85" s="287"/>
      <c r="AH85" s="287">
        <v>15</v>
      </c>
      <c r="AI85" s="287"/>
      <c r="AJ85" s="287">
        <v>15</v>
      </c>
      <c r="AK85" s="287"/>
      <c r="AL85" s="287">
        <v>10</v>
      </c>
      <c r="AM85" s="287"/>
      <c r="AN85" s="287"/>
      <c r="AO85" s="240">
        <f t="shared" si="4"/>
        <v>100</v>
      </c>
      <c r="AP85" s="240" t="s">
        <v>449</v>
      </c>
      <c r="AQ85" s="287" t="s">
        <v>453</v>
      </c>
      <c r="AR85" s="930"/>
    </row>
    <row r="86" spans="1:44" ht="15.75" customHeight="1">
      <c r="A86" s="864"/>
      <c r="B86" s="857"/>
      <c r="C86" s="857"/>
      <c r="D86" s="857"/>
      <c r="E86" s="284" t="s">
        <v>651</v>
      </c>
      <c r="F86" s="238"/>
      <c r="G86" s="238"/>
      <c r="H86" s="238"/>
      <c r="I86" s="240"/>
      <c r="J86" s="857"/>
      <c r="K86" s="857"/>
      <c r="L86" s="857"/>
      <c r="M86" s="855"/>
      <c r="N86" s="857"/>
      <c r="O86" s="871"/>
      <c r="P86" s="873"/>
      <c r="Q86" s="927"/>
      <c r="R86" s="873"/>
      <c r="S86" s="873"/>
      <c r="T86" s="873"/>
      <c r="U86" s="922"/>
      <c r="V86" s="857"/>
      <c r="W86" s="857"/>
      <c r="X86" s="288"/>
      <c r="Y86" s="857"/>
      <c r="Z86" s="287">
        <v>15</v>
      </c>
      <c r="AA86" s="287"/>
      <c r="AB86" s="287">
        <v>15</v>
      </c>
      <c r="AC86" s="287"/>
      <c r="AD86" s="287">
        <v>15</v>
      </c>
      <c r="AE86" s="287"/>
      <c r="AF86" s="287">
        <v>15</v>
      </c>
      <c r="AG86" s="287"/>
      <c r="AH86" s="287">
        <v>15</v>
      </c>
      <c r="AI86" s="287"/>
      <c r="AJ86" s="287">
        <v>15</v>
      </c>
      <c r="AK86" s="287"/>
      <c r="AL86" s="287">
        <v>15</v>
      </c>
      <c r="AM86" s="287"/>
      <c r="AN86" s="287"/>
      <c r="AO86" s="240">
        <v>100</v>
      </c>
      <c r="AP86" s="240" t="s">
        <v>449</v>
      </c>
      <c r="AQ86" s="287" t="s">
        <v>453</v>
      </c>
      <c r="AR86" s="930"/>
    </row>
    <row r="87" spans="1:44" ht="38.25" customHeight="1">
      <c r="A87" s="864"/>
      <c r="B87" s="857"/>
      <c r="C87" s="857" t="s">
        <v>471</v>
      </c>
      <c r="D87" s="857" t="s">
        <v>652</v>
      </c>
      <c r="E87" s="289" t="s">
        <v>653</v>
      </c>
      <c r="F87" s="238"/>
      <c r="G87" s="238" t="s">
        <v>594</v>
      </c>
      <c r="H87" s="238" t="s">
        <v>480</v>
      </c>
      <c r="I87" s="290" t="s">
        <v>654</v>
      </c>
      <c r="J87" s="238" t="s">
        <v>498</v>
      </c>
      <c r="K87" s="238">
        <v>4</v>
      </c>
      <c r="L87" s="857" t="s">
        <v>639</v>
      </c>
      <c r="M87" s="288"/>
      <c r="N87" s="857" t="s">
        <v>444</v>
      </c>
      <c r="O87" s="871" t="s">
        <v>569</v>
      </c>
      <c r="P87" s="873" t="s">
        <v>483</v>
      </c>
      <c r="Q87" s="927"/>
      <c r="R87" s="873"/>
      <c r="S87" s="873"/>
      <c r="T87" s="873" t="s">
        <v>655</v>
      </c>
      <c r="U87" s="922" t="s">
        <v>446</v>
      </c>
      <c r="V87" s="855" t="s">
        <v>656</v>
      </c>
      <c r="W87" s="857" t="s">
        <v>657</v>
      </c>
      <c r="X87" s="855"/>
      <c r="Y87" s="857" t="s">
        <v>658</v>
      </c>
      <c r="Z87" s="857">
        <v>15</v>
      </c>
      <c r="AA87" s="857"/>
      <c r="AB87" s="857">
        <v>15</v>
      </c>
      <c r="AC87" s="857"/>
      <c r="AD87" s="857">
        <v>15</v>
      </c>
      <c r="AE87" s="857"/>
      <c r="AF87" s="857"/>
      <c r="AG87" s="857">
        <v>5</v>
      </c>
      <c r="AH87" s="857">
        <v>15</v>
      </c>
      <c r="AI87" s="857"/>
      <c r="AJ87" s="857">
        <v>15</v>
      </c>
      <c r="AK87" s="857"/>
      <c r="AL87" s="857">
        <v>10</v>
      </c>
      <c r="AM87" s="857"/>
      <c r="AN87" s="857"/>
      <c r="AO87" s="868">
        <f t="shared" ref="AO87" si="5">SUM(Z87:AN87)</f>
        <v>90</v>
      </c>
      <c r="AP87" s="868" t="s">
        <v>449</v>
      </c>
      <c r="AQ87" s="857" t="s">
        <v>415</v>
      </c>
      <c r="AR87" s="930" t="s">
        <v>659</v>
      </c>
    </row>
    <row r="88" spans="1:44" ht="25.5" customHeight="1">
      <c r="A88" s="864"/>
      <c r="B88" s="857"/>
      <c r="C88" s="857"/>
      <c r="D88" s="857"/>
      <c r="E88" s="291" t="s">
        <v>660</v>
      </c>
      <c r="F88" s="238"/>
      <c r="G88" s="238" t="s">
        <v>457</v>
      </c>
      <c r="H88" s="238" t="s">
        <v>480</v>
      </c>
      <c r="I88" s="290" t="s">
        <v>654</v>
      </c>
      <c r="J88" s="238" t="s">
        <v>498</v>
      </c>
      <c r="K88" s="238">
        <v>5</v>
      </c>
      <c r="L88" s="857"/>
      <c r="M88" s="288"/>
      <c r="N88" s="857"/>
      <c r="O88" s="871"/>
      <c r="P88" s="873"/>
      <c r="Q88" s="927"/>
      <c r="R88" s="873"/>
      <c r="S88" s="873"/>
      <c r="T88" s="873"/>
      <c r="U88" s="922"/>
      <c r="V88" s="855"/>
      <c r="W88" s="857"/>
      <c r="X88" s="855"/>
      <c r="Y88" s="857"/>
      <c r="Z88" s="857"/>
      <c r="AA88" s="857"/>
      <c r="AB88" s="857"/>
      <c r="AC88" s="857"/>
      <c r="AD88" s="857"/>
      <c r="AE88" s="857"/>
      <c r="AF88" s="857"/>
      <c r="AG88" s="857"/>
      <c r="AH88" s="857"/>
      <c r="AI88" s="857"/>
      <c r="AJ88" s="857"/>
      <c r="AK88" s="857"/>
      <c r="AL88" s="857"/>
      <c r="AM88" s="857"/>
      <c r="AN88" s="857"/>
      <c r="AO88" s="868"/>
      <c r="AP88" s="868"/>
      <c r="AQ88" s="857"/>
      <c r="AR88" s="930"/>
    </row>
    <row r="89" spans="1:44" ht="89.25">
      <c r="A89" s="864"/>
      <c r="B89" s="857"/>
      <c r="C89" s="857"/>
      <c r="D89" s="857"/>
      <c r="E89" s="284" t="s">
        <v>661</v>
      </c>
      <c r="F89" s="238"/>
      <c r="G89" s="238" t="s">
        <v>457</v>
      </c>
      <c r="H89" s="238" t="s">
        <v>480</v>
      </c>
      <c r="I89" s="289" t="s">
        <v>662</v>
      </c>
      <c r="J89" s="241" t="s">
        <v>441</v>
      </c>
      <c r="K89" s="238">
        <v>4</v>
      </c>
      <c r="L89" s="857"/>
      <c r="M89" s="288"/>
      <c r="N89" s="857"/>
      <c r="O89" s="871"/>
      <c r="P89" s="873"/>
      <c r="Q89" s="292"/>
      <c r="R89" s="293"/>
      <c r="S89" s="293"/>
      <c r="T89" s="873"/>
      <c r="U89" s="922"/>
      <c r="V89" s="857"/>
      <c r="W89" s="857"/>
      <c r="X89" s="855"/>
      <c r="Y89" s="857"/>
      <c r="Z89" s="857"/>
      <c r="AA89" s="857"/>
      <c r="AB89" s="857"/>
      <c r="AC89" s="857"/>
      <c r="AD89" s="857"/>
      <c r="AE89" s="857"/>
      <c r="AF89" s="857"/>
      <c r="AG89" s="857"/>
      <c r="AH89" s="857"/>
      <c r="AI89" s="857"/>
      <c r="AJ89" s="857"/>
      <c r="AK89" s="857"/>
      <c r="AL89" s="857"/>
      <c r="AM89" s="857"/>
      <c r="AN89" s="857"/>
      <c r="AO89" s="868"/>
      <c r="AP89" s="868"/>
      <c r="AQ89" s="857"/>
      <c r="AR89" s="930" t="s">
        <v>663</v>
      </c>
    </row>
    <row r="90" spans="1:44" ht="51">
      <c r="A90" s="864"/>
      <c r="B90" s="857"/>
      <c r="C90" s="857"/>
      <c r="D90" s="857"/>
      <c r="E90" s="242" t="s">
        <v>664</v>
      </c>
      <c r="F90" s="238"/>
      <c r="G90" s="238" t="s">
        <v>439</v>
      </c>
      <c r="H90" s="238" t="s">
        <v>480</v>
      </c>
      <c r="I90" s="289" t="s">
        <v>665</v>
      </c>
      <c r="J90" s="241" t="s">
        <v>498</v>
      </c>
      <c r="K90" s="238">
        <v>3</v>
      </c>
      <c r="L90" s="857"/>
      <c r="M90" s="288"/>
      <c r="N90" s="857"/>
      <c r="O90" s="871"/>
      <c r="P90" s="873"/>
      <c r="Q90" s="292"/>
      <c r="R90" s="293"/>
      <c r="S90" s="293"/>
      <c r="T90" s="873"/>
      <c r="U90" s="922"/>
      <c r="V90" s="857"/>
      <c r="W90" s="857"/>
      <c r="X90" s="855"/>
      <c r="Y90" s="857"/>
      <c r="Z90" s="857"/>
      <c r="AA90" s="857"/>
      <c r="AB90" s="857"/>
      <c r="AC90" s="857"/>
      <c r="AD90" s="857"/>
      <c r="AE90" s="857"/>
      <c r="AF90" s="857"/>
      <c r="AG90" s="857"/>
      <c r="AH90" s="857"/>
      <c r="AI90" s="857"/>
      <c r="AJ90" s="857"/>
      <c r="AK90" s="857"/>
      <c r="AL90" s="857"/>
      <c r="AM90" s="857"/>
      <c r="AN90" s="857"/>
      <c r="AO90" s="868"/>
      <c r="AP90" s="868"/>
      <c r="AQ90" s="857"/>
      <c r="AR90" s="930"/>
    </row>
    <row r="91" spans="1:44" ht="15" customHeight="1">
      <c r="A91" s="864"/>
      <c r="B91" s="857"/>
      <c r="C91" s="857"/>
      <c r="D91" s="857"/>
      <c r="E91" s="294"/>
      <c r="F91" s="295"/>
      <c r="G91" s="238"/>
      <c r="H91" s="238"/>
      <c r="I91" s="296"/>
      <c r="J91" s="297"/>
      <c r="K91" s="297"/>
      <c r="L91" s="298"/>
      <c r="M91" s="295"/>
      <c r="N91" s="857"/>
      <c r="O91" s="871"/>
      <c r="P91" s="873"/>
      <c r="Q91" s="295"/>
      <c r="R91" s="295"/>
      <c r="S91" s="295"/>
      <c r="T91" s="873"/>
      <c r="U91" s="922"/>
      <c r="V91" s="238"/>
      <c r="W91" s="238"/>
      <c r="X91" s="295"/>
      <c r="Y91" s="299"/>
      <c r="Z91" s="299"/>
      <c r="AA91" s="295"/>
      <c r="AB91" s="238"/>
      <c r="AC91" s="295"/>
      <c r="AD91" s="238"/>
      <c r="AE91" s="295"/>
      <c r="AF91" s="299"/>
      <c r="AG91" s="295"/>
      <c r="AH91" s="295"/>
      <c r="AI91" s="295"/>
      <c r="AJ91" s="238"/>
      <c r="AK91" s="295"/>
      <c r="AL91" s="238"/>
      <c r="AM91" s="295"/>
      <c r="AN91" s="295"/>
      <c r="AO91" s="300"/>
      <c r="AP91" s="300"/>
      <c r="AQ91" s="238"/>
      <c r="AR91" s="931" t="s">
        <v>666</v>
      </c>
    </row>
    <row r="92" spans="1:44" ht="15.75" thickBot="1">
      <c r="A92" s="301"/>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932"/>
    </row>
    <row r="93" spans="1:44" ht="191.25">
      <c r="A93" s="911" t="s">
        <v>667</v>
      </c>
      <c r="B93" s="914" t="s">
        <v>668</v>
      </c>
      <c r="C93" s="914" t="s">
        <v>436</v>
      </c>
      <c r="D93" s="914" t="s">
        <v>669</v>
      </c>
      <c r="E93" s="303" t="s">
        <v>670</v>
      </c>
      <c r="F93" s="264"/>
      <c r="G93" s="264" t="s">
        <v>457</v>
      </c>
      <c r="H93" s="264"/>
      <c r="I93" s="266" t="s">
        <v>671</v>
      </c>
      <c r="J93" s="264" t="s">
        <v>441</v>
      </c>
      <c r="K93" s="264">
        <v>4</v>
      </c>
      <c r="L93" s="266" t="s">
        <v>575</v>
      </c>
      <c r="M93" s="304" t="s">
        <v>672</v>
      </c>
      <c r="N93" s="914" t="s">
        <v>444</v>
      </c>
      <c r="O93" s="917" t="s">
        <v>569</v>
      </c>
      <c r="P93" s="908" t="str">
        <f>+IF(AVERAGE(K93:K95)&lt;1.5,"INSIGNIFICANTE (1)",+IF(AVERAGE(K93:K95)&lt;2.5,"MENOR (2)",IF(AVERAGE(K93:K95)&lt;3.5,"MODERADO (3)",IF(AVERAGE(K93:K95)&lt;4.5,"MAYOR (4)","CATASTRÓFICO (5)"))))</f>
        <v>MODERADO (3)</v>
      </c>
      <c r="Q93" s="909" t="e">
        <f>VLOOKUP(O93,'[10]TABLA DE PROBABILIDAD'!A85:C89,2,FALSE)</f>
        <v>#N/A</v>
      </c>
      <c r="R93" s="908" t="e">
        <f>VLOOKUP(P93,'[10]TABLA DE IMPACTO'!B113:C117,2,FALSE)</f>
        <v>#N/A</v>
      </c>
      <c r="S93" s="908" t="e">
        <f>VALUE(CONCATENATE(Q93,R93))</f>
        <v>#N/A</v>
      </c>
      <c r="T93" s="908" t="e">
        <f>VLOOKUP(S93,'[3]MATRIZ CALIFICACIÓN'!$D$58:$E$82,2,FALSE)</f>
        <v>#N/A</v>
      </c>
      <c r="U93" s="910" t="s">
        <v>446</v>
      </c>
      <c r="V93" s="303"/>
      <c r="W93" s="914" t="s">
        <v>575</v>
      </c>
      <c r="X93" s="933" t="s">
        <v>672</v>
      </c>
      <c r="Y93" s="933" t="s">
        <v>673</v>
      </c>
      <c r="Z93" s="266">
        <v>15</v>
      </c>
      <c r="AA93" s="266"/>
      <c r="AB93" s="266">
        <v>15</v>
      </c>
      <c r="AC93" s="266"/>
      <c r="AD93" s="266">
        <v>15</v>
      </c>
      <c r="AE93" s="266"/>
      <c r="AF93" s="266">
        <v>15</v>
      </c>
      <c r="AG93" s="266"/>
      <c r="AH93" s="266">
        <v>15</v>
      </c>
      <c r="AI93" s="264"/>
      <c r="AJ93" s="264">
        <v>15</v>
      </c>
      <c r="AK93" s="264"/>
      <c r="AL93" s="264">
        <v>10</v>
      </c>
      <c r="AM93" s="264"/>
      <c r="AN93" s="264"/>
      <c r="AO93" s="267">
        <f>SUM(Z93:AN93)</f>
        <v>100</v>
      </c>
      <c r="AP93" s="267" t="s">
        <v>519</v>
      </c>
      <c r="AQ93" s="264" t="s">
        <v>415</v>
      </c>
      <c r="AR93" s="305" t="s">
        <v>674</v>
      </c>
    </row>
    <row r="94" spans="1:44" ht="153">
      <c r="A94" s="912"/>
      <c r="B94" s="915"/>
      <c r="C94" s="915"/>
      <c r="D94" s="915"/>
      <c r="E94" s="306" t="s">
        <v>675</v>
      </c>
      <c r="F94" s="307"/>
      <c r="G94" s="269" t="s">
        <v>594</v>
      </c>
      <c r="H94" s="269"/>
      <c r="I94" s="272" t="s">
        <v>676</v>
      </c>
      <c r="J94" s="269" t="s">
        <v>517</v>
      </c>
      <c r="K94" s="269">
        <v>3</v>
      </c>
      <c r="L94" s="272" t="s">
        <v>575</v>
      </c>
      <c r="M94" s="308" t="s">
        <v>672</v>
      </c>
      <c r="N94" s="915"/>
      <c r="O94" s="918"/>
      <c r="P94" s="902"/>
      <c r="Q94" s="904"/>
      <c r="R94" s="902"/>
      <c r="S94" s="902"/>
      <c r="T94" s="902"/>
      <c r="U94" s="906"/>
      <c r="V94" s="269"/>
      <c r="W94" s="915"/>
      <c r="X94" s="934"/>
      <c r="Y94" s="934"/>
      <c r="Z94" s="272">
        <v>15</v>
      </c>
      <c r="AA94" s="272"/>
      <c r="AB94" s="272">
        <v>15</v>
      </c>
      <c r="AC94" s="272"/>
      <c r="AD94" s="272">
        <v>15</v>
      </c>
      <c r="AE94" s="272"/>
      <c r="AF94" s="272"/>
      <c r="AG94" s="272">
        <v>5</v>
      </c>
      <c r="AH94" s="272">
        <v>15</v>
      </c>
      <c r="AI94" s="269"/>
      <c r="AJ94" s="269">
        <v>15</v>
      </c>
      <c r="AK94" s="269"/>
      <c r="AL94" s="269">
        <v>10</v>
      </c>
      <c r="AM94" s="269"/>
      <c r="AN94" s="269"/>
      <c r="AO94" s="273">
        <f t="shared" ref="AO94:AO96" si="6">SUM(Z94:AN94)</f>
        <v>90</v>
      </c>
      <c r="AP94" s="273" t="s">
        <v>519</v>
      </c>
      <c r="AQ94" s="269" t="s">
        <v>416</v>
      </c>
      <c r="AR94" s="309" t="s">
        <v>677</v>
      </c>
    </row>
    <row r="95" spans="1:44" ht="127.5">
      <c r="A95" s="912"/>
      <c r="B95" s="915"/>
      <c r="C95" s="915"/>
      <c r="D95" s="915"/>
      <c r="E95" s="306" t="s">
        <v>678</v>
      </c>
      <c r="F95" s="307"/>
      <c r="G95" s="269" t="s">
        <v>439</v>
      </c>
      <c r="H95" s="269"/>
      <c r="I95" s="272" t="s">
        <v>679</v>
      </c>
      <c r="J95" s="269" t="s">
        <v>517</v>
      </c>
      <c r="K95" s="269">
        <v>3</v>
      </c>
      <c r="L95" s="272" t="s">
        <v>575</v>
      </c>
      <c r="M95" s="308" t="s">
        <v>672</v>
      </c>
      <c r="N95" s="915"/>
      <c r="O95" s="918"/>
      <c r="P95" s="902"/>
      <c r="Q95" s="904"/>
      <c r="R95" s="902"/>
      <c r="S95" s="902"/>
      <c r="T95" s="902"/>
      <c r="U95" s="906"/>
      <c r="V95" s="269"/>
      <c r="W95" s="915"/>
      <c r="X95" s="934"/>
      <c r="Y95" s="934"/>
      <c r="Z95" s="272">
        <v>15</v>
      </c>
      <c r="AA95" s="272"/>
      <c r="AB95" s="272">
        <v>15</v>
      </c>
      <c r="AC95" s="272"/>
      <c r="AD95" s="272">
        <v>15</v>
      </c>
      <c r="AE95" s="272"/>
      <c r="AF95" s="272">
        <v>15</v>
      </c>
      <c r="AG95" s="272"/>
      <c r="AH95" s="272">
        <v>15</v>
      </c>
      <c r="AI95" s="269"/>
      <c r="AJ95" s="269">
        <v>15</v>
      </c>
      <c r="AK95" s="269"/>
      <c r="AL95" s="269">
        <v>10</v>
      </c>
      <c r="AM95" s="269"/>
      <c r="AN95" s="269"/>
      <c r="AO95" s="273">
        <f t="shared" si="6"/>
        <v>100</v>
      </c>
      <c r="AP95" s="273" t="s">
        <v>519</v>
      </c>
      <c r="AQ95" s="269" t="s">
        <v>415</v>
      </c>
      <c r="AR95" s="309" t="s">
        <v>680</v>
      </c>
    </row>
    <row r="96" spans="1:44">
      <c r="A96" s="912"/>
      <c r="B96" s="915"/>
      <c r="C96" s="915" t="s">
        <v>471</v>
      </c>
      <c r="D96" s="915" t="s">
        <v>681</v>
      </c>
      <c r="E96" s="310" t="s">
        <v>682</v>
      </c>
      <c r="F96" s="269"/>
      <c r="G96" s="269" t="s">
        <v>457</v>
      </c>
      <c r="H96" s="269"/>
      <c r="I96" s="268" t="s">
        <v>683</v>
      </c>
      <c r="J96" s="915" t="s">
        <v>498</v>
      </c>
      <c r="K96" s="915">
        <v>5</v>
      </c>
      <c r="L96" s="915" t="s">
        <v>575</v>
      </c>
      <c r="M96" s="915" t="s">
        <v>672</v>
      </c>
      <c r="N96" s="915" t="s">
        <v>444</v>
      </c>
      <c r="O96" s="918" t="s">
        <v>590</v>
      </c>
      <c r="P96" s="902" t="str">
        <f>+IF(AVERAGE(K96:K97)&lt;1.5,"INSIGNIFICANTE (1)",+IF(AVERAGE(K96:K97)&lt;2.5,"MENOR (2)",IF(AVERAGE(K96:K97)&lt;3.5,"MODERADO (3)",IF(AVERAGE(K96:K97)&lt;4.5,"MAYOR (4)","CATASTRÓFICO (5)"))))</f>
        <v>CATASTRÓFICO (5)</v>
      </c>
      <c r="Q96" s="904" t="e">
        <f>VLOOKUP(O96,'[10]TABLA DE PROBABILIDAD'!A85:C89,2,FALSE)</f>
        <v>#N/A</v>
      </c>
      <c r="R96" s="902" t="e">
        <f>VLOOKUP(P96,'[10]TABLA DE IMPACTO'!B113:C117,2,FALSE)</f>
        <v>#N/A</v>
      </c>
      <c r="S96" s="902" t="e">
        <f>VALUE(CONCATENATE(Q96,R96))</f>
        <v>#N/A</v>
      </c>
      <c r="T96" s="902" t="e">
        <f>VLOOKUP(S96,'[3]MATRIZ CALIFICACIÓN'!$D$58:$E$82,2,FALSE)</f>
        <v>#N/A</v>
      </c>
      <c r="U96" s="906" t="s">
        <v>446</v>
      </c>
      <c r="V96" s="309"/>
      <c r="W96" s="915" t="s">
        <v>575</v>
      </c>
      <c r="X96" s="915" t="s">
        <v>672</v>
      </c>
      <c r="Y96" s="915" t="s">
        <v>673</v>
      </c>
      <c r="Z96" s="269">
        <v>15</v>
      </c>
      <c r="AA96" s="269">
        <v>0</v>
      </c>
      <c r="AB96" s="269">
        <v>15</v>
      </c>
      <c r="AC96" s="269"/>
      <c r="AD96" s="269">
        <v>15</v>
      </c>
      <c r="AE96" s="269"/>
      <c r="AF96" s="269">
        <v>15</v>
      </c>
      <c r="AG96" s="269"/>
      <c r="AH96" s="269">
        <v>15</v>
      </c>
      <c r="AI96" s="269"/>
      <c r="AJ96" s="269">
        <v>15</v>
      </c>
      <c r="AK96" s="269"/>
      <c r="AL96" s="269">
        <v>10</v>
      </c>
      <c r="AM96" s="269"/>
      <c r="AN96" s="269"/>
      <c r="AO96" s="273">
        <f t="shared" si="6"/>
        <v>100</v>
      </c>
      <c r="AP96" s="273"/>
      <c r="AQ96" s="269"/>
      <c r="AR96" s="309"/>
    </row>
    <row r="97" spans="1:44" ht="140.25">
      <c r="A97" s="912"/>
      <c r="B97" s="915"/>
      <c r="C97" s="915"/>
      <c r="D97" s="915"/>
      <c r="E97" s="310" t="s">
        <v>684</v>
      </c>
      <c r="F97" s="269"/>
      <c r="G97" s="269"/>
      <c r="H97" s="269" t="s">
        <v>480</v>
      </c>
      <c r="I97" s="268" t="s">
        <v>683</v>
      </c>
      <c r="J97" s="915"/>
      <c r="K97" s="915"/>
      <c r="L97" s="915"/>
      <c r="M97" s="915"/>
      <c r="N97" s="915"/>
      <c r="O97" s="918"/>
      <c r="P97" s="902"/>
      <c r="Q97" s="904"/>
      <c r="R97" s="902"/>
      <c r="S97" s="902"/>
      <c r="T97" s="902"/>
      <c r="U97" s="906"/>
      <c r="V97" s="309"/>
      <c r="W97" s="915"/>
      <c r="X97" s="915"/>
      <c r="Y97" s="915"/>
      <c r="Z97" s="269">
        <v>15</v>
      </c>
      <c r="AA97" s="269">
        <v>0</v>
      </c>
      <c r="AB97" s="269">
        <v>15</v>
      </c>
      <c r="AC97" s="269">
        <v>0</v>
      </c>
      <c r="AD97" s="269">
        <v>15</v>
      </c>
      <c r="AE97" s="269">
        <v>0</v>
      </c>
      <c r="AF97" s="269"/>
      <c r="AG97" s="269">
        <v>5</v>
      </c>
      <c r="AH97" s="269">
        <v>15</v>
      </c>
      <c r="AI97" s="269">
        <v>0</v>
      </c>
      <c r="AJ97" s="269">
        <v>15</v>
      </c>
      <c r="AK97" s="269">
        <v>0</v>
      </c>
      <c r="AL97" s="269">
        <v>10</v>
      </c>
      <c r="AM97" s="269"/>
      <c r="AN97" s="269">
        <v>0</v>
      </c>
      <c r="AO97" s="273">
        <f>SUM(Z97:AN97)</f>
        <v>90</v>
      </c>
      <c r="AP97" s="273" t="s">
        <v>685</v>
      </c>
      <c r="AQ97" s="269"/>
      <c r="AR97" s="309" t="s">
        <v>686</v>
      </c>
    </row>
    <row r="98" spans="1:44" ht="15.75" thickBot="1">
      <c r="A98" s="311"/>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row>
    <row r="99" spans="1:44" ht="76.5" customHeight="1">
      <c r="A99" s="942" t="s">
        <v>687</v>
      </c>
      <c r="B99" s="945" t="s">
        <v>688</v>
      </c>
      <c r="C99" s="948" t="s">
        <v>436</v>
      </c>
      <c r="D99" s="950" t="s">
        <v>689</v>
      </c>
      <c r="E99" s="313" t="s">
        <v>690</v>
      </c>
      <c r="F99" s="314"/>
      <c r="G99" s="315" t="s">
        <v>457</v>
      </c>
      <c r="H99" s="314"/>
      <c r="I99" s="313" t="s">
        <v>691</v>
      </c>
      <c r="J99" s="314" t="s">
        <v>441</v>
      </c>
      <c r="K99" s="314">
        <v>5</v>
      </c>
      <c r="L99" s="948" t="s">
        <v>692</v>
      </c>
      <c r="M99" s="950" t="s">
        <v>693</v>
      </c>
      <c r="N99" s="948" t="s">
        <v>461</v>
      </c>
      <c r="O99" s="935" t="s">
        <v>445</v>
      </c>
      <c r="P99" s="937" t="str">
        <f>+IF(AVERAGE(K99:K103)&lt;1.5,"INSIGNIFICANTE (1)",+IF(AVERAGE(K99:K103)&lt;2.5,"MENOR (2)",IF(AVERAGE(K99:K103)&lt;3.5,"MODERADO (3)",IF(AVERAGE(K99:K103)&lt;4.5,"MAYOR (4)","CATASTRÓFICO (5)"))))</f>
        <v>MAYOR (4)</v>
      </c>
      <c r="Q99" s="939">
        <f>VLOOKUP(O99,'[11]TABLA DE PROBABILIDAD'!$A$4:$C$8,2,FALSE)</f>
        <v>3</v>
      </c>
      <c r="R99" s="937">
        <f>VLOOKUP(P99,'[11]TABLA DE IMPACTO'!$B$32:$C$36,2,FALSE)</f>
        <v>4</v>
      </c>
      <c r="S99" s="937">
        <f>VALUE(CONCATENATE(Q99,R99))</f>
        <v>34</v>
      </c>
      <c r="T99" s="937" t="str">
        <f>VLOOKUP(S99,'[6]MATRIZ CALIFICACIÓN'!$D$58:$E$82,2,FALSE)</f>
        <v>EXTREMA</v>
      </c>
      <c r="U99" s="952" t="s">
        <v>446</v>
      </c>
      <c r="V99" s="316" t="s">
        <v>694</v>
      </c>
      <c r="W99" s="315" t="s">
        <v>692</v>
      </c>
      <c r="X99" s="315" t="s">
        <v>693</v>
      </c>
      <c r="Y99" s="315" t="s">
        <v>461</v>
      </c>
      <c r="Z99" s="314">
        <v>15</v>
      </c>
      <c r="AA99" s="314"/>
      <c r="AB99" s="314"/>
      <c r="AC99" s="314">
        <v>0</v>
      </c>
      <c r="AD99" s="314">
        <v>15</v>
      </c>
      <c r="AE99" s="314"/>
      <c r="AF99" s="314"/>
      <c r="AG99" s="314">
        <v>5</v>
      </c>
      <c r="AH99" s="314">
        <v>15</v>
      </c>
      <c r="AI99" s="314"/>
      <c r="AJ99" s="314">
        <v>15</v>
      </c>
      <c r="AK99" s="314"/>
      <c r="AL99" s="314">
        <v>10</v>
      </c>
      <c r="AM99" s="314"/>
      <c r="AN99" s="314"/>
      <c r="AO99" s="317">
        <f>SUM(Z99:AN99)</f>
        <v>75</v>
      </c>
      <c r="AP99" s="317" t="s">
        <v>449</v>
      </c>
      <c r="AQ99" s="314" t="s">
        <v>415</v>
      </c>
      <c r="AR99" s="314"/>
    </row>
    <row r="100" spans="1:44" ht="51">
      <c r="A100" s="943"/>
      <c r="B100" s="946"/>
      <c r="C100" s="949"/>
      <c r="D100" s="951"/>
      <c r="E100" s="318" t="s">
        <v>695</v>
      </c>
      <c r="F100" s="319"/>
      <c r="G100" s="320" t="s">
        <v>457</v>
      </c>
      <c r="H100" s="319"/>
      <c r="I100" s="321" t="s">
        <v>696</v>
      </c>
      <c r="J100" s="319" t="s">
        <v>441</v>
      </c>
      <c r="K100" s="319">
        <v>3</v>
      </c>
      <c r="L100" s="949"/>
      <c r="M100" s="951"/>
      <c r="N100" s="949"/>
      <c r="O100" s="936"/>
      <c r="P100" s="938"/>
      <c r="Q100" s="940"/>
      <c r="R100" s="938"/>
      <c r="S100" s="938"/>
      <c r="T100" s="938"/>
      <c r="U100" s="941"/>
      <c r="V100" s="319"/>
      <c r="W100" s="320"/>
      <c r="X100" s="320"/>
      <c r="Y100" s="319"/>
      <c r="Z100" s="319"/>
      <c r="AA100" s="319"/>
      <c r="AB100" s="319"/>
      <c r="AC100" s="319"/>
      <c r="AD100" s="319"/>
      <c r="AE100" s="319"/>
      <c r="AF100" s="319"/>
      <c r="AG100" s="319"/>
      <c r="AH100" s="319"/>
      <c r="AI100" s="319"/>
      <c r="AJ100" s="319"/>
      <c r="AK100" s="319"/>
      <c r="AL100" s="319"/>
      <c r="AM100" s="319"/>
      <c r="AN100" s="319"/>
      <c r="AO100" s="322"/>
      <c r="AP100" s="322"/>
      <c r="AQ100" s="319"/>
      <c r="AR100" s="319"/>
    </row>
    <row r="101" spans="1:44" ht="25.5">
      <c r="A101" s="943"/>
      <c r="B101" s="946"/>
      <c r="C101" s="949"/>
      <c r="D101" s="951"/>
      <c r="E101" s="318" t="s">
        <v>697</v>
      </c>
      <c r="F101" s="319"/>
      <c r="G101" s="319" t="s">
        <v>457</v>
      </c>
      <c r="H101" s="319"/>
      <c r="I101" s="321"/>
      <c r="J101" s="320"/>
      <c r="K101" s="319"/>
      <c r="L101" s="949"/>
      <c r="M101" s="951"/>
      <c r="N101" s="949"/>
      <c r="O101" s="936"/>
      <c r="P101" s="938"/>
      <c r="Q101" s="940"/>
      <c r="R101" s="938"/>
      <c r="S101" s="938"/>
      <c r="T101" s="938"/>
      <c r="U101" s="941"/>
      <c r="V101" s="319"/>
      <c r="W101" s="320"/>
      <c r="X101" s="320"/>
      <c r="Y101" s="319"/>
      <c r="Z101" s="319"/>
      <c r="AA101" s="319"/>
      <c r="AB101" s="319"/>
      <c r="AC101" s="319"/>
      <c r="AD101" s="319"/>
      <c r="AE101" s="319"/>
      <c r="AF101" s="319"/>
      <c r="AG101" s="319"/>
      <c r="AH101" s="319"/>
      <c r="AI101" s="319"/>
      <c r="AJ101" s="319"/>
      <c r="AK101" s="319"/>
      <c r="AL101" s="319"/>
      <c r="AM101" s="319"/>
      <c r="AN101" s="319"/>
      <c r="AO101" s="322"/>
      <c r="AP101" s="322"/>
      <c r="AQ101" s="319"/>
      <c r="AR101" s="319"/>
    </row>
    <row r="102" spans="1:44">
      <c r="A102" s="943"/>
      <c r="B102" s="946"/>
      <c r="C102" s="949"/>
      <c r="D102" s="951"/>
      <c r="E102" s="323" t="s">
        <v>698</v>
      </c>
      <c r="F102" s="319"/>
      <c r="G102" s="319" t="s">
        <v>467</v>
      </c>
      <c r="H102" s="319"/>
      <c r="I102" s="324"/>
      <c r="J102" s="320"/>
      <c r="K102" s="319"/>
      <c r="L102" s="949"/>
      <c r="M102" s="951"/>
      <c r="N102" s="949"/>
      <c r="O102" s="936"/>
      <c r="P102" s="938"/>
      <c r="Q102" s="940"/>
      <c r="R102" s="938"/>
      <c r="S102" s="938"/>
      <c r="T102" s="938"/>
      <c r="U102" s="941"/>
      <c r="V102" s="319"/>
      <c r="W102" s="319"/>
      <c r="X102" s="320"/>
      <c r="Y102" s="319"/>
      <c r="Z102" s="319"/>
      <c r="AA102" s="319"/>
      <c r="AB102" s="319"/>
      <c r="AC102" s="319"/>
      <c r="AD102" s="319"/>
      <c r="AE102" s="319"/>
      <c r="AF102" s="319"/>
      <c r="AG102" s="319"/>
      <c r="AH102" s="319"/>
      <c r="AI102" s="319"/>
      <c r="AJ102" s="319"/>
      <c r="AK102" s="319"/>
      <c r="AL102" s="319"/>
      <c r="AM102" s="319"/>
      <c r="AN102" s="319"/>
      <c r="AO102" s="322">
        <f t="shared" ref="AO102:AO122" si="7">SUM(Z102:AN102)</f>
        <v>0</v>
      </c>
      <c r="AP102" s="322"/>
      <c r="AQ102" s="319"/>
      <c r="AR102" s="319"/>
    </row>
    <row r="103" spans="1:44" ht="25.5">
      <c r="A103" s="943"/>
      <c r="B103" s="946"/>
      <c r="C103" s="949"/>
      <c r="D103" s="951"/>
      <c r="E103" s="323" t="s">
        <v>699</v>
      </c>
      <c r="F103" s="319"/>
      <c r="G103" s="319"/>
      <c r="H103" s="319" t="s">
        <v>480</v>
      </c>
      <c r="I103" s="324"/>
      <c r="J103" s="320"/>
      <c r="K103" s="319"/>
      <c r="L103" s="949"/>
      <c r="M103" s="951"/>
      <c r="N103" s="949"/>
      <c r="O103" s="936"/>
      <c r="P103" s="938"/>
      <c r="Q103" s="940"/>
      <c r="R103" s="938"/>
      <c r="S103" s="938"/>
      <c r="T103" s="938"/>
      <c r="U103" s="941"/>
      <c r="V103" s="319"/>
      <c r="W103" s="319"/>
      <c r="X103" s="320"/>
      <c r="Y103" s="319"/>
      <c r="Z103" s="319"/>
      <c r="AA103" s="319"/>
      <c r="AB103" s="319"/>
      <c r="AC103" s="319"/>
      <c r="AD103" s="319"/>
      <c r="AE103" s="319"/>
      <c r="AF103" s="319"/>
      <c r="AG103" s="319"/>
      <c r="AH103" s="319"/>
      <c r="AI103" s="319"/>
      <c r="AJ103" s="319"/>
      <c r="AK103" s="319"/>
      <c r="AL103" s="319"/>
      <c r="AM103" s="319"/>
      <c r="AN103" s="319"/>
      <c r="AO103" s="322">
        <f t="shared" si="7"/>
        <v>0</v>
      </c>
      <c r="AP103" s="322"/>
      <c r="AQ103" s="319"/>
      <c r="AR103" s="319"/>
    </row>
    <row r="104" spans="1:44" ht="76.5">
      <c r="A104" s="943"/>
      <c r="B104" s="946"/>
      <c r="C104" s="949" t="s">
        <v>436</v>
      </c>
      <c r="D104" s="949" t="s">
        <v>700</v>
      </c>
      <c r="E104" s="321" t="s">
        <v>701</v>
      </c>
      <c r="F104" s="319"/>
      <c r="G104" s="319" t="s">
        <v>439</v>
      </c>
      <c r="H104" s="319"/>
      <c r="I104" s="318" t="s">
        <v>702</v>
      </c>
      <c r="J104" s="319" t="s">
        <v>441</v>
      </c>
      <c r="K104" s="319">
        <v>4</v>
      </c>
      <c r="L104" s="949" t="s">
        <v>692</v>
      </c>
      <c r="M104" s="951" t="s">
        <v>693</v>
      </c>
      <c r="N104" s="949" t="s">
        <v>461</v>
      </c>
      <c r="O104" s="936" t="s">
        <v>538</v>
      </c>
      <c r="P104" s="938" t="str">
        <f>+IF(AVERAGE(K104:K107)&lt;1.5,"INSIGNIFICANTE (1)",+IF(AVERAGE(K104:K107)&lt;2.5,"MENOR (2)",IF(AVERAGE(K104:K107)&lt;3.5,"MODERADO (3)",IF(AVERAGE(K104:K107)&lt;4.5,"MAYOR (4)","CATASTRÓFICO (5)"))))</f>
        <v>CATASTRÓFICO (5)</v>
      </c>
      <c r="Q104" s="940">
        <f>VLOOKUP(O104,'[11]TABLA DE PROBABILIDAD'!$A$4:$C$8,2,FALSE)</f>
        <v>1</v>
      </c>
      <c r="R104" s="938">
        <f>VLOOKUP(P104,'[11]TABLA DE IMPACTO'!$B$32:$C$36,2,FALSE)</f>
        <v>5</v>
      </c>
      <c r="S104" s="938">
        <f>VALUE(CONCATENATE(Q104,R104))</f>
        <v>15</v>
      </c>
      <c r="T104" s="938" t="str">
        <f>VLOOKUP(S104,'[6]MATRIZ CALIFICACIÓN'!$D$58:$E$82,2,FALSE)</f>
        <v>ALTA</v>
      </c>
      <c r="U104" s="941" t="s">
        <v>446</v>
      </c>
      <c r="V104" s="323" t="s">
        <v>703</v>
      </c>
      <c r="W104" s="320" t="s">
        <v>692</v>
      </c>
      <c r="X104" s="320" t="s">
        <v>693</v>
      </c>
      <c r="Y104" s="320" t="s">
        <v>461</v>
      </c>
      <c r="Z104" s="319">
        <v>15</v>
      </c>
      <c r="AA104" s="319"/>
      <c r="AB104" s="319">
        <v>15</v>
      </c>
      <c r="AC104" s="319"/>
      <c r="AD104" s="319">
        <v>15</v>
      </c>
      <c r="AE104" s="319"/>
      <c r="AF104" s="319"/>
      <c r="AG104" s="319">
        <v>5</v>
      </c>
      <c r="AH104" s="319">
        <v>15</v>
      </c>
      <c r="AI104" s="319"/>
      <c r="AJ104" s="319">
        <v>15</v>
      </c>
      <c r="AK104" s="319"/>
      <c r="AL104" s="319">
        <v>10</v>
      </c>
      <c r="AM104" s="319"/>
      <c r="AN104" s="319"/>
      <c r="AO104" s="322">
        <f t="shared" si="7"/>
        <v>90</v>
      </c>
      <c r="AP104" s="322" t="s">
        <v>449</v>
      </c>
      <c r="AQ104" s="319" t="s">
        <v>453</v>
      </c>
      <c r="AR104" s="319"/>
    </row>
    <row r="105" spans="1:44" ht="76.5">
      <c r="A105" s="943"/>
      <c r="B105" s="946"/>
      <c r="C105" s="949"/>
      <c r="D105" s="949"/>
      <c r="E105" s="321" t="s">
        <v>704</v>
      </c>
      <c r="F105" s="319"/>
      <c r="G105" s="319"/>
      <c r="H105" s="319" t="s">
        <v>480</v>
      </c>
      <c r="I105" s="321" t="s">
        <v>705</v>
      </c>
      <c r="J105" s="319" t="s">
        <v>441</v>
      </c>
      <c r="K105" s="319">
        <v>5</v>
      </c>
      <c r="L105" s="949"/>
      <c r="M105" s="951"/>
      <c r="N105" s="949"/>
      <c r="O105" s="936"/>
      <c r="P105" s="938"/>
      <c r="Q105" s="940"/>
      <c r="R105" s="938"/>
      <c r="S105" s="938"/>
      <c r="T105" s="938"/>
      <c r="U105" s="941"/>
      <c r="V105" s="323"/>
      <c r="W105" s="320" t="s">
        <v>692</v>
      </c>
      <c r="X105" s="320" t="s">
        <v>693</v>
      </c>
      <c r="Y105" s="319" t="s">
        <v>461</v>
      </c>
      <c r="Z105" s="319">
        <v>15</v>
      </c>
      <c r="AA105" s="319"/>
      <c r="AB105" s="319">
        <v>15</v>
      </c>
      <c r="AC105" s="319"/>
      <c r="AD105" s="319">
        <v>15</v>
      </c>
      <c r="AE105" s="319"/>
      <c r="AF105" s="319"/>
      <c r="AG105" s="319">
        <v>5</v>
      </c>
      <c r="AH105" s="319">
        <v>15</v>
      </c>
      <c r="AI105" s="319"/>
      <c r="AJ105" s="319">
        <v>15</v>
      </c>
      <c r="AK105" s="319"/>
      <c r="AL105" s="319">
        <v>10</v>
      </c>
      <c r="AM105" s="319"/>
      <c r="AN105" s="319"/>
      <c r="AO105" s="322">
        <f t="shared" si="7"/>
        <v>90</v>
      </c>
      <c r="AP105" s="322" t="s">
        <v>449</v>
      </c>
      <c r="AQ105" s="319" t="s">
        <v>453</v>
      </c>
      <c r="AR105" s="319"/>
    </row>
    <row r="106" spans="1:44">
      <c r="A106" s="943"/>
      <c r="B106" s="946"/>
      <c r="C106" s="949"/>
      <c r="D106" s="949"/>
      <c r="E106" s="321" t="s">
        <v>706</v>
      </c>
      <c r="F106" s="319"/>
      <c r="G106" s="319" t="s">
        <v>457</v>
      </c>
      <c r="H106" s="319"/>
      <c r="I106" s="321"/>
      <c r="J106" s="320"/>
      <c r="K106" s="319"/>
      <c r="L106" s="949"/>
      <c r="M106" s="951"/>
      <c r="N106" s="949"/>
      <c r="O106" s="936"/>
      <c r="P106" s="938"/>
      <c r="Q106" s="940"/>
      <c r="R106" s="938"/>
      <c r="S106" s="938"/>
      <c r="T106" s="938"/>
      <c r="U106" s="941"/>
      <c r="V106" s="319"/>
      <c r="W106" s="319"/>
      <c r="X106" s="320"/>
      <c r="Y106" s="319"/>
      <c r="Z106" s="319"/>
      <c r="AA106" s="319"/>
      <c r="AB106" s="319"/>
      <c r="AC106" s="319"/>
      <c r="AD106" s="319"/>
      <c r="AE106" s="319"/>
      <c r="AF106" s="319"/>
      <c r="AG106" s="319"/>
      <c r="AH106" s="319"/>
      <c r="AI106" s="319"/>
      <c r="AJ106" s="319"/>
      <c r="AK106" s="319"/>
      <c r="AL106" s="319"/>
      <c r="AM106" s="319"/>
      <c r="AN106" s="319"/>
      <c r="AO106" s="322">
        <f t="shared" si="7"/>
        <v>0</v>
      </c>
      <c r="AP106" s="322"/>
      <c r="AQ106" s="319"/>
      <c r="AR106" s="319"/>
    </row>
    <row r="107" spans="1:44" ht="25.5">
      <c r="A107" s="943"/>
      <c r="B107" s="946"/>
      <c r="C107" s="949"/>
      <c r="D107" s="949"/>
      <c r="E107" s="323" t="s">
        <v>707</v>
      </c>
      <c r="F107" s="319"/>
      <c r="G107" s="319" t="s">
        <v>457</v>
      </c>
      <c r="H107" s="319"/>
      <c r="I107" s="324"/>
      <c r="J107" s="320"/>
      <c r="K107" s="319"/>
      <c r="L107" s="949"/>
      <c r="M107" s="951"/>
      <c r="N107" s="949"/>
      <c r="O107" s="936"/>
      <c r="P107" s="938"/>
      <c r="Q107" s="940"/>
      <c r="R107" s="938"/>
      <c r="S107" s="938"/>
      <c r="T107" s="938"/>
      <c r="U107" s="941"/>
      <c r="V107" s="319"/>
      <c r="W107" s="319"/>
      <c r="X107" s="320"/>
      <c r="Y107" s="319"/>
      <c r="Z107" s="319"/>
      <c r="AA107" s="319"/>
      <c r="AB107" s="319"/>
      <c r="AC107" s="319"/>
      <c r="AD107" s="319"/>
      <c r="AE107" s="319"/>
      <c r="AF107" s="319"/>
      <c r="AG107" s="319"/>
      <c r="AH107" s="319"/>
      <c r="AI107" s="319"/>
      <c r="AJ107" s="319"/>
      <c r="AK107" s="319"/>
      <c r="AL107" s="319"/>
      <c r="AM107" s="319"/>
      <c r="AN107" s="319"/>
      <c r="AO107" s="322">
        <f t="shared" si="7"/>
        <v>0</v>
      </c>
      <c r="AP107" s="322"/>
      <c r="AQ107" s="319"/>
      <c r="AR107" s="319"/>
    </row>
    <row r="108" spans="1:44" ht="76.5">
      <c r="A108" s="943"/>
      <c r="B108" s="946"/>
      <c r="C108" s="949" t="s">
        <v>436</v>
      </c>
      <c r="D108" s="949" t="s">
        <v>708</v>
      </c>
      <c r="E108" s="321" t="s">
        <v>709</v>
      </c>
      <c r="F108" s="319"/>
      <c r="G108" s="319"/>
      <c r="H108" s="319" t="s">
        <v>480</v>
      </c>
      <c r="I108" s="318" t="s">
        <v>705</v>
      </c>
      <c r="J108" s="319" t="s">
        <v>441</v>
      </c>
      <c r="K108" s="319">
        <v>5</v>
      </c>
      <c r="L108" s="949" t="s">
        <v>692</v>
      </c>
      <c r="M108" s="951" t="s">
        <v>693</v>
      </c>
      <c r="N108" s="949" t="s">
        <v>461</v>
      </c>
      <c r="O108" s="936" t="s">
        <v>538</v>
      </c>
      <c r="P108" s="938" t="s">
        <v>710</v>
      </c>
      <c r="Q108" s="940"/>
      <c r="R108" s="938">
        <v>5</v>
      </c>
      <c r="S108" s="938">
        <v>15</v>
      </c>
      <c r="T108" s="938" t="s">
        <v>640</v>
      </c>
      <c r="U108" s="941" t="s">
        <v>446</v>
      </c>
      <c r="V108" s="323" t="s">
        <v>711</v>
      </c>
      <c r="W108" s="320" t="s">
        <v>692</v>
      </c>
      <c r="X108" s="320" t="s">
        <v>693</v>
      </c>
      <c r="Y108" s="319" t="s">
        <v>461</v>
      </c>
      <c r="Z108" s="319">
        <v>15</v>
      </c>
      <c r="AA108" s="319"/>
      <c r="AB108" s="319">
        <v>15</v>
      </c>
      <c r="AC108" s="319"/>
      <c r="AD108" s="319">
        <v>15</v>
      </c>
      <c r="AE108" s="319"/>
      <c r="AF108" s="319">
        <v>15</v>
      </c>
      <c r="AG108" s="319"/>
      <c r="AH108" s="319">
        <v>15</v>
      </c>
      <c r="AI108" s="319"/>
      <c r="AJ108" s="319">
        <v>15</v>
      </c>
      <c r="AK108" s="319"/>
      <c r="AL108" s="319">
        <v>10</v>
      </c>
      <c r="AM108" s="319"/>
      <c r="AN108" s="319"/>
      <c r="AO108" s="322">
        <f t="shared" si="7"/>
        <v>100</v>
      </c>
      <c r="AP108" s="322" t="s">
        <v>449</v>
      </c>
      <c r="AQ108" s="319" t="s">
        <v>453</v>
      </c>
      <c r="AR108" s="319"/>
    </row>
    <row r="109" spans="1:44" ht="76.5">
      <c r="A109" s="943"/>
      <c r="B109" s="946"/>
      <c r="C109" s="949"/>
      <c r="D109" s="949"/>
      <c r="E109" s="325" t="s">
        <v>712</v>
      </c>
      <c r="F109" s="319"/>
      <c r="G109" s="319" t="s">
        <v>457</v>
      </c>
      <c r="H109" s="319"/>
      <c r="I109" s="321" t="s">
        <v>702</v>
      </c>
      <c r="J109" s="319" t="s">
        <v>441</v>
      </c>
      <c r="K109" s="319">
        <v>5</v>
      </c>
      <c r="L109" s="949"/>
      <c r="M109" s="951"/>
      <c r="N109" s="949"/>
      <c r="O109" s="936"/>
      <c r="P109" s="938"/>
      <c r="Q109" s="940"/>
      <c r="R109" s="938"/>
      <c r="S109" s="938"/>
      <c r="T109" s="938"/>
      <c r="U109" s="941"/>
      <c r="V109" s="319"/>
      <c r="W109" s="319"/>
      <c r="X109" s="320"/>
      <c r="Y109" s="319"/>
      <c r="Z109" s="319"/>
      <c r="AA109" s="319"/>
      <c r="AB109" s="319"/>
      <c r="AC109" s="319"/>
      <c r="AD109" s="319"/>
      <c r="AE109" s="319"/>
      <c r="AF109" s="319"/>
      <c r="AG109" s="319"/>
      <c r="AH109" s="319"/>
      <c r="AI109" s="319"/>
      <c r="AJ109" s="319"/>
      <c r="AK109" s="319"/>
      <c r="AL109" s="319"/>
      <c r="AM109" s="319"/>
      <c r="AN109" s="319"/>
      <c r="AO109" s="322"/>
      <c r="AP109" s="322"/>
      <c r="AQ109" s="319"/>
      <c r="AR109" s="319"/>
    </row>
    <row r="110" spans="1:44">
      <c r="A110" s="943"/>
      <c r="B110" s="946"/>
      <c r="C110" s="949"/>
      <c r="D110" s="949"/>
      <c r="E110" s="326"/>
      <c r="F110" s="319"/>
      <c r="G110" s="319"/>
      <c r="H110" s="319"/>
      <c r="I110" s="321"/>
      <c r="J110" s="320"/>
      <c r="K110" s="319"/>
      <c r="L110" s="949"/>
      <c r="M110" s="951"/>
      <c r="N110" s="949"/>
      <c r="O110" s="936"/>
      <c r="P110" s="938"/>
      <c r="Q110" s="940"/>
      <c r="R110" s="938"/>
      <c r="S110" s="938"/>
      <c r="T110" s="938"/>
      <c r="U110" s="941"/>
      <c r="V110" s="319"/>
      <c r="W110" s="319"/>
      <c r="X110" s="320"/>
      <c r="Y110" s="319"/>
      <c r="Z110" s="319"/>
      <c r="AA110" s="319"/>
      <c r="AB110" s="319"/>
      <c r="AC110" s="319"/>
      <c r="AD110" s="319"/>
      <c r="AE110" s="319"/>
      <c r="AF110" s="319"/>
      <c r="AG110" s="319"/>
      <c r="AH110" s="319"/>
      <c r="AI110" s="319"/>
      <c r="AJ110" s="319"/>
      <c r="AK110" s="319"/>
      <c r="AL110" s="319"/>
      <c r="AM110" s="319"/>
      <c r="AN110" s="319"/>
      <c r="AO110" s="322"/>
      <c r="AP110" s="322"/>
      <c r="AQ110" s="319"/>
      <c r="AR110" s="319"/>
    </row>
    <row r="111" spans="1:44">
      <c r="A111" s="943"/>
      <c r="B111" s="946"/>
      <c r="C111" s="949"/>
      <c r="D111" s="949"/>
      <c r="E111" s="323"/>
      <c r="F111" s="319"/>
      <c r="G111" s="319"/>
      <c r="H111" s="319"/>
      <c r="I111" s="324"/>
      <c r="J111" s="320"/>
      <c r="K111" s="319"/>
      <c r="L111" s="949"/>
      <c r="M111" s="951"/>
      <c r="N111" s="949"/>
      <c r="O111" s="936"/>
      <c r="P111" s="938"/>
      <c r="Q111" s="940"/>
      <c r="R111" s="938"/>
      <c r="S111" s="938"/>
      <c r="T111" s="938"/>
      <c r="U111" s="941"/>
      <c r="V111" s="319"/>
      <c r="W111" s="319"/>
      <c r="X111" s="320"/>
      <c r="Y111" s="319"/>
      <c r="Z111" s="319"/>
      <c r="AA111" s="319"/>
      <c r="AB111" s="319"/>
      <c r="AC111" s="319"/>
      <c r="AD111" s="319"/>
      <c r="AE111" s="319"/>
      <c r="AF111" s="319"/>
      <c r="AG111" s="319"/>
      <c r="AH111" s="319"/>
      <c r="AI111" s="319"/>
      <c r="AJ111" s="319"/>
      <c r="AK111" s="319"/>
      <c r="AL111" s="319"/>
      <c r="AM111" s="319"/>
      <c r="AN111" s="319"/>
      <c r="AO111" s="322"/>
      <c r="AP111" s="322"/>
      <c r="AQ111" s="319"/>
      <c r="AR111" s="319"/>
    </row>
    <row r="112" spans="1:44">
      <c r="A112" s="943"/>
      <c r="B112" s="946"/>
      <c r="C112" s="949"/>
      <c r="D112" s="949"/>
      <c r="E112" s="324"/>
      <c r="F112" s="319"/>
      <c r="G112" s="319"/>
      <c r="H112" s="319"/>
      <c r="I112" s="324"/>
      <c r="J112" s="320"/>
      <c r="K112" s="319"/>
      <c r="L112" s="949"/>
      <c r="M112" s="951"/>
      <c r="N112" s="949"/>
      <c r="O112" s="936"/>
      <c r="P112" s="938"/>
      <c r="Q112" s="940"/>
      <c r="R112" s="938"/>
      <c r="S112" s="938"/>
      <c r="T112" s="938"/>
      <c r="U112" s="941"/>
      <c r="V112" s="319"/>
      <c r="W112" s="319"/>
      <c r="X112" s="320"/>
      <c r="Y112" s="319"/>
      <c r="Z112" s="319"/>
      <c r="AA112" s="319"/>
      <c r="AB112" s="319"/>
      <c r="AC112" s="319"/>
      <c r="AD112" s="319"/>
      <c r="AE112" s="319"/>
      <c r="AF112" s="319"/>
      <c r="AG112" s="319"/>
      <c r="AH112" s="319"/>
      <c r="AI112" s="319"/>
      <c r="AJ112" s="319"/>
      <c r="AK112" s="319"/>
      <c r="AL112" s="319"/>
      <c r="AM112" s="319"/>
      <c r="AN112" s="319"/>
      <c r="AO112" s="322"/>
      <c r="AP112" s="322"/>
      <c r="AQ112" s="319"/>
      <c r="AR112" s="319"/>
    </row>
    <row r="113" spans="1:44" ht="76.5">
      <c r="A113" s="943"/>
      <c r="B113" s="946"/>
      <c r="C113" s="949" t="s">
        <v>471</v>
      </c>
      <c r="D113" s="949" t="s">
        <v>713</v>
      </c>
      <c r="E113" s="318" t="s">
        <v>714</v>
      </c>
      <c r="F113" s="319"/>
      <c r="G113" s="319" t="s">
        <v>457</v>
      </c>
      <c r="H113" s="319"/>
      <c r="I113" s="318" t="s">
        <v>715</v>
      </c>
      <c r="J113" s="319" t="s">
        <v>441</v>
      </c>
      <c r="K113" s="319">
        <v>5</v>
      </c>
      <c r="L113" s="949" t="s">
        <v>692</v>
      </c>
      <c r="M113" s="949" t="s">
        <v>693</v>
      </c>
      <c r="N113" s="949" t="s">
        <v>461</v>
      </c>
      <c r="O113" s="936" t="s">
        <v>538</v>
      </c>
      <c r="P113" s="938" t="str">
        <f>+IF(AVERAGE(K113:K117)&lt;1.5,"INSIGNIFICANTE (1)",+IF(AVERAGE(K113:K117)&lt;2.5,"MENOR (2)",IF(AVERAGE(K113:K117)&lt;3.5,"MODERADO (3)",IF(AVERAGE(K113:K117)&lt;4.5,"MAYOR (4)","CATASTRÓFICO (5)"))))</f>
        <v>CATASTRÓFICO (5)</v>
      </c>
      <c r="Q113" s="940">
        <f>VLOOKUP(O113,'[11]TABLA DE PROBABILIDAD'!$A$4:$C$8,2,FALSE)</f>
        <v>1</v>
      </c>
      <c r="R113" s="938">
        <f>VLOOKUP(P113,'[11]TABLA DE IMPACTO'!$B$32:$C$36,2,FALSE)</f>
        <v>5</v>
      </c>
      <c r="S113" s="938">
        <f>VALUE(CONCATENATE(Q113,R113))</f>
        <v>15</v>
      </c>
      <c r="T113" s="938" t="str">
        <f>VLOOKUP(S113,'[6]MATRIZ CALIFICACIÓN'!$D$58:$E$82,2,FALSE)</f>
        <v>ALTA</v>
      </c>
      <c r="U113" s="941" t="s">
        <v>446</v>
      </c>
      <c r="V113" s="323" t="s">
        <v>716</v>
      </c>
      <c r="W113" s="320" t="s">
        <v>692</v>
      </c>
      <c r="X113" s="320" t="s">
        <v>693</v>
      </c>
      <c r="Y113" s="320" t="s">
        <v>461</v>
      </c>
      <c r="Z113" s="319">
        <v>15</v>
      </c>
      <c r="AA113" s="319"/>
      <c r="AB113" s="319">
        <v>15</v>
      </c>
      <c r="AC113" s="319"/>
      <c r="AD113" s="319">
        <v>15</v>
      </c>
      <c r="AE113" s="319"/>
      <c r="AF113" s="319"/>
      <c r="AG113" s="319">
        <v>5</v>
      </c>
      <c r="AH113" s="319">
        <v>15</v>
      </c>
      <c r="AI113" s="319"/>
      <c r="AJ113" s="319">
        <v>15</v>
      </c>
      <c r="AK113" s="319"/>
      <c r="AL113" s="319">
        <v>10</v>
      </c>
      <c r="AM113" s="319"/>
      <c r="AN113" s="319"/>
      <c r="AO113" s="322">
        <f t="shared" si="7"/>
        <v>90</v>
      </c>
      <c r="AP113" s="322" t="s">
        <v>449</v>
      </c>
      <c r="AQ113" s="319" t="s">
        <v>415</v>
      </c>
      <c r="AR113" s="319"/>
    </row>
    <row r="114" spans="1:44" ht="51">
      <c r="A114" s="943"/>
      <c r="B114" s="946"/>
      <c r="C114" s="949"/>
      <c r="D114" s="949"/>
      <c r="E114" s="325" t="s">
        <v>717</v>
      </c>
      <c r="F114" s="319"/>
      <c r="G114" s="319" t="s">
        <v>457</v>
      </c>
      <c r="H114" s="319"/>
      <c r="I114" s="321" t="s">
        <v>718</v>
      </c>
      <c r="J114" s="319" t="s">
        <v>441</v>
      </c>
      <c r="K114" s="319">
        <v>5</v>
      </c>
      <c r="L114" s="949"/>
      <c r="M114" s="949"/>
      <c r="N114" s="949"/>
      <c r="O114" s="936"/>
      <c r="P114" s="938"/>
      <c r="Q114" s="940"/>
      <c r="R114" s="938"/>
      <c r="S114" s="938"/>
      <c r="T114" s="938"/>
      <c r="U114" s="941"/>
      <c r="V114" s="319"/>
      <c r="W114" s="319"/>
      <c r="X114" s="320"/>
      <c r="Y114" s="319"/>
      <c r="Z114" s="319"/>
      <c r="AA114" s="319"/>
      <c r="AB114" s="319"/>
      <c r="AC114" s="319"/>
      <c r="AD114" s="319"/>
      <c r="AE114" s="319"/>
      <c r="AF114" s="319"/>
      <c r="AG114" s="319"/>
      <c r="AH114" s="319"/>
      <c r="AI114" s="319"/>
      <c r="AJ114" s="319"/>
      <c r="AK114" s="319"/>
      <c r="AL114" s="319"/>
      <c r="AM114" s="319"/>
      <c r="AN114" s="319"/>
      <c r="AO114" s="322">
        <f t="shared" si="7"/>
        <v>0</v>
      </c>
      <c r="AP114" s="322"/>
      <c r="AQ114" s="319"/>
      <c r="AR114" s="319"/>
    </row>
    <row r="115" spans="1:44" ht="25.5">
      <c r="A115" s="943"/>
      <c r="B115" s="946"/>
      <c r="C115" s="949"/>
      <c r="D115" s="949"/>
      <c r="E115" s="327"/>
      <c r="F115" s="319"/>
      <c r="G115" s="319"/>
      <c r="H115" s="319"/>
      <c r="I115" s="321" t="s">
        <v>719</v>
      </c>
      <c r="J115" s="320" t="s">
        <v>498</v>
      </c>
      <c r="K115" s="319">
        <v>5</v>
      </c>
      <c r="L115" s="949"/>
      <c r="M115" s="949"/>
      <c r="N115" s="949"/>
      <c r="O115" s="936"/>
      <c r="P115" s="938"/>
      <c r="Q115" s="940"/>
      <c r="R115" s="938"/>
      <c r="S115" s="938"/>
      <c r="T115" s="938"/>
      <c r="U115" s="941"/>
      <c r="V115" s="319"/>
      <c r="W115" s="319"/>
      <c r="X115" s="320"/>
      <c r="Y115" s="319"/>
      <c r="Z115" s="319"/>
      <c r="AA115" s="319"/>
      <c r="AB115" s="319"/>
      <c r="AC115" s="319"/>
      <c r="AD115" s="319"/>
      <c r="AE115" s="319"/>
      <c r="AF115" s="319"/>
      <c r="AG115" s="319"/>
      <c r="AH115" s="319"/>
      <c r="AI115" s="319"/>
      <c r="AJ115" s="319"/>
      <c r="AK115" s="319"/>
      <c r="AL115" s="319"/>
      <c r="AM115" s="319"/>
      <c r="AN115" s="319"/>
      <c r="AO115" s="322">
        <f t="shared" si="7"/>
        <v>0</v>
      </c>
      <c r="AP115" s="322"/>
      <c r="AQ115" s="319"/>
      <c r="AR115" s="319"/>
    </row>
    <row r="116" spans="1:44">
      <c r="A116" s="943"/>
      <c r="B116" s="946"/>
      <c r="C116" s="949"/>
      <c r="D116" s="949"/>
      <c r="E116" s="323"/>
      <c r="F116" s="319"/>
      <c r="G116" s="319"/>
      <c r="H116" s="319"/>
      <c r="I116" s="324"/>
      <c r="J116" s="320"/>
      <c r="K116" s="319"/>
      <c r="L116" s="949"/>
      <c r="M116" s="949"/>
      <c r="N116" s="949"/>
      <c r="O116" s="936"/>
      <c r="P116" s="938"/>
      <c r="Q116" s="940"/>
      <c r="R116" s="938"/>
      <c r="S116" s="938"/>
      <c r="T116" s="938"/>
      <c r="U116" s="941"/>
      <c r="V116" s="319"/>
      <c r="W116" s="319"/>
      <c r="X116" s="320"/>
      <c r="Y116" s="319"/>
      <c r="Z116" s="319"/>
      <c r="AA116" s="319"/>
      <c r="AB116" s="319"/>
      <c r="AC116" s="319"/>
      <c r="AD116" s="319"/>
      <c r="AE116" s="319"/>
      <c r="AF116" s="319"/>
      <c r="AG116" s="319"/>
      <c r="AH116" s="319"/>
      <c r="AI116" s="319"/>
      <c r="AJ116" s="319"/>
      <c r="AK116" s="319"/>
      <c r="AL116" s="319"/>
      <c r="AM116" s="319"/>
      <c r="AN116" s="319"/>
      <c r="AO116" s="322">
        <f t="shared" si="7"/>
        <v>0</v>
      </c>
      <c r="AP116" s="322"/>
      <c r="AQ116" s="319"/>
      <c r="AR116" s="319"/>
    </row>
    <row r="117" spans="1:44">
      <c r="A117" s="943"/>
      <c r="B117" s="946"/>
      <c r="C117" s="949"/>
      <c r="D117" s="949"/>
      <c r="E117" s="324"/>
      <c r="F117" s="319"/>
      <c r="G117" s="319"/>
      <c r="H117" s="319"/>
      <c r="I117" s="324"/>
      <c r="J117" s="320"/>
      <c r="K117" s="319"/>
      <c r="L117" s="949"/>
      <c r="M117" s="949"/>
      <c r="N117" s="949"/>
      <c r="O117" s="936"/>
      <c r="P117" s="938"/>
      <c r="Q117" s="940"/>
      <c r="R117" s="938"/>
      <c r="S117" s="938"/>
      <c r="T117" s="938"/>
      <c r="U117" s="941"/>
      <c r="V117" s="319"/>
      <c r="W117" s="319"/>
      <c r="X117" s="320"/>
      <c r="Y117" s="319"/>
      <c r="Z117" s="319"/>
      <c r="AA117" s="319"/>
      <c r="AB117" s="319"/>
      <c r="AC117" s="319"/>
      <c r="AD117" s="319"/>
      <c r="AE117" s="319"/>
      <c r="AF117" s="319"/>
      <c r="AG117" s="319"/>
      <c r="AH117" s="319"/>
      <c r="AI117" s="319"/>
      <c r="AJ117" s="319"/>
      <c r="AK117" s="319"/>
      <c r="AL117" s="319"/>
      <c r="AM117" s="319"/>
      <c r="AN117" s="319"/>
      <c r="AO117" s="322">
        <f t="shared" si="7"/>
        <v>0</v>
      </c>
      <c r="AP117" s="322"/>
      <c r="AQ117" s="319"/>
      <c r="AR117" s="319"/>
    </row>
    <row r="118" spans="1:44" ht="63.75">
      <c r="A118" s="943"/>
      <c r="B118" s="946"/>
      <c r="C118" s="949" t="s">
        <v>471</v>
      </c>
      <c r="D118" s="949" t="s">
        <v>720</v>
      </c>
      <c r="E118" s="321" t="s">
        <v>721</v>
      </c>
      <c r="F118" s="319"/>
      <c r="G118" s="319" t="s">
        <v>457</v>
      </c>
      <c r="H118" s="319"/>
      <c r="I118" s="318" t="s">
        <v>722</v>
      </c>
      <c r="J118" s="322" t="s">
        <v>441</v>
      </c>
      <c r="K118" s="319">
        <v>5</v>
      </c>
      <c r="L118" s="949" t="s">
        <v>692</v>
      </c>
      <c r="M118" s="949" t="s">
        <v>693</v>
      </c>
      <c r="N118" s="949" t="s">
        <v>461</v>
      </c>
      <c r="O118" s="936" t="s">
        <v>538</v>
      </c>
      <c r="P118" s="938" t="str">
        <f>+IF(AVERAGE(K118:K122)&lt;1.5,"INSIGNIFICANTE (1)",+IF(AVERAGE(K118:K122)&lt;2.5,"MENOR (2)",IF(AVERAGE(K118:K122)&lt;3.5,"MODERADO (3)",IF(AVERAGE(K118:K122)&lt;4.5,"MAYOR (4)","CATASTRÓFICO (5)"))))</f>
        <v>CATASTRÓFICO (5)</v>
      </c>
      <c r="Q118" s="940">
        <f>VLOOKUP(O118,'[11]TABLA DE PROBABILIDAD'!$A$4:$C$8,2,FALSE)</f>
        <v>1</v>
      </c>
      <c r="R118" s="938">
        <f>VLOOKUP(P118,'[11]TABLA DE IMPACTO'!$B$32:$C$36,2,FALSE)</f>
        <v>5</v>
      </c>
      <c r="S118" s="938">
        <f>VALUE(CONCATENATE(Q118,R118))</f>
        <v>15</v>
      </c>
      <c r="T118" s="938" t="str">
        <f>VLOOKUP(S118,'[6]MATRIZ CALIFICACIÓN'!$D$58:$E$82,2,FALSE)</f>
        <v>ALTA</v>
      </c>
      <c r="U118" s="941" t="s">
        <v>446</v>
      </c>
      <c r="V118" s="323" t="s">
        <v>723</v>
      </c>
      <c r="W118" s="320" t="s">
        <v>692</v>
      </c>
      <c r="X118" s="320" t="s">
        <v>693</v>
      </c>
      <c r="Y118" s="320" t="s">
        <v>461</v>
      </c>
      <c r="Z118" s="319">
        <v>15</v>
      </c>
      <c r="AA118" s="319"/>
      <c r="AB118" s="319">
        <v>15</v>
      </c>
      <c r="AC118" s="319"/>
      <c r="AD118" s="319">
        <v>15</v>
      </c>
      <c r="AE118" s="319"/>
      <c r="AF118" s="319"/>
      <c r="AG118" s="319">
        <v>5</v>
      </c>
      <c r="AH118" s="319">
        <v>15</v>
      </c>
      <c r="AI118" s="319"/>
      <c r="AJ118" s="319">
        <v>15</v>
      </c>
      <c r="AK118" s="319"/>
      <c r="AL118" s="319">
        <v>10</v>
      </c>
      <c r="AM118" s="319"/>
      <c r="AN118" s="319"/>
      <c r="AO118" s="322">
        <f t="shared" si="7"/>
        <v>90</v>
      </c>
      <c r="AP118" s="322" t="s">
        <v>449</v>
      </c>
      <c r="AQ118" s="319" t="s">
        <v>415</v>
      </c>
      <c r="AR118" s="319"/>
    </row>
    <row r="119" spans="1:44" ht="51">
      <c r="A119" s="943"/>
      <c r="B119" s="946"/>
      <c r="C119" s="949"/>
      <c r="D119" s="949"/>
      <c r="E119" s="325" t="s">
        <v>717</v>
      </c>
      <c r="F119" s="319"/>
      <c r="G119" s="319" t="s">
        <v>457</v>
      </c>
      <c r="H119" s="319"/>
      <c r="I119" s="321" t="s">
        <v>718</v>
      </c>
      <c r="J119" s="322" t="s">
        <v>441</v>
      </c>
      <c r="K119" s="319">
        <v>5</v>
      </c>
      <c r="L119" s="949"/>
      <c r="M119" s="949"/>
      <c r="N119" s="949"/>
      <c r="O119" s="936"/>
      <c r="P119" s="938"/>
      <c r="Q119" s="940"/>
      <c r="R119" s="938"/>
      <c r="S119" s="938"/>
      <c r="T119" s="938"/>
      <c r="U119" s="941"/>
      <c r="V119" s="319"/>
      <c r="W119" s="319"/>
      <c r="X119" s="320"/>
      <c r="Y119" s="319"/>
      <c r="Z119" s="319"/>
      <c r="AA119" s="319"/>
      <c r="AB119" s="319"/>
      <c r="AC119" s="319"/>
      <c r="AD119" s="319"/>
      <c r="AE119" s="319"/>
      <c r="AF119" s="319"/>
      <c r="AG119" s="319"/>
      <c r="AH119" s="319"/>
      <c r="AI119" s="319"/>
      <c r="AJ119" s="319"/>
      <c r="AK119" s="319"/>
      <c r="AL119" s="319"/>
      <c r="AM119" s="319"/>
      <c r="AN119" s="319"/>
      <c r="AO119" s="322">
        <f t="shared" si="7"/>
        <v>0</v>
      </c>
      <c r="AP119" s="322"/>
      <c r="AQ119" s="319"/>
      <c r="AR119" s="319"/>
    </row>
    <row r="120" spans="1:44" ht="25.5">
      <c r="A120" s="943"/>
      <c r="B120" s="946"/>
      <c r="C120" s="949"/>
      <c r="D120" s="949"/>
      <c r="E120" s="327"/>
      <c r="F120" s="319"/>
      <c r="G120" s="319"/>
      <c r="H120" s="319"/>
      <c r="I120" s="321" t="s">
        <v>719</v>
      </c>
      <c r="J120" s="321" t="s">
        <v>498</v>
      </c>
      <c r="K120" s="319">
        <v>5</v>
      </c>
      <c r="L120" s="949"/>
      <c r="M120" s="949"/>
      <c r="N120" s="949"/>
      <c r="O120" s="936"/>
      <c r="P120" s="938"/>
      <c r="Q120" s="940"/>
      <c r="R120" s="938"/>
      <c r="S120" s="938"/>
      <c r="T120" s="938"/>
      <c r="U120" s="941"/>
      <c r="V120" s="319"/>
      <c r="W120" s="319"/>
      <c r="X120" s="320"/>
      <c r="Y120" s="319"/>
      <c r="Z120" s="319"/>
      <c r="AA120" s="319"/>
      <c r="AB120" s="319"/>
      <c r="AC120" s="319"/>
      <c r="AD120" s="319"/>
      <c r="AE120" s="319"/>
      <c r="AF120" s="319"/>
      <c r="AG120" s="319"/>
      <c r="AH120" s="319"/>
      <c r="AI120" s="319"/>
      <c r="AJ120" s="319"/>
      <c r="AK120" s="319"/>
      <c r="AL120" s="319"/>
      <c r="AM120" s="319"/>
      <c r="AN120" s="319"/>
      <c r="AO120" s="322">
        <f t="shared" si="7"/>
        <v>0</v>
      </c>
      <c r="AP120" s="322"/>
      <c r="AQ120" s="319"/>
      <c r="AR120" s="319"/>
    </row>
    <row r="121" spans="1:44">
      <c r="A121" s="943"/>
      <c r="B121" s="946"/>
      <c r="C121" s="949"/>
      <c r="D121" s="949"/>
      <c r="E121" s="323"/>
      <c r="F121" s="319"/>
      <c r="G121" s="319"/>
      <c r="H121" s="319"/>
      <c r="I121" s="324"/>
      <c r="J121" s="320"/>
      <c r="K121" s="319"/>
      <c r="L121" s="949"/>
      <c r="M121" s="949"/>
      <c r="N121" s="949"/>
      <c r="O121" s="936"/>
      <c r="P121" s="938"/>
      <c r="Q121" s="940"/>
      <c r="R121" s="938"/>
      <c r="S121" s="938"/>
      <c r="T121" s="938"/>
      <c r="U121" s="941"/>
      <c r="V121" s="319"/>
      <c r="W121" s="319"/>
      <c r="X121" s="320"/>
      <c r="Y121" s="319"/>
      <c r="Z121" s="319"/>
      <c r="AA121" s="319"/>
      <c r="AB121" s="319"/>
      <c r="AC121" s="319"/>
      <c r="AD121" s="319"/>
      <c r="AE121" s="319"/>
      <c r="AF121" s="319"/>
      <c r="AG121" s="319"/>
      <c r="AH121" s="319"/>
      <c r="AI121" s="319"/>
      <c r="AJ121" s="319"/>
      <c r="AK121" s="319"/>
      <c r="AL121" s="319"/>
      <c r="AM121" s="319"/>
      <c r="AN121" s="319"/>
      <c r="AO121" s="322">
        <f t="shared" si="7"/>
        <v>0</v>
      </c>
      <c r="AP121" s="322"/>
      <c r="AQ121" s="319"/>
      <c r="AR121" s="319"/>
    </row>
    <row r="122" spans="1:44" ht="15.75" thickBot="1">
      <c r="A122" s="944"/>
      <c r="B122" s="947"/>
      <c r="C122" s="955"/>
      <c r="D122" s="955"/>
      <c r="E122" s="328"/>
      <c r="F122" s="329"/>
      <c r="G122" s="329"/>
      <c r="H122" s="329"/>
      <c r="I122" s="328"/>
      <c r="J122" s="330"/>
      <c r="K122" s="329"/>
      <c r="L122" s="955"/>
      <c r="M122" s="955"/>
      <c r="N122" s="955"/>
      <c r="O122" s="956"/>
      <c r="P122" s="953"/>
      <c r="Q122" s="957"/>
      <c r="R122" s="953"/>
      <c r="S122" s="953"/>
      <c r="T122" s="953"/>
      <c r="U122" s="954"/>
      <c r="V122" s="329"/>
      <c r="W122" s="329"/>
      <c r="X122" s="330"/>
      <c r="Y122" s="329"/>
      <c r="Z122" s="329"/>
      <c r="AA122" s="329"/>
      <c r="AB122" s="329"/>
      <c r="AC122" s="329"/>
      <c r="AD122" s="329"/>
      <c r="AE122" s="329"/>
      <c r="AF122" s="329"/>
      <c r="AG122" s="329"/>
      <c r="AH122" s="329"/>
      <c r="AI122" s="329"/>
      <c r="AJ122" s="329"/>
      <c r="AK122" s="329"/>
      <c r="AL122" s="329"/>
      <c r="AM122" s="329"/>
      <c r="AN122" s="329"/>
      <c r="AO122" s="331">
        <f t="shared" si="7"/>
        <v>0</v>
      </c>
      <c r="AP122" s="331"/>
      <c r="AQ122" s="329"/>
      <c r="AR122" s="329"/>
    </row>
    <row r="123" spans="1:44">
      <c r="A123" s="332"/>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333"/>
    </row>
    <row r="124" spans="1:44" ht="76.5">
      <c r="A124" s="880" t="s">
        <v>724</v>
      </c>
      <c r="B124" s="882" t="s">
        <v>1274</v>
      </c>
      <c r="C124" s="882" t="s">
        <v>436</v>
      </c>
      <c r="D124" s="882" t="s">
        <v>725</v>
      </c>
      <c r="E124" s="334" t="s">
        <v>726</v>
      </c>
      <c r="F124" s="253"/>
      <c r="G124" s="253"/>
      <c r="H124" s="253" t="s">
        <v>480</v>
      </c>
      <c r="I124" s="335" t="s">
        <v>727</v>
      </c>
      <c r="J124" s="253" t="s">
        <v>517</v>
      </c>
      <c r="K124" s="253">
        <v>4</v>
      </c>
      <c r="L124" s="882" t="s">
        <v>728</v>
      </c>
      <c r="M124" s="892" t="s">
        <v>729</v>
      </c>
      <c r="N124" s="882" t="s">
        <v>444</v>
      </c>
      <c r="O124" s="884" t="s">
        <v>445</v>
      </c>
      <c r="P124" s="886" t="str">
        <f>+IF(AVERAGE(K124:K125)&lt;1.5,"INSIGNIFICANTE (1)",+IF(AVERAGE(K124:K125)&lt;2.5,"MENOR (2)",IF(AVERAGE(K124:K125)&lt;3.5,"MODERADO (3)",IF(AVERAGE(K124:K125)&lt;4.5,"MAYOR (4)","CATASTRÓFICO (5)"))))</f>
        <v>MAYOR (4)</v>
      </c>
      <c r="Q124" s="895">
        <f>VLOOKUP(O124,'[12]TABLA DE PROBABILIDAD'!$A$4:$C$8,2,FALSE)</f>
        <v>3</v>
      </c>
      <c r="R124" s="886">
        <f>VLOOKUP(P124,'[12]TABLA DE IMPACTO'!$B$32:$C$36,2,FALSE)</f>
        <v>4</v>
      </c>
      <c r="S124" s="886">
        <f>VALUE(CONCATENATE(Q124,R124))</f>
        <v>34</v>
      </c>
      <c r="T124" s="886" t="str">
        <f>VLOOKUP(S124,'[3]MATRIZ CALIFICACIÓN'!$D$58:$E$82,2,FALSE)</f>
        <v>EXTREMA</v>
      </c>
      <c r="U124" s="897" t="s">
        <v>446</v>
      </c>
      <c r="V124" s="336" t="s">
        <v>730</v>
      </c>
      <c r="W124" s="254" t="s">
        <v>731</v>
      </c>
      <c r="X124" s="254" t="s">
        <v>732</v>
      </c>
      <c r="Y124" s="254" t="s">
        <v>673</v>
      </c>
      <c r="Z124" s="253">
        <v>15</v>
      </c>
      <c r="AA124" s="253">
        <v>0</v>
      </c>
      <c r="AB124" s="253">
        <v>15</v>
      </c>
      <c r="AC124" s="253">
        <v>0</v>
      </c>
      <c r="AD124" s="253">
        <v>15</v>
      </c>
      <c r="AE124" s="253">
        <v>0</v>
      </c>
      <c r="AF124" s="253">
        <v>15</v>
      </c>
      <c r="AG124" s="253">
        <v>5</v>
      </c>
      <c r="AH124" s="253">
        <v>15</v>
      </c>
      <c r="AI124" s="253">
        <v>0</v>
      </c>
      <c r="AJ124" s="253">
        <v>15</v>
      </c>
      <c r="AK124" s="253">
        <v>0</v>
      </c>
      <c r="AL124" s="253">
        <v>10</v>
      </c>
      <c r="AM124" s="253">
        <v>5</v>
      </c>
      <c r="AN124" s="253"/>
      <c r="AO124" s="255">
        <f>SUM(Z124:AN124)</f>
        <v>110</v>
      </c>
      <c r="AP124" s="255" t="s">
        <v>449</v>
      </c>
      <c r="AQ124" s="253" t="s">
        <v>453</v>
      </c>
      <c r="AR124" s="253"/>
    </row>
    <row r="125" spans="1:44" ht="76.5">
      <c r="A125" s="880"/>
      <c r="B125" s="882"/>
      <c r="C125" s="882"/>
      <c r="D125" s="882"/>
      <c r="E125" s="337" t="s">
        <v>733</v>
      </c>
      <c r="F125" s="338"/>
      <c r="G125" s="338"/>
      <c r="H125" s="338"/>
      <c r="I125" s="339"/>
      <c r="J125" s="338"/>
      <c r="K125" s="338"/>
      <c r="L125" s="882"/>
      <c r="M125" s="892"/>
      <c r="N125" s="882"/>
      <c r="O125" s="884"/>
      <c r="P125" s="886"/>
      <c r="Q125" s="895"/>
      <c r="R125" s="886"/>
      <c r="S125" s="886"/>
      <c r="T125" s="886"/>
      <c r="U125" s="897"/>
      <c r="V125" s="336" t="s">
        <v>734</v>
      </c>
      <c r="W125" s="254" t="s">
        <v>731</v>
      </c>
      <c r="X125" s="254" t="s">
        <v>732</v>
      </c>
      <c r="Y125" s="253" t="s">
        <v>673</v>
      </c>
      <c r="Z125" s="253">
        <v>15</v>
      </c>
      <c r="AA125" s="253">
        <v>0</v>
      </c>
      <c r="AB125" s="253">
        <v>15</v>
      </c>
      <c r="AC125" s="253">
        <v>0</v>
      </c>
      <c r="AD125" s="253">
        <v>15</v>
      </c>
      <c r="AE125" s="253">
        <v>0</v>
      </c>
      <c r="AF125" s="253">
        <v>15</v>
      </c>
      <c r="AG125" s="253">
        <v>5</v>
      </c>
      <c r="AH125" s="253">
        <v>15</v>
      </c>
      <c r="AI125" s="253">
        <v>0</v>
      </c>
      <c r="AJ125" s="253">
        <v>15</v>
      </c>
      <c r="AK125" s="253">
        <v>0</v>
      </c>
      <c r="AL125" s="253">
        <v>10</v>
      </c>
      <c r="AM125" s="253">
        <v>5</v>
      </c>
      <c r="AN125" s="253"/>
      <c r="AO125" s="255">
        <f t="shared" ref="AO125:AO127" si="8">SUM(Z125:AN125)</f>
        <v>110</v>
      </c>
      <c r="AP125" s="255" t="s">
        <v>449</v>
      </c>
      <c r="AQ125" s="253" t="s">
        <v>453</v>
      </c>
      <c r="AR125" s="253"/>
    </row>
    <row r="126" spans="1:44" ht="76.5">
      <c r="A126" s="880"/>
      <c r="B126" s="882"/>
      <c r="C126" s="882"/>
      <c r="D126" s="882" t="s">
        <v>735</v>
      </c>
      <c r="E126" s="260" t="s">
        <v>736</v>
      </c>
      <c r="F126" s="253"/>
      <c r="G126" s="253"/>
      <c r="H126" s="253" t="s">
        <v>480</v>
      </c>
      <c r="I126" s="253" t="s">
        <v>737</v>
      </c>
      <c r="J126" s="254" t="s">
        <v>441</v>
      </c>
      <c r="K126" s="253">
        <v>2</v>
      </c>
      <c r="L126" s="257"/>
      <c r="M126" s="258"/>
      <c r="N126" s="882"/>
      <c r="O126" s="884"/>
      <c r="P126" s="886"/>
      <c r="Q126" s="895"/>
      <c r="R126" s="886"/>
      <c r="S126" s="886"/>
      <c r="T126" s="886"/>
      <c r="U126" s="897"/>
      <c r="V126" s="340" t="s">
        <v>738</v>
      </c>
      <c r="W126" s="253" t="s">
        <v>731</v>
      </c>
      <c r="X126" s="254" t="s">
        <v>732</v>
      </c>
      <c r="Y126" s="253" t="s">
        <v>673</v>
      </c>
      <c r="Z126" s="253">
        <v>15</v>
      </c>
      <c r="AA126" s="253">
        <v>0</v>
      </c>
      <c r="AB126" s="253">
        <v>15</v>
      </c>
      <c r="AC126" s="253">
        <v>0</v>
      </c>
      <c r="AD126" s="253">
        <v>15</v>
      </c>
      <c r="AE126" s="253">
        <v>0</v>
      </c>
      <c r="AF126" s="253">
        <v>15</v>
      </c>
      <c r="AG126" s="253">
        <v>5</v>
      </c>
      <c r="AH126" s="253">
        <v>15</v>
      </c>
      <c r="AI126" s="253">
        <v>0</v>
      </c>
      <c r="AJ126" s="253">
        <v>15</v>
      </c>
      <c r="AK126" s="253">
        <v>0</v>
      </c>
      <c r="AL126" s="253">
        <v>10</v>
      </c>
      <c r="AM126" s="253">
        <v>5</v>
      </c>
      <c r="AN126" s="253">
        <v>0</v>
      </c>
      <c r="AO126" s="255">
        <f t="shared" si="8"/>
        <v>110</v>
      </c>
      <c r="AP126" s="255" t="s">
        <v>449</v>
      </c>
      <c r="AQ126" s="253" t="s">
        <v>453</v>
      </c>
      <c r="AR126" s="253"/>
    </row>
    <row r="127" spans="1:44" ht="76.5">
      <c r="A127" s="880"/>
      <c r="B127" s="882"/>
      <c r="C127" s="882"/>
      <c r="D127" s="882"/>
      <c r="E127" s="341" t="s">
        <v>739</v>
      </c>
      <c r="F127" s="253"/>
      <c r="G127" s="253"/>
      <c r="H127" s="253" t="s">
        <v>480</v>
      </c>
      <c r="I127" s="337" t="s">
        <v>740</v>
      </c>
      <c r="J127" s="254" t="s">
        <v>498</v>
      </c>
      <c r="K127" s="253">
        <v>5</v>
      </c>
      <c r="L127" s="257"/>
      <c r="M127" s="258"/>
      <c r="N127" s="882"/>
      <c r="O127" s="884"/>
      <c r="P127" s="886"/>
      <c r="Q127" s="895"/>
      <c r="R127" s="886"/>
      <c r="S127" s="886"/>
      <c r="T127" s="886"/>
      <c r="U127" s="897"/>
      <c r="V127" s="340" t="s">
        <v>741</v>
      </c>
      <c r="W127" s="253" t="s">
        <v>731</v>
      </c>
      <c r="X127" s="254" t="s">
        <v>732</v>
      </c>
      <c r="Y127" s="253" t="s">
        <v>673</v>
      </c>
      <c r="Z127" s="253">
        <v>15</v>
      </c>
      <c r="AA127" s="253">
        <v>0</v>
      </c>
      <c r="AB127" s="253">
        <v>15</v>
      </c>
      <c r="AC127" s="253">
        <v>0</v>
      </c>
      <c r="AD127" s="253">
        <v>15</v>
      </c>
      <c r="AE127" s="253">
        <v>0</v>
      </c>
      <c r="AF127" s="253">
        <v>15</v>
      </c>
      <c r="AG127" s="253">
        <v>5</v>
      </c>
      <c r="AH127" s="253">
        <v>15</v>
      </c>
      <c r="AI127" s="253">
        <v>0</v>
      </c>
      <c r="AJ127" s="253">
        <v>15</v>
      </c>
      <c r="AK127" s="253">
        <v>0</v>
      </c>
      <c r="AL127" s="253">
        <v>10</v>
      </c>
      <c r="AM127" s="253">
        <v>5</v>
      </c>
      <c r="AN127" s="253">
        <v>0</v>
      </c>
      <c r="AO127" s="255">
        <f t="shared" si="8"/>
        <v>110</v>
      </c>
      <c r="AP127" s="255" t="s">
        <v>449</v>
      </c>
      <c r="AQ127" s="253" t="s">
        <v>453</v>
      </c>
      <c r="AR127" s="253"/>
    </row>
    <row r="128" spans="1:44" ht="76.5">
      <c r="A128" s="880"/>
      <c r="B128" s="882"/>
      <c r="C128" s="882" t="s">
        <v>436</v>
      </c>
      <c r="D128" s="882" t="s">
        <v>742</v>
      </c>
      <c r="E128" s="334" t="s">
        <v>743</v>
      </c>
      <c r="F128" s="253"/>
      <c r="G128" s="253"/>
      <c r="H128" s="253" t="s">
        <v>480</v>
      </c>
      <c r="I128" s="335" t="s">
        <v>744</v>
      </c>
      <c r="J128" s="253" t="s">
        <v>517</v>
      </c>
      <c r="K128" s="253">
        <v>4</v>
      </c>
      <c r="L128" s="257"/>
      <c r="M128" s="258"/>
      <c r="N128" s="882" t="s">
        <v>444</v>
      </c>
      <c r="O128" s="884" t="s">
        <v>445</v>
      </c>
      <c r="P128" s="886" t="str">
        <f>+IF(AVERAGE(K128:K129)&lt;1.5,"INSIGNIFICANTE (1)",+IF(AVERAGE(K128:K129)&lt;2.5,"MENOR (2)",IF(AVERAGE(K128:K129)&lt;3.5,"MODERADO (3)",IF(AVERAGE(K128:K129)&lt;4.5,"MAYOR (4)","CATASTRÓFICO (5)"))))</f>
        <v>MODERADO (3)</v>
      </c>
      <c r="Q128" s="895">
        <f>VLOOKUP(O128,'[12]TABLA DE PROBABILIDAD'!$A$4:$C$8,2,FALSE)</f>
        <v>3</v>
      </c>
      <c r="R128" s="886">
        <f>VLOOKUP(P128,'[12]TABLA DE IMPACTO'!$B$32:$C$36,2,FALSE)</f>
        <v>3</v>
      </c>
      <c r="S128" s="886">
        <f>VALUE(CONCATENATE(Q128,R128))</f>
        <v>33</v>
      </c>
      <c r="T128" s="886" t="str">
        <f>VLOOKUP(S128,'[3]MATRIZ CALIFICACIÓN'!$D$58:$E$82,2,FALSE)</f>
        <v>ALTA</v>
      </c>
      <c r="U128" s="897" t="s">
        <v>446</v>
      </c>
      <c r="V128" s="340" t="s">
        <v>745</v>
      </c>
      <c r="W128" s="340" t="s">
        <v>731</v>
      </c>
      <c r="X128" s="254" t="s">
        <v>732</v>
      </c>
      <c r="Y128" s="254" t="s">
        <v>673</v>
      </c>
      <c r="Z128" s="253">
        <v>15</v>
      </c>
      <c r="AA128" s="253">
        <v>0</v>
      </c>
      <c r="AB128" s="253">
        <v>15</v>
      </c>
      <c r="AC128" s="253">
        <v>0</v>
      </c>
      <c r="AD128" s="253">
        <v>15</v>
      </c>
      <c r="AE128" s="253">
        <v>0</v>
      </c>
      <c r="AF128" s="253">
        <v>15</v>
      </c>
      <c r="AG128" s="253">
        <v>5</v>
      </c>
      <c r="AH128" s="253">
        <v>15</v>
      </c>
      <c r="AI128" s="253">
        <v>0</v>
      </c>
      <c r="AJ128" s="253">
        <v>15</v>
      </c>
      <c r="AK128" s="253">
        <v>0</v>
      </c>
      <c r="AL128" s="253">
        <v>10</v>
      </c>
      <c r="AM128" s="253">
        <v>5</v>
      </c>
      <c r="AN128" s="253">
        <v>0</v>
      </c>
      <c r="AO128" s="255">
        <f>SUM(Z128:AN128)</f>
        <v>110</v>
      </c>
      <c r="AP128" s="255" t="s">
        <v>449</v>
      </c>
      <c r="AQ128" s="253" t="s">
        <v>453</v>
      </c>
      <c r="AR128" s="253"/>
    </row>
    <row r="129" spans="1:44" ht="76.5">
      <c r="A129" s="880"/>
      <c r="B129" s="882"/>
      <c r="C129" s="882"/>
      <c r="D129" s="882"/>
      <c r="E129" s="260" t="s">
        <v>746</v>
      </c>
      <c r="F129" s="253"/>
      <c r="G129" s="253"/>
      <c r="H129" s="253" t="s">
        <v>480</v>
      </c>
      <c r="I129" s="334" t="s">
        <v>747</v>
      </c>
      <c r="J129" s="254" t="s">
        <v>498</v>
      </c>
      <c r="K129" s="253">
        <v>2</v>
      </c>
      <c r="L129" s="257"/>
      <c r="M129" s="258"/>
      <c r="N129" s="882"/>
      <c r="O129" s="884"/>
      <c r="P129" s="886"/>
      <c r="Q129" s="895"/>
      <c r="R129" s="886"/>
      <c r="S129" s="886"/>
      <c r="T129" s="886"/>
      <c r="U129" s="897"/>
      <c r="V129" s="340" t="s">
        <v>748</v>
      </c>
      <c r="W129" s="340" t="s">
        <v>731</v>
      </c>
      <c r="X129" s="254" t="s">
        <v>732</v>
      </c>
      <c r="Y129" s="253" t="s">
        <v>673</v>
      </c>
      <c r="Z129" s="253">
        <v>15</v>
      </c>
      <c r="AA129" s="253">
        <v>0</v>
      </c>
      <c r="AB129" s="253">
        <v>15</v>
      </c>
      <c r="AC129" s="253">
        <v>0</v>
      </c>
      <c r="AD129" s="253">
        <v>15</v>
      </c>
      <c r="AE129" s="253">
        <v>0</v>
      </c>
      <c r="AF129" s="253">
        <v>15</v>
      </c>
      <c r="AG129" s="253">
        <v>5</v>
      </c>
      <c r="AH129" s="253">
        <v>15</v>
      </c>
      <c r="AI129" s="253">
        <v>0</v>
      </c>
      <c r="AJ129" s="253">
        <v>15</v>
      </c>
      <c r="AK129" s="253">
        <v>0</v>
      </c>
      <c r="AL129" s="253">
        <v>10</v>
      </c>
      <c r="AM129" s="253">
        <v>5</v>
      </c>
      <c r="AN129" s="253">
        <v>0</v>
      </c>
      <c r="AO129" s="255">
        <f t="shared" ref="AO129" si="9">SUM(Z129:AN129)</f>
        <v>110</v>
      </c>
      <c r="AP129" s="255" t="s">
        <v>449</v>
      </c>
      <c r="AQ129" s="253" t="s">
        <v>453</v>
      </c>
      <c r="AR129" s="253"/>
    </row>
    <row r="130" spans="1:44" ht="76.5">
      <c r="A130" s="880"/>
      <c r="B130" s="882"/>
      <c r="C130" s="882" t="s">
        <v>471</v>
      </c>
      <c r="D130" s="882" t="s">
        <v>749</v>
      </c>
      <c r="E130" s="334" t="s">
        <v>750</v>
      </c>
      <c r="F130" s="253"/>
      <c r="G130" s="253"/>
      <c r="H130" s="253"/>
      <c r="I130" s="335"/>
      <c r="J130" s="253"/>
      <c r="K130" s="253"/>
      <c r="L130" s="257"/>
      <c r="M130" s="258"/>
      <c r="N130" s="882"/>
      <c r="O130" s="884"/>
      <c r="P130" s="886" t="e">
        <f>+IF(AVERAGE(K130:K131)&lt;1.5,"INSIGNIFICANTE (1)",+IF(AVERAGE(K130:K131)&lt;2.5,"MENOR (2)",IF(AVERAGE(K130:K131)&lt;3.5,"MODERADO (3)",IF(AVERAGE(K130:K131)&lt;4.5,"MAYOR (4)","CATASTRÓFICO (5)"))))</f>
        <v>#DIV/0!</v>
      </c>
      <c r="Q130" s="895" t="e">
        <f>VLOOKUP(O130,'[12]TABLA DE PROBABILIDAD'!$A$4:$C$8,2,FALSE)</f>
        <v>#N/A</v>
      </c>
      <c r="R130" s="886" t="e">
        <f>VLOOKUP(P130,'[12]TABLA DE IMPACTO'!$B$32:$C$36,2,FALSE)</f>
        <v>#DIV/0!</v>
      </c>
      <c r="S130" s="886" t="e">
        <f>VALUE(CONCATENATE(Q130,R130))</f>
        <v>#N/A</v>
      </c>
      <c r="T130" s="886" t="e">
        <f>VLOOKUP(S130,'[3]MATRIZ CALIFICACIÓN'!$D$58:$E$82,2,FALSE)</f>
        <v>#N/A</v>
      </c>
      <c r="U130" s="897" t="s">
        <v>446</v>
      </c>
      <c r="V130" s="341" t="s">
        <v>751</v>
      </c>
      <c r="W130" s="254" t="s">
        <v>731</v>
      </c>
      <c r="X130" s="254" t="s">
        <v>732</v>
      </c>
      <c r="Y130" s="254" t="s">
        <v>673</v>
      </c>
      <c r="Z130" s="253">
        <v>15</v>
      </c>
      <c r="AA130" s="253">
        <v>0</v>
      </c>
      <c r="AB130" s="253">
        <v>15</v>
      </c>
      <c r="AC130" s="253">
        <v>0</v>
      </c>
      <c r="AD130" s="253">
        <v>15</v>
      </c>
      <c r="AE130" s="253">
        <v>0</v>
      </c>
      <c r="AF130" s="253">
        <v>15</v>
      </c>
      <c r="AG130" s="253">
        <v>5</v>
      </c>
      <c r="AH130" s="253">
        <v>15</v>
      </c>
      <c r="AI130" s="253">
        <v>0</v>
      </c>
      <c r="AJ130" s="253">
        <v>15</v>
      </c>
      <c r="AK130" s="253">
        <v>0</v>
      </c>
      <c r="AL130" s="253">
        <v>10</v>
      </c>
      <c r="AM130" s="253">
        <v>5</v>
      </c>
      <c r="AN130" s="253">
        <v>0</v>
      </c>
      <c r="AO130" s="255">
        <f>SUM(Z130:AN130)</f>
        <v>110</v>
      </c>
      <c r="AP130" s="255"/>
      <c r="AQ130" s="253"/>
      <c r="AR130" s="253"/>
    </row>
    <row r="131" spans="1:44" ht="76.5">
      <c r="A131" s="880"/>
      <c r="B131" s="882"/>
      <c r="C131" s="882"/>
      <c r="D131" s="882"/>
      <c r="E131" s="260" t="s">
        <v>752</v>
      </c>
      <c r="F131" s="253"/>
      <c r="G131" s="253"/>
      <c r="H131" s="253"/>
      <c r="I131" s="334"/>
      <c r="J131" s="253"/>
      <c r="K131" s="253"/>
      <c r="L131" s="257"/>
      <c r="M131" s="258"/>
      <c r="N131" s="882"/>
      <c r="O131" s="884"/>
      <c r="P131" s="886"/>
      <c r="Q131" s="895"/>
      <c r="R131" s="886"/>
      <c r="S131" s="886"/>
      <c r="T131" s="886"/>
      <c r="U131" s="897"/>
      <c r="V131" s="260" t="s">
        <v>753</v>
      </c>
      <c r="W131" s="253" t="s">
        <v>731</v>
      </c>
      <c r="X131" s="254" t="s">
        <v>732</v>
      </c>
      <c r="Y131" s="253" t="s">
        <v>673</v>
      </c>
      <c r="Z131" s="253">
        <v>15</v>
      </c>
      <c r="AA131" s="253">
        <v>0</v>
      </c>
      <c r="AB131" s="253">
        <v>15</v>
      </c>
      <c r="AC131" s="253">
        <v>0</v>
      </c>
      <c r="AD131" s="253">
        <v>15</v>
      </c>
      <c r="AE131" s="253">
        <v>0</v>
      </c>
      <c r="AF131" s="253">
        <v>15</v>
      </c>
      <c r="AG131" s="253">
        <v>5</v>
      </c>
      <c r="AH131" s="253">
        <v>15</v>
      </c>
      <c r="AI131" s="253">
        <v>0</v>
      </c>
      <c r="AJ131" s="253">
        <v>15</v>
      </c>
      <c r="AK131" s="253">
        <v>0</v>
      </c>
      <c r="AL131" s="253">
        <v>10</v>
      </c>
      <c r="AM131" s="253">
        <v>5</v>
      </c>
      <c r="AN131" s="253">
        <v>0</v>
      </c>
      <c r="AO131" s="255">
        <f t="shared" ref="AO131" si="10">SUM(Z131:AN131)</f>
        <v>110</v>
      </c>
      <c r="AP131" s="255"/>
      <c r="AQ131" s="253"/>
      <c r="AR131" s="253"/>
    </row>
    <row r="132" spans="1:44" ht="76.5">
      <c r="A132" s="880"/>
      <c r="B132" s="882"/>
      <c r="C132" s="882" t="s">
        <v>471</v>
      </c>
      <c r="D132" s="882" t="s">
        <v>754</v>
      </c>
      <c r="E132" s="334" t="s">
        <v>755</v>
      </c>
      <c r="F132" s="253"/>
      <c r="G132" s="253"/>
      <c r="H132" s="253"/>
      <c r="I132" s="335"/>
      <c r="J132" s="253"/>
      <c r="K132" s="253"/>
      <c r="L132" s="257"/>
      <c r="M132" s="258"/>
      <c r="N132" s="882"/>
      <c r="O132" s="884"/>
      <c r="P132" s="886" t="e">
        <f>+IF(AVERAGE(K132:K133)&lt;1.5,"INSIGNIFICANTE (1)",+IF(AVERAGE(K132:K133)&lt;2.5,"MENOR (2)",IF(AVERAGE(K132:K133)&lt;3.5,"MODERADO (3)",IF(AVERAGE(K132:K133)&lt;4.5,"MAYOR (4)","CATASTRÓFICO (5)"))))</f>
        <v>#DIV/0!</v>
      </c>
      <c r="Q132" s="895" t="e">
        <f>VLOOKUP(O132,'[12]TABLA DE PROBABILIDAD'!$A$4:$C$8,2,FALSE)</f>
        <v>#N/A</v>
      </c>
      <c r="R132" s="886" t="e">
        <f>VLOOKUP(P132,'[12]TABLA DE IMPACTO'!$B$32:$C$36,2,FALSE)</f>
        <v>#DIV/0!</v>
      </c>
      <c r="S132" s="886" t="e">
        <f>VALUE(CONCATENATE(Q132,R132))</f>
        <v>#N/A</v>
      </c>
      <c r="T132" s="886" t="e">
        <f>VLOOKUP(S132,'[3]MATRIZ CALIFICACIÓN'!$D$58:$E$82,2,FALSE)</f>
        <v>#N/A</v>
      </c>
      <c r="U132" s="897" t="s">
        <v>446</v>
      </c>
      <c r="V132" s="341" t="s">
        <v>756</v>
      </c>
      <c r="W132" s="254" t="s">
        <v>731</v>
      </c>
      <c r="X132" s="254" t="s">
        <v>732</v>
      </c>
      <c r="Y132" s="254" t="s">
        <v>673</v>
      </c>
      <c r="Z132" s="253">
        <v>15</v>
      </c>
      <c r="AA132" s="253">
        <v>0</v>
      </c>
      <c r="AB132" s="253">
        <v>15</v>
      </c>
      <c r="AC132" s="253">
        <v>0</v>
      </c>
      <c r="AD132" s="253">
        <v>15</v>
      </c>
      <c r="AE132" s="253">
        <v>0</v>
      </c>
      <c r="AF132" s="253">
        <v>15</v>
      </c>
      <c r="AG132" s="253">
        <v>5</v>
      </c>
      <c r="AH132" s="253">
        <v>15</v>
      </c>
      <c r="AI132" s="253">
        <v>0</v>
      </c>
      <c r="AJ132" s="253">
        <v>15</v>
      </c>
      <c r="AK132" s="253">
        <v>0</v>
      </c>
      <c r="AL132" s="253">
        <v>10</v>
      </c>
      <c r="AM132" s="253">
        <v>5</v>
      </c>
      <c r="AN132" s="253">
        <v>0</v>
      </c>
      <c r="AO132" s="255">
        <f>SUM(Z132:AN132)</f>
        <v>110</v>
      </c>
      <c r="AP132" s="255"/>
      <c r="AQ132" s="253"/>
      <c r="AR132" s="253"/>
    </row>
    <row r="133" spans="1:44" ht="76.5">
      <c r="A133" s="880"/>
      <c r="B133" s="882"/>
      <c r="C133" s="882"/>
      <c r="D133" s="882"/>
      <c r="E133" s="260" t="s">
        <v>752</v>
      </c>
      <c r="F133" s="253"/>
      <c r="G133" s="253"/>
      <c r="H133" s="253"/>
      <c r="I133" s="334"/>
      <c r="J133" s="253"/>
      <c r="K133" s="253"/>
      <c r="L133" s="257"/>
      <c r="M133" s="258"/>
      <c r="N133" s="882"/>
      <c r="O133" s="884"/>
      <c r="P133" s="886"/>
      <c r="Q133" s="895"/>
      <c r="R133" s="886"/>
      <c r="S133" s="886"/>
      <c r="T133" s="886"/>
      <c r="U133" s="897"/>
      <c r="V133" s="253" t="s">
        <v>757</v>
      </c>
      <c r="W133" s="253" t="s">
        <v>731</v>
      </c>
      <c r="X133" s="254" t="s">
        <v>732</v>
      </c>
      <c r="Y133" s="253" t="s">
        <v>673</v>
      </c>
      <c r="Z133" s="253">
        <v>15</v>
      </c>
      <c r="AA133" s="253">
        <v>0</v>
      </c>
      <c r="AB133" s="253">
        <v>15</v>
      </c>
      <c r="AC133" s="253">
        <v>0</v>
      </c>
      <c r="AD133" s="253">
        <v>15</v>
      </c>
      <c r="AE133" s="253">
        <v>0</v>
      </c>
      <c r="AF133" s="253">
        <v>15</v>
      </c>
      <c r="AG133" s="253">
        <v>5</v>
      </c>
      <c r="AH133" s="253">
        <v>15</v>
      </c>
      <c r="AI133" s="253">
        <v>0</v>
      </c>
      <c r="AJ133" s="253">
        <v>15</v>
      </c>
      <c r="AK133" s="253">
        <v>0</v>
      </c>
      <c r="AL133" s="253">
        <v>10</v>
      </c>
      <c r="AM133" s="253">
        <v>5</v>
      </c>
      <c r="AN133" s="253">
        <v>0</v>
      </c>
      <c r="AO133" s="255">
        <f t="shared" ref="AO133" si="11">SUM(Z133:AN133)</f>
        <v>110</v>
      </c>
      <c r="AP133" s="255"/>
      <c r="AQ133" s="253"/>
      <c r="AR133" s="253"/>
    </row>
    <row r="134" spans="1:44" ht="63.75">
      <c r="A134" s="880"/>
      <c r="B134" s="882"/>
      <c r="C134" s="882" t="s">
        <v>471</v>
      </c>
      <c r="D134" s="882" t="s">
        <v>758</v>
      </c>
      <c r="E134" s="334" t="s">
        <v>759</v>
      </c>
      <c r="F134" s="253"/>
      <c r="G134" s="253"/>
      <c r="H134" s="253"/>
      <c r="I134" s="335"/>
      <c r="J134" s="253"/>
      <c r="K134" s="253"/>
      <c r="L134" s="257"/>
      <c r="M134" s="258"/>
      <c r="N134" s="882"/>
      <c r="O134" s="884"/>
      <c r="P134" s="886" t="e">
        <f>+IF(AVERAGE(K134:K135)&lt;1.5,"INSIGNIFICANTE (1)",+IF(AVERAGE(K134:K135)&lt;2.5,"MENOR (2)",IF(AVERAGE(K134:K135)&lt;3.5,"MODERADO (3)",IF(AVERAGE(K134:K135)&lt;4.5,"MAYOR (4)","CATASTRÓFICO (5)"))))</f>
        <v>#DIV/0!</v>
      </c>
      <c r="Q134" s="895" t="e">
        <f>VLOOKUP(O134,'[12]TABLA DE PROBABILIDAD'!$A$4:$C$8,2,FALSE)</f>
        <v>#N/A</v>
      </c>
      <c r="R134" s="886" t="e">
        <f>VLOOKUP(P134,'[12]TABLA DE IMPACTO'!$B$32:$C$36,2,FALSE)</f>
        <v>#DIV/0!</v>
      </c>
      <c r="S134" s="886" t="e">
        <f>VALUE(CONCATENATE(Q134,R134))</f>
        <v>#N/A</v>
      </c>
      <c r="T134" s="886" t="e">
        <f>VLOOKUP(S134,'[3]MATRIZ CALIFICACIÓN'!$D$58:$E$82,2,FALSE)</f>
        <v>#N/A</v>
      </c>
      <c r="U134" s="897" t="s">
        <v>446</v>
      </c>
      <c r="V134" s="341" t="s">
        <v>760</v>
      </c>
      <c r="W134" s="254" t="s">
        <v>761</v>
      </c>
      <c r="X134" s="254" t="s">
        <v>762</v>
      </c>
      <c r="Y134" s="254" t="s">
        <v>673</v>
      </c>
      <c r="Z134" s="253">
        <v>15</v>
      </c>
      <c r="AA134" s="253">
        <v>0</v>
      </c>
      <c r="AB134" s="253">
        <v>15</v>
      </c>
      <c r="AC134" s="253">
        <v>0</v>
      </c>
      <c r="AD134" s="253">
        <v>15</v>
      </c>
      <c r="AE134" s="253">
        <v>0</v>
      </c>
      <c r="AF134" s="253">
        <v>15</v>
      </c>
      <c r="AG134" s="253">
        <v>5</v>
      </c>
      <c r="AH134" s="253">
        <v>15</v>
      </c>
      <c r="AI134" s="253">
        <v>0</v>
      </c>
      <c r="AJ134" s="253">
        <v>15</v>
      </c>
      <c r="AK134" s="253">
        <v>0</v>
      </c>
      <c r="AL134" s="253">
        <v>10</v>
      </c>
      <c r="AM134" s="253">
        <v>5</v>
      </c>
      <c r="AN134" s="253">
        <v>0</v>
      </c>
      <c r="AO134" s="255">
        <f>SUM(Z134:AN134)</f>
        <v>110</v>
      </c>
      <c r="AP134" s="255"/>
      <c r="AQ134" s="253"/>
      <c r="AR134" s="253"/>
    </row>
    <row r="135" spans="1:44" ht="63.75">
      <c r="A135" s="880"/>
      <c r="B135" s="882"/>
      <c r="C135" s="882"/>
      <c r="D135" s="882"/>
      <c r="E135" s="260" t="s">
        <v>759</v>
      </c>
      <c r="F135" s="253"/>
      <c r="G135" s="253"/>
      <c r="H135" s="253"/>
      <c r="I135" s="334"/>
      <c r="J135" s="253"/>
      <c r="K135" s="253"/>
      <c r="L135" s="257"/>
      <c r="M135" s="258"/>
      <c r="N135" s="882"/>
      <c r="O135" s="884"/>
      <c r="P135" s="886"/>
      <c r="Q135" s="895"/>
      <c r="R135" s="886"/>
      <c r="S135" s="886"/>
      <c r="T135" s="886"/>
      <c r="U135" s="897"/>
      <c r="V135" s="341" t="s">
        <v>763</v>
      </c>
      <c r="W135" s="254" t="s">
        <v>761</v>
      </c>
      <c r="X135" s="254" t="s">
        <v>762</v>
      </c>
      <c r="Y135" s="253" t="s">
        <v>673</v>
      </c>
      <c r="Z135" s="253">
        <v>15</v>
      </c>
      <c r="AA135" s="253">
        <v>0</v>
      </c>
      <c r="AB135" s="253">
        <v>15</v>
      </c>
      <c r="AC135" s="253">
        <v>0</v>
      </c>
      <c r="AD135" s="253">
        <v>15</v>
      </c>
      <c r="AE135" s="253">
        <v>0</v>
      </c>
      <c r="AF135" s="253">
        <v>15</v>
      </c>
      <c r="AG135" s="253">
        <v>5</v>
      </c>
      <c r="AH135" s="253">
        <v>15</v>
      </c>
      <c r="AI135" s="253">
        <v>0</v>
      </c>
      <c r="AJ135" s="253">
        <v>15</v>
      </c>
      <c r="AK135" s="253">
        <v>0</v>
      </c>
      <c r="AL135" s="253">
        <v>10</v>
      </c>
      <c r="AM135" s="253">
        <v>5</v>
      </c>
      <c r="AN135" s="253">
        <v>0</v>
      </c>
      <c r="AO135" s="255">
        <f t="shared" ref="AO135" si="12">SUM(Z135:AN135)</f>
        <v>110</v>
      </c>
      <c r="AP135" s="255"/>
      <c r="AQ135" s="253"/>
      <c r="AR135" s="253"/>
    </row>
    <row r="136" spans="1:44" ht="15.75" thickBot="1">
      <c r="A136" s="261"/>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row>
    <row r="137" spans="1:44" ht="25.5" customHeight="1">
      <c r="A137" s="840" t="s">
        <v>764</v>
      </c>
      <c r="B137" s="803" t="s">
        <v>765</v>
      </c>
      <c r="C137" s="803" t="s">
        <v>436</v>
      </c>
      <c r="D137" s="803" t="s">
        <v>766</v>
      </c>
      <c r="E137" s="193" t="s">
        <v>767</v>
      </c>
      <c r="F137" s="194"/>
      <c r="G137" s="194" t="s">
        <v>457</v>
      </c>
      <c r="H137" s="194"/>
      <c r="I137" s="342" t="s">
        <v>768</v>
      </c>
      <c r="J137" s="198" t="s">
        <v>498</v>
      </c>
      <c r="K137" s="198">
        <v>1</v>
      </c>
      <c r="L137" s="198" t="s">
        <v>769</v>
      </c>
      <c r="M137" s="196"/>
      <c r="N137" s="803" t="s">
        <v>444</v>
      </c>
      <c r="O137" s="806" t="s">
        <v>590</v>
      </c>
      <c r="P137" s="808" t="str">
        <f>+IF(AVERAGE(K137:K141)&lt;1.5,"INSIGNIFICANTE (1)",+IF(AVERAGE(K137:K141)&lt;2.5,"MENOR (2)",IF(AVERAGE(K137:K141)&lt;3.5,"MODERADO (3)",IF(AVERAGE(K137:K141)&lt;4.5,"MAYOR (4)","CATASTRÓFICO (5)"))))</f>
        <v>INSIGNIFICANTE (1)</v>
      </c>
      <c r="Q137" s="810" t="e">
        <f>VLOOKUP(O137,'[13]TABLA DE PROBABILIDAD'!A129:C133,2,FALSE)</f>
        <v>#N/A</v>
      </c>
      <c r="R137" s="808" t="e">
        <f>VLOOKUP(P137,'[13]TABLA DE IMPACTO'!B157:C161,2,FALSE)</f>
        <v>#N/A</v>
      </c>
      <c r="S137" s="808" t="e">
        <f>VALUE(CONCATENATE(Q137,R137))</f>
        <v>#N/A</v>
      </c>
      <c r="T137" s="808" t="e">
        <f>VLOOKUP(S137,'[3]MATRIZ CALIFICACIÓN'!$D$58:$E$82,2,FALSE)</f>
        <v>#N/A</v>
      </c>
      <c r="U137" s="852" t="s">
        <v>446</v>
      </c>
      <c r="V137" s="805" t="s">
        <v>770</v>
      </c>
      <c r="W137" s="805" t="s">
        <v>771</v>
      </c>
      <c r="X137" s="343"/>
      <c r="Y137" s="805" t="s">
        <v>772</v>
      </c>
      <c r="Z137" s="803">
        <v>15</v>
      </c>
      <c r="AA137" s="803"/>
      <c r="AB137" s="803">
        <v>15</v>
      </c>
      <c r="AC137" s="803"/>
      <c r="AD137" s="803">
        <v>15</v>
      </c>
      <c r="AE137" s="194"/>
      <c r="AF137" s="194"/>
      <c r="AG137" s="803">
        <v>5</v>
      </c>
      <c r="AH137" s="803">
        <v>15</v>
      </c>
      <c r="AI137" s="194"/>
      <c r="AJ137" s="803">
        <v>15</v>
      </c>
      <c r="AK137" s="194"/>
      <c r="AL137" s="803">
        <v>10</v>
      </c>
      <c r="AM137" s="194"/>
      <c r="AN137" s="194"/>
      <c r="AO137" s="958">
        <f>SUM(Z137:AN137)</f>
        <v>90</v>
      </c>
      <c r="AP137" s="958" t="s">
        <v>449</v>
      </c>
      <c r="AQ137" s="803" t="s">
        <v>416</v>
      </c>
      <c r="AR137" s="803" t="s">
        <v>773</v>
      </c>
    </row>
    <row r="138" spans="1:44" ht="25.5">
      <c r="A138" s="841"/>
      <c r="B138" s="804"/>
      <c r="C138" s="804"/>
      <c r="D138" s="804"/>
      <c r="E138" s="344" t="s">
        <v>774</v>
      </c>
      <c r="F138" s="200"/>
      <c r="G138" s="200" t="s">
        <v>457</v>
      </c>
      <c r="H138" s="200"/>
      <c r="I138" s="344" t="s">
        <v>775</v>
      </c>
      <c r="J138" s="201" t="s">
        <v>498</v>
      </c>
      <c r="K138" s="201">
        <v>1</v>
      </c>
      <c r="L138" s="201"/>
      <c r="M138" s="212"/>
      <c r="N138" s="804"/>
      <c r="O138" s="807"/>
      <c r="P138" s="809"/>
      <c r="Q138" s="811"/>
      <c r="R138" s="809"/>
      <c r="S138" s="809"/>
      <c r="T138" s="809"/>
      <c r="U138" s="853"/>
      <c r="V138" s="802"/>
      <c r="W138" s="802"/>
      <c r="X138" s="203"/>
      <c r="Y138" s="802"/>
      <c r="Z138" s="804"/>
      <c r="AA138" s="804"/>
      <c r="AB138" s="804"/>
      <c r="AC138" s="804"/>
      <c r="AD138" s="804"/>
      <c r="AE138" s="200"/>
      <c r="AF138" s="200"/>
      <c r="AG138" s="804"/>
      <c r="AH138" s="804"/>
      <c r="AI138" s="200"/>
      <c r="AJ138" s="804"/>
      <c r="AK138" s="200"/>
      <c r="AL138" s="804"/>
      <c r="AM138" s="200"/>
      <c r="AN138" s="200"/>
      <c r="AO138" s="851"/>
      <c r="AP138" s="851"/>
      <c r="AQ138" s="804"/>
      <c r="AR138" s="804"/>
    </row>
    <row r="139" spans="1:44" ht="25.5">
      <c r="A139" s="841"/>
      <c r="B139" s="804"/>
      <c r="C139" s="804"/>
      <c r="D139" s="804"/>
      <c r="E139" s="217" t="s">
        <v>776</v>
      </c>
      <c r="F139" s="200"/>
      <c r="G139" s="200" t="s">
        <v>457</v>
      </c>
      <c r="H139" s="200"/>
      <c r="I139" s="344"/>
      <c r="J139" s="201"/>
      <c r="K139" s="201"/>
      <c r="L139" s="201"/>
      <c r="M139" s="212"/>
      <c r="N139" s="804"/>
      <c r="O139" s="807"/>
      <c r="P139" s="809"/>
      <c r="Q139" s="811"/>
      <c r="R139" s="809"/>
      <c r="S139" s="809"/>
      <c r="T139" s="809"/>
      <c r="U139" s="853"/>
      <c r="V139" s="802"/>
      <c r="W139" s="802"/>
      <c r="X139" s="203"/>
      <c r="Y139" s="802"/>
      <c r="Z139" s="804"/>
      <c r="AA139" s="804"/>
      <c r="AB139" s="804"/>
      <c r="AC139" s="804"/>
      <c r="AD139" s="804"/>
      <c r="AE139" s="200"/>
      <c r="AF139" s="200"/>
      <c r="AG139" s="804"/>
      <c r="AH139" s="804"/>
      <c r="AI139" s="200"/>
      <c r="AJ139" s="804"/>
      <c r="AK139" s="200"/>
      <c r="AL139" s="804"/>
      <c r="AM139" s="200"/>
      <c r="AN139" s="200"/>
      <c r="AO139" s="851"/>
      <c r="AP139" s="851"/>
      <c r="AQ139" s="804"/>
      <c r="AR139" s="804"/>
    </row>
    <row r="140" spans="1:44" ht="38.25">
      <c r="A140" s="841"/>
      <c r="B140" s="804"/>
      <c r="C140" s="804"/>
      <c r="D140" s="804"/>
      <c r="E140" s="211" t="s">
        <v>777</v>
      </c>
      <c r="F140" s="200"/>
      <c r="G140" s="200" t="s">
        <v>594</v>
      </c>
      <c r="H140" s="200"/>
      <c r="I140" s="344"/>
      <c r="J140" s="201"/>
      <c r="K140" s="201"/>
      <c r="L140" s="201"/>
      <c r="M140" s="212"/>
      <c r="N140" s="804"/>
      <c r="O140" s="807"/>
      <c r="P140" s="809"/>
      <c r="Q140" s="811"/>
      <c r="R140" s="809"/>
      <c r="S140" s="809"/>
      <c r="T140" s="809"/>
      <c r="U140" s="853"/>
      <c r="V140" s="802"/>
      <c r="W140" s="802"/>
      <c r="X140" s="203"/>
      <c r="Y140" s="802"/>
      <c r="Z140" s="804"/>
      <c r="AA140" s="804"/>
      <c r="AB140" s="804"/>
      <c r="AC140" s="804"/>
      <c r="AD140" s="804"/>
      <c r="AE140" s="200"/>
      <c r="AF140" s="200"/>
      <c r="AG140" s="804"/>
      <c r="AH140" s="804"/>
      <c r="AI140" s="200"/>
      <c r="AJ140" s="804"/>
      <c r="AK140" s="200"/>
      <c r="AL140" s="804"/>
      <c r="AM140" s="200"/>
      <c r="AN140" s="200"/>
      <c r="AO140" s="851"/>
      <c r="AP140" s="851"/>
      <c r="AQ140" s="804"/>
      <c r="AR140" s="804"/>
    </row>
    <row r="141" spans="1:44">
      <c r="A141" s="841"/>
      <c r="B141" s="804"/>
      <c r="C141" s="804"/>
      <c r="D141" s="804"/>
      <c r="E141" s="202"/>
      <c r="F141" s="200"/>
      <c r="G141" s="200"/>
      <c r="H141" s="200"/>
      <c r="I141" s="344"/>
      <c r="J141" s="201"/>
      <c r="K141" s="201"/>
      <c r="L141" s="201"/>
      <c r="M141" s="212"/>
      <c r="N141" s="804"/>
      <c r="O141" s="807"/>
      <c r="P141" s="809"/>
      <c r="Q141" s="811"/>
      <c r="R141" s="809"/>
      <c r="S141" s="809"/>
      <c r="T141" s="809"/>
      <c r="U141" s="853"/>
      <c r="V141" s="802"/>
      <c r="W141" s="802"/>
      <c r="X141" s="203"/>
      <c r="Y141" s="802"/>
      <c r="Z141" s="804"/>
      <c r="AA141" s="804"/>
      <c r="AB141" s="804"/>
      <c r="AC141" s="804"/>
      <c r="AD141" s="804"/>
      <c r="AE141" s="200"/>
      <c r="AF141" s="200"/>
      <c r="AG141" s="804"/>
      <c r="AH141" s="804"/>
      <c r="AI141" s="200"/>
      <c r="AJ141" s="804"/>
      <c r="AK141" s="200"/>
      <c r="AL141" s="804"/>
      <c r="AM141" s="200"/>
      <c r="AN141" s="200"/>
      <c r="AO141" s="851"/>
      <c r="AP141" s="851"/>
      <c r="AQ141" s="804"/>
      <c r="AR141" s="804"/>
    </row>
    <row r="142" spans="1:44" ht="25.5" customHeight="1">
      <c r="A142" s="841"/>
      <c r="B142" s="804"/>
      <c r="C142" s="804" t="s">
        <v>436</v>
      </c>
      <c r="D142" s="804" t="s">
        <v>778</v>
      </c>
      <c r="E142" s="199" t="s">
        <v>779</v>
      </c>
      <c r="F142" s="200"/>
      <c r="G142" s="200" t="s">
        <v>467</v>
      </c>
      <c r="H142" s="200"/>
      <c r="I142" s="845" t="s">
        <v>780</v>
      </c>
      <c r="J142" s="804" t="s">
        <v>517</v>
      </c>
      <c r="K142" s="804">
        <v>3</v>
      </c>
      <c r="L142" s="201" t="s">
        <v>769</v>
      </c>
      <c r="M142" s="212"/>
      <c r="N142" s="804" t="s">
        <v>444</v>
      </c>
      <c r="O142" s="807" t="s">
        <v>476</v>
      </c>
      <c r="P142" s="809" t="str">
        <f>+IF(AVERAGE(K142:K146)&lt;1.5,"INSIGNIFICANTE (1)",+IF(AVERAGE(K142:K146)&lt;2.5,"MENOR (2)",IF(AVERAGE(K142:K146)&lt;3.5,"MODERADO (3)",IF(AVERAGE(K142:K146)&lt;4.5,"MAYOR (4)","CATASTRÓFICO (5)"))))</f>
        <v>MODERADO (3)</v>
      </c>
      <c r="Q142" s="811" t="e">
        <f>VLOOKUP(O142,'[13]TABLA DE PROBABILIDAD'!A134:C138,2,FALSE)</f>
        <v>#N/A</v>
      </c>
      <c r="R142" s="809" t="e">
        <f>VLOOKUP(P142,'[13]TABLA DE IMPACTO'!B162:C166,2,FALSE)</f>
        <v>#N/A</v>
      </c>
      <c r="S142" s="809" t="e">
        <f>VALUE(CONCATENATE(Q142,R142))</f>
        <v>#N/A</v>
      </c>
      <c r="T142" s="809" t="e">
        <f>VLOOKUP(S142,'[3]MATRIZ CALIFICACIÓN'!$D$58:$E$82,2,FALSE)</f>
        <v>#N/A</v>
      </c>
      <c r="U142" s="853" t="s">
        <v>446</v>
      </c>
      <c r="V142" s="802" t="s">
        <v>781</v>
      </c>
      <c r="W142" s="802" t="s">
        <v>782</v>
      </c>
      <c r="X142" s="203"/>
      <c r="Y142" s="802" t="s">
        <v>772</v>
      </c>
      <c r="Z142" s="804">
        <v>15</v>
      </c>
      <c r="AA142" s="200"/>
      <c r="AB142" s="804">
        <v>15</v>
      </c>
      <c r="AC142" s="200"/>
      <c r="AD142" s="804">
        <v>15</v>
      </c>
      <c r="AE142" s="200"/>
      <c r="AF142" s="804">
        <v>15</v>
      </c>
      <c r="AG142" s="804"/>
      <c r="AH142" s="804">
        <v>15</v>
      </c>
      <c r="AI142" s="200"/>
      <c r="AJ142" s="804">
        <v>15</v>
      </c>
      <c r="AK142" s="200"/>
      <c r="AL142" s="804">
        <v>10</v>
      </c>
      <c r="AM142" s="200"/>
      <c r="AN142" s="200"/>
      <c r="AO142" s="851">
        <f>SUM(Z142:AN142)</f>
        <v>100</v>
      </c>
      <c r="AP142" s="851" t="s">
        <v>449</v>
      </c>
      <c r="AQ142" s="804" t="s">
        <v>453</v>
      </c>
      <c r="AR142" s="804" t="s">
        <v>783</v>
      </c>
    </row>
    <row r="143" spans="1:44" ht="25.5">
      <c r="A143" s="841"/>
      <c r="B143" s="804"/>
      <c r="C143" s="804"/>
      <c r="D143" s="804"/>
      <c r="E143" s="344" t="s">
        <v>784</v>
      </c>
      <c r="F143" s="200"/>
      <c r="G143" s="200" t="s">
        <v>467</v>
      </c>
      <c r="H143" s="200"/>
      <c r="I143" s="845"/>
      <c r="J143" s="804"/>
      <c r="K143" s="804"/>
      <c r="L143" s="201"/>
      <c r="M143" s="212"/>
      <c r="N143" s="804"/>
      <c r="O143" s="807"/>
      <c r="P143" s="809"/>
      <c r="Q143" s="811"/>
      <c r="R143" s="809"/>
      <c r="S143" s="809"/>
      <c r="T143" s="809"/>
      <c r="U143" s="853"/>
      <c r="V143" s="802"/>
      <c r="W143" s="802"/>
      <c r="X143" s="203"/>
      <c r="Y143" s="802"/>
      <c r="Z143" s="804"/>
      <c r="AA143" s="200"/>
      <c r="AB143" s="804"/>
      <c r="AC143" s="200"/>
      <c r="AD143" s="804"/>
      <c r="AE143" s="200"/>
      <c r="AF143" s="804"/>
      <c r="AG143" s="804"/>
      <c r="AH143" s="804"/>
      <c r="AI143" s="200"/>
      <c r="AJ143" s="804"/>
      <c r="AK143" s="200"/>
      <c r="AL143" s="804"/>
      <c r="AM143" s="200"/>
      <c r="AN143" s="200"/>
      <c r="AO143" s="851"/>
      <c r="AP143" s="851"/>
      <c r="AQ143" s="804"/>
      <c r="AR143" s="804"/>
    </row>
    <row r="144" spans="1:44">
      <c r="A144" s="841"/>
      <c r="B144" s="804"/>
      <c r="C144" s="804"/>
      <c r="D144" s="804"/>
      <c r="E144" s="217" t="s">
        <v>785</v>
      </c>
      <c r="F144" s="200"/>
      <c r="G144" s="200" t="s">
        <v>457</v>
      </c>
      <c r="H144" s="200"/>
      <c r="I144" s="845"/>
      <c r="J144" s="804"/>
      <c r="K144" s="804"/>
      <c r="L144" s="201"/>
      <c r="M144" s="212"/>
      <c r="N144" s="804"/>
      <c r="O144" s="807"/>
      <c r="P144" s="809"/>
      <c r="Q144" s="811"/>
      <c r="R144" s="809"/>
      <c r="S144" s="809"/>
      <c r="T144" s="809"/>
      <c r="U144" s="853"/>
      <c r="V144" s="802"/>
      <c r="W144" s="802"/>
      <c r="X144" s="203"/>
      <c r="Y144" s="802"/>
      <c r="Z144" s="804"/>
      <c r="AA144" s="200"/>
      <c r="AB144" s="804"/>
      <c r="AC144" s="200"/>
      <c r="AD144" s="804"/>
      <c r="AE144" s="200"/>
      <c r="AF144" s="804"/>
      <c r="AG144" s="804"/>
      <c r="AH144" s="804"/>
      <c r="AI144" s="200"/>
      <c r="AJ144" s="804"/>
      <c r="AK144" s="200"/>
      <c r="AL144" s="804"/>
      <c r="AM144" s="200"/>
      <c r="AN144" s="200"/>
      <c r="AO144" s="851"/>
      <c r="AP144" s="851"/>
      <c r="AQ144" s="804"/>
      <c r="AR144" s="804"/>
    </row>
    <row r="145" spans="1:44">
      <c r="A145" s="841"/>
      <c r="B145" s="804"/>
      <c r="C145" s="804"/>
      <c r="D145" s="804"/>
      <c r="E145" s="211"/>
      <c r="F145" s="200"/>
      <c r="G145" s="200"/>
      <c r="H145" s="200"/>
      <c r="I145" s="845"/>
      <c r="J145" s="804"/>
      <c r="K145" s="804"/>
      <c r="L145" s="201"/>
      <c r="M145" s="212"/>
      <c r="N145" s="804"/>
      <c r="O145" s="807"/>
      <c r="P145" s="809"/>
      <c r="Q145" s="811"/>
      <c r="R145" s="809"/>
      <c r="S145" s="809"/>
      <c r="T145" s="809"/>
      <c r="U145" s="853"/>
      <c r="V145" s="802"/>
      <c r="W145" s="802"/>
      <c r="X145" s="203"/>
      <c r="Y145" s="802"/>
      <c r="Z145" s="804"/>
      <c r="AA145" s="200"/>
      <c r="AB145" s="804"/>
      <c r="AC145" s="200"/>
      <c r="AD145" s="804"/>
      <c r="AE145" s="200"/>
      <c r="AF145" s="804"/>
      <c r="AG145" s="804"/>
      <c r="AH145" s="804"/>
      <c r="AI145" s="200"/>
      <c r="AJ145" s="804"/>
      <c r="AK145" s="200"/>
      <c r="AL145" s="804"/>
      <c r="AM145" s="200"/>
      <c r="AN145" s="200"/>
      <c r="AO145" s="851"/>
      <c r="AP145" s="851"/>
      <c r="AQ145" s="804"/>
      <c r="AR145" s="804"/>
    </row>
    <row r="146" spans="1:44">
      <c r="A146" s="841"/>
      <c r="B146" s="804"/>
      <c r="C146" s="804"/>
      <c r="D146" s="804"/>
      <c r="E146" s="202"/>
      <c r="F146" s="200"/>
      <c r="G146" s="200"/>
      <c r="H146" s="200"/>
      <c r="I146" s="845"/>
      <c r="J146" s="804"/>
      <c r="K146" s="804"/>
      <c r="L146" s="201"/>
      <c r="M146" s="212"/>
      <c r="N146" s="804"/>
      <c r="O146" s="807"/>
      <c r="P146" s="809"/>
      <c r="Q146" s="811"/>
      <c r="R146" s="809"/>
      <c r="S146" s="809"/>
      <c r="T146" s="809"/>
      <c r="U146" s="853"/>
      <c r="V146" s="802"/>
      <c r="W146" s="802"/>
      <c r="X146" s="203"/>
      <c r="Y146" s="802"/>
      <c r="Z146" s="804"/>
      <c r="AA146" s="200"/>
      <c r="AB146" s="804"/>
      <c r="AC146" s="200"/>
      <c r="AD146" s="804"/>
      <c r="AE146" s="200"/>
      <c r="AF146" s="804"/>
      <c r="AG146" s="804"/>
      <c r="AH146" s="804"/>
      <c r="AI146" s="200"/>
      <c r="AJ146" s="804"/>
      <c r="AK146" s="200"/>
      <c r="AL146" s="804"/>
      <c r="AM146" s="200"/>
      <c r="AN146" s="200"/>
      <c r="AO146" s="851"/>
      <c r="AP146" s="851"/>
      <c r="AQ146" s="804"/>
      <c r="AR146" s="804"/>
    </row>
    <row r="147" spans="1:44" ht="38.25">
      <c r="A147" s="841"/>
      <c r="B147" s="804"/>
      <c r="C147" s="804" t="s">
        <v>436</v>
      </c>
      <c r="D147" s="804" t="s">
        <v>786</v>
      </c>
      <c r="E147" s="199" t="s">
        <v>787</v>
      </c>
      <c r="F147" s="200"/>
      <c r="G147" s="200" t="s">
        <v>457</v>
      </c>
      <c r="H147" s="200"/>
      <c r="I147" s="845" t="s">
        <v>788</v>
      </c>
      <c r="J147" s="804" t="s">
        <v>517</v>
      </c>
      <c r="K147" s="804">
        <v>3</v>
      </c>
      <c r="L147" s="201" t="s">
        <v>789</v>
      </c>
      <c r="M147" s="212"/>
      <c r="N147" s="804" t="s">
        <v>444</v>
      </c>
      <c r="O147" s="807" t="s">
        <v>445</v>
      </c>
      <c r="P147" s="809" t="str">
        <f>+IF(AVERAGE(K147:K151)&lt;1.5,"INSIGNIFICANTE (1)",+IF(AVERAGE(K147:K151)&lt;2.5,"MENOR (2)",IF(AVERAGE(K147:K151)&lt;3.5,"MODERADO (3)",IF(AVERAGE(K147:K151)&lt;4.5,"MAYOR (4)","CATASTRÓFICO (5)"))))</f>
        <v>MODERADO (3)</v>
      </c>
      <c r="Q147" s="811" t="e">
        <f>VLOOKUP(O147,'[13]TABLA DE PROBABILIDAD'!A139:C143,2,FALSE)</f>
        <v>#N/A</v>
      </c>
      <c r="R147" s="809" t="e">
        <f>VLOOKUP(P147,'[13]TABLA DE IMPACTO'!B167:C171,2,FALSE)</f>
        <v>#N/A</v>
      </c>
      <c r="S147" s="809" t="e">
        <f>VALUE(CONCATENATE(Q147,R147))</f>
        <v>#N/A</v>
      </c>
      <c r="T147" s="809" t="e">
        <f>VLOOKUP(S147,'[3]MATRIZ CALIFICACIÓN'!$D$58:$E$82,2,FALSE)</f>
        <v>#N/A</v>
      </c>
      <c r="U147" s="853" t="s">
        <v>446</v>
      </c>
      <c r="V147" s="802" t="s">
        <v>790</v>
      </c>
      <c r="W147" s="802" t="s">
        <v>791</v>
      </c>
      <c r="X147" s="203"/>
      <c r="Y147" s="802" t="s">
        <v>772</v>
      </c>
      <c r="Z147" s="804">
        <v>15</v>
      </c>
      <c r="AA147" s="200"/>
      <c r="AB147" s="804">
        <v>15</v>
      </c>
      <c r="AC147" s="200"/>
      <c r="AD147" s="804">
        <v>15</v>
      </c>
      <c r="AE147" s="200"/>
      <c r="AF147" s="804">
        <v>15</v>
      </c>
      <c r="AG147" s="804"/>
      <c r="AH147" s="804">
        <v>15</v>
      </c>
      <c r="AI147" s="200"/>
      <c r="AJ147" s="804">
        <v>15</v>
      </c>
      <c r="AK147" s="200"/>
      <c r="AL147" s="804">
        <v>10</v>
      </c>
      <c r="AM147" s="200"/>
      <c r="AN147" s="200"/>
      <c r="AO147" s="851">
        <f>SUM(Z147:AN147)</f>
        <v>100</v>
      </c>
      <c r="AP147" s="851" t="s">
        <v>449</v>
      </c>
      <c r="AQ147" s="804" t="s">
        <v>416</v>
      </c>
      <c r="AR147" s="804" t="s">
        <v>792</v>
      </c>
    </row>
    <row r="148" spans="1:44">
      <c r="A148" s="841"/>
      <c r="B148" s="804"/>
      <c r="C148" s="804"/>
      <c r="D148" s="804"/>
      <c r="E148" s="344" t="s">
        <v>793</v>
      </c>
      <c r="F148" s="200"/>
      <c r="G148" s="200" t="s">
        <v>457</v>
      </c>
      <c r="H148" s="200"/>
      <c r="I148" s="845"/>
      <c r="J148" s="804"/>
      <c r="K148" s="804"/>
      <c r="L148" s="201"/>
      <c r="M148" s="212"/>
      <c r="N148" s="804"/>
      <c r="O148" s="807"/>
      <c r="P148" s="809"/>
      <c r="Q148" s="811"/>
      <c r="R148" s="809"/>
      <c r="S148" s="809"/>
      <c r="T148" s="809"/>
      <c r="U148" s="853"/>
      <c r="V148" s="802"/>
      <c r="W148" s="802"/>
      <c r="X148" s="203"/>
      <c r="Y148" s="802"/>
      <c r="Z148" s="804"/>
      <c r="AA148" s="200"/>
      <c r="AB148" s="804"/>
      <c r="AC148" s="200"/>
      <c r="AD148" s="804"/>
      <c r="AE148" s="200"/>
      <c r="AF148" s="804"/>
      <c r="AG148" s="804"/>
      <c r="AH148" s="804"/>
      <c r="AI148" s="200"/>
      <c r="AJ148" s="804"/>
      <c r="AK148" s="200"/>
      <c r="AL148" s="804"/>
      <c r="AM148" s="200"/>
      <c r="AN148" s="200"/>
      <c r="AO148" s="851"/>
      <c r="AP148" s="851"/>
      <c r="AQ148" s="804"/>
      <c r="AR148" s="804"/>
    </row>
    <row r="149" spans="1:44" ht="25.5">
      <c r="A149" s="841"/>
      <c r="B149" s="804"/>
      <c r="C149" s="804"/>
      <c r="D149" s="804"/>
      <c r="E149" s="217" t="s">
        <v>794</v>
      </c>
      <c r="F149" s="200"/>
      <c r="G149" s="200" t="s">
        <v>457</v>
      </c>
      <c r="H149" s="200"/>
      <c r="I149" s="845"/>
      <c r="J149" s="804"/>
      <c r="K149" s="804"/>
      <c r="L149" s="201"/>
      <c r="M149" s="212"/>
      <c r="N149" s="804"/>
      <c r="O149" s="807"/>
      <c r="P149" s="809"/>
      <c r="Q149" s="811"/>
      <c r="R149" s="809"/>
      <c r="S149" s="809"/>
      <c r="T149" s="809"/>
      <c r="U149" s="853"/>
      <c r="V149" s="802"/>
      <c r="W149" s="802"/>
      <c r="X149" s="203"/>
      <c r="Y149" s="802"/>
      <c r="Z149" s="804"/>
      <c r="AA149" s="200"/>
      <c r="AB149" s="804"/>
      <c r="AC149" s="200"/>
      <c r="AD149" s="804"/>
      <c r="AE149" s="200"/>
      <c r="AF149" s="804"/>
      <c r="AG149" s="804"/>
      <c r="AH149" s="804"/>
      <c r="AI149" s="200"/>
      <c r="AJ149" s="804"/>
      <c r="AK149" s="200"/>
      <c r="AL149" s="804"/>
      <c r="AM149" s="200"/>
      <c r="AN149" s="200"/>
      <c r="AO149" s="851"/>
      <c r="AP149" s="851"/>
      <c r="AQ149" s="804"/>
      <c r="AR149" s="804"/>
    </row>
    <row r="150" spans="1:44">
      <c r="A150" s="841"/>
      <c r="B150" s="804"/>
      <c r="C150" s="804"/>
      <c r="D150" s="804"/>
      <c r="E150" s="211"/>
      <c r="F150" s="200"/>
      <c r="G150" s="200"/>
      <c r="H150" s="200"/>
      <c r="I150" s="845"/>
      <c r="J150" s="804"/>
      <c r="K150" s="804"/>
      <c r="L150" s="201"/>
      <c r="M150" s="212"/>
      <c r="N150" s="804"/>
      <c r="O150" s="807"/>
      <c r="P150" s="809"/>
      <c r="Q150" s="811"/>
      <c r="R150" s="809"/>
      <c r="S150" s="809"/>
      <c r="T150" s="809"/>
      <c r="U150" s="853"/>
      <c r="V150" s="802"/>
      <c r="W150" s="802"/>
      <c r="X150" s="203"/>
      <c r="Y150" s="802"/>
      <c r="Z150" s="804"/>
      <c r="AA150" s="200"/>
      <c r="AB150" s="804"/>
      <c r="AC150" s="200"/>
      <c r="AD150" s="804"/>
      <c r="AE150" s="200"/>
      <c r="AF150" s="804"/>
      <c r="AG150" s="804"/>
      <c r="AH150" s="804"/>
      <c r="AI150" s="200"/>
      <c r="AJ150" s="804"/>
      <c r="AK150" s="200"/>
      <c r="AL150" s="804"/>
      <c r="AM150" s="200"/>
      <c r="AN150" s="200"/>
      <c r="AO150" s="851"/>
      <c r="AP150" s="851"/>
      <c r="AQ150" s="804"/>
      <c r="AR150" s="804"/>
    </row>
    <row r="151" spans="1:44">
      <c r="A151" s="841"/>
      <c r="B151" s="804"/>
      <c r="C151" s="804"/>
      <c r="D151" s="804"/>
      <c r="E151" s="202"/>
      <c r="F151" s="200"/>
      <c r="G151" s="200"/>
      <c r="H151" s="200"/>
      <c r="I151" s="845"/>
      <c r="J151" s="804"/>
      <c r="K151" s="804"/>
      <c r="L151" s="201"/>
      <c r="M151" s="212"/>
      <c r="N151" s="804"/>
      <c r="O151" s="807"/>
      <c r="P151" s="809"/>
      <c r="Q151" s="811"/>
      <c r="R151" s="809"/>
      <c r="S151" s="809"/>
      <c r="T151" s="809"/>
      <c r="U151" s="853"/>
      <c r="V151" s="802"/>
      <c r="W151" s="802"/>
      <c r="X151" s="203"/>
      <c r="Y151" s="802"/>
      <c r="Z151" s="804"/>
      <c r="AA151" s="200"/>
      <c r="AB151" s="804"/>
      <c r="AC151" s="200"/>
      <c r="AD151" s="804"/>
      <c r="AE151" s="200"/>
      <c r="AF151" s="804"/>
      <c r="AG151" s="804"/>
      <c r="AH151" s="804"/>
      <c r="AI151" s="200"/>
      <c r="AJ151" s="804"/>
      <c r="AK151" s="200"/>
      <c r="AL151" s="804"/>
      <c r="AM151" s="200"/>
      <c r="AN151" s="200"/>
      <c r="AO151" s="851"/>
      <c r="AP151" s="851"/>
      <c r="AQ151" s="804"/>
      <c r="AR151" s="804"/>
    </row>
    <row r="152" spans="1:44">
      <c r="A152" s="841"/>
      <c r="B152" s="804"/>
      <c r="C152" s="200"/>
      <c r="D152" s="200"/>
      <c r="E152" s="199"/>
      <c r="F152" s="200"/>
      <c r="G152" s="200"/>
      <c r="H152" s="200"/>
      <c r="I152" s="206"/>
      <c r="J152" s="200"/>
      <c r="K152" s="200"/>
      <c r="L152" s="201"/>
      <c r="M152" s="212"/>
      <c r="N152" s="200"/>
      <c r="O152" s="207"/>
      <c r="P152" s="208"/>
      <c r="Q152" s="209"/>
      <c r="R152" s="208"/>
      <c r="S152" s="208"/>
      <c r="T152" s="208"/>
      <c r="U152" s="210"/>
      <c r="V152" s="203"/>
      <c r="W152" s="203"/>
      <c r="X152" s="203"/>
      <c r="Y152" s="203"/>
      <c r="Z152" s="200"/>
      <c r="AA152" s="200"/>
      <c r="AB152" s="200"/>
      <c r="AC152" s="200"/>
      <c r="AD152" s="200"/>
      <c r="AE152" s="200"/>
      <c r="AF152" s="200"/>
      <c r="AG152" s="200"/>
      <c r="AH152" s="200"/>
      <c r="AI152" s="200"/>
      <c r="AJ152" s="200"/>
      <c r="AK152" s="200"/>
      <c r="AL152" s="200"/>
      <c r="AM152" s="200"/>
      <c r="AN152" s="200"/>
      <c r="AO152" s="204">
        <f>SUM(Z152:AN152)</f>
        <v>0</v>
      </c>
      <c r="AP152" s="204"/>
      <c r="AQ152" s="200"/>
      <c r="AR152" s="200"/>
    </row>
    <row r="153" spans="1:44">
      <c r="A153" s="841"/>
      <c r="B153" s="804"/>
      <c r="C153" s="345"/>
      <c r="D153" s="345"/>
      <c r="E153" s="345"/>
      <c r="F153" s="345"/>
      <c r="G153" s="345"/>
      <c r="H153" s="345"/>
      <c r="I153" s="345"/>
      <c r="J153" s="345"/>
      <c r="K153" s="345"/>
      <c r="L153" s="345"/>
      <c r="M153" s="345"/>
      <c r="N153" s="345"/>
      <c r="O153" s="345"/>
      <c r="P153" s="345"/>
      <c r="Q153" s="345"/>
      <c r="R153" s="345"/>
      <c r="S153" s="345"/>
      <c r="T153" s="345"/>
      <c r="U153" s="345"/>
      <c r="V153" s="345"/>
      <c r="W153" s="345"/>
      <c r="X153" s="345"/>
      <c r="Y153" s="345"/>
      <c r="Z153" s="345"/>
      <c r="AA153" s="345"/>
      <c r="AB153" s="345"/>
      <c r="AC153" s="345"/>
      <c r="AD153" s="345"/>
      <c r="AE153" s="345"/>
      <c r="AF153" s="345"/>
      <c r="AG153" s="345"/>
      <c r="AH153" s="345"/>
      <c r="AI153" s="345"/>
      <c r="AJ153" s="345"/>
      <c r="AK153" s="345"/>
      <c r="AL153" s="345"/>
      <c r="AM153" s="345"/>
      <c r="AN153" s="345"/>
      <c r="AO153" s="345"/>
      <c r="AP153" s="345"/>
      <c r="AQ153" s="345"/>
      <c r="AR153" s="345"/>
    </row>
    <row r="154" spans="1:44" ht="25.5" customHeight="1">
      <c r="A154" s="841"/>
      <c r="B154" s="804"/>
      <c r="C154" s="804" t="s">
        <v>471</v>
      </c>
      <c r="D154" s="804" t="s">
        <v>795</v>
      </c>
      <c r="E154" s="199" t="s">
        <v>796</v>
      </c>
      <c r="F154" s="200"/>
      <c r="G154" s="200"/>
      <c r="H154" s="200" t="s">
        <v>480</v>
      </c>
      <c r="I154" s="344" t="s">
        <v>797</v>
      </c>
      <c r="J154" s="201" t="s">
        <v>441</v>
      </c>
      <c r="K154" s="201">
        <v>5</v>
      </c>
      <c r="L154" s="201" t="s">
        <v>798</v>
      </c>
      <c r="M154" s="212"/>
      <c r="N154" s="804" t="s">
        <v>444</v>
      </c>
      <c r="O154" s="807" t="s">
        <v>538</v>
      </c>
      <c r="P154" s="809" t="str">
        <f>+IF(AVERAGE(K154:K158)&lt;1.5,"INSIGNIFICANTE (1)",+IF(AVERAGE(K154:K158)&lt;2.5,"MENOR (2)",IF(AVERAGE(K154:K158)&lt;3.5,"MODERADO (3)",IF(AVERAGE(K154:K158)&lt;4.5,"MAYOR (4)","CATASTRÓFICO (5)"))))</f>
        <v>CATASTRÓFICO (5)</v>
      </c>
      <c r="Q154" s="811" t="e">
        <f>VLOOKUP(O154,'[14]TABLA DE PROBABILIDAD'!A146:C150,2,FALSE)</f>
        <v>#N/A</v>
      </c>
      <c r="R154" s="809" t="e">
        <f>VLOOKUP(P154,'[14]TABLA DE IMPACTO'!B174:C178,2,FALSE)</f>
        <v>#N/A</v>
      </c>
      <c r="S154" s="809" t="e">
        <f>VALUE(CONCATENATE(Q154,R154))</f>
        <v>#N/A</v>
      </c>
      <c r="T154" s="809" t="e">
        <f>VLOOKUP(S154,'[3]MATRIZ CALIFICACIÓN'!$D$58:$E$82,2,FALSE)</f>
        <v>#N/A</v>
      </c>
      <c r="U154" s="853" t="s">
        <v>501</v>
      </c>
      <c r="V154" s="802" t="s">
        <v>799</v>
      </c>
      <c r="W154" s="802" t="s">
        <v>800</v>
      </c>
      <c r="X154" s="203"/>
      <c r="Y154" s="802" t="s">
        <v>658</v>
      </c>
      <c r="Z154" s="804">
        <v>15</v>
      </c>
      <c r="AA154" s="804"/>
      <c r="AB154" s="804">
        <v>15</v>
      </c>
      <c r="AC154" s="804"/>
      <c r="AD154" s="804">
        <v>15</v>
      </c>
      <c r="AE154" s="200"/>
      <c r="AF154" s="804">
        <v>15</v>
      </c>
      <c r="AG154" s="804"/>
      <c r="AH154" s="804">
        <v>15</v>
      </c>
      <c r="AI154" s="200"/>
      <c r="AJ154" s="804">
        <v>15</v>
      </c>
      <c r="AK154" s="200"/>
      <c r="AL154" s="804">
        <v>10</v>
      </c>
      <c r="AM154" s="200"/>
      <c r="AN154" s="200"/>
      <c r="AO154" s="851">
        <f>SUM(Z154:AN154)</f>
        <v>100</v>
      </c>
      <c r="AP154" s="851" t="s">
        <v>519</v>
      </c>
      <c r="AQ154" s="804" t="s">
        <v>453</v>
      </c>
      <c r="AR154" s="804" t="s">
        <v>801</v>
      </c>
    </row>
    <row r="155" spans="1:44" ht="25.5">
      <c r="A155" s="841"/>
      <c r="B155" s="804"/>
      <c r="C155" s="804"/>
      <c r="D155" s="804"/>
      <c r="E155" s="344" t="s">
        <v>802</v>
      </c>
      <c r="F155" s="200"/>
      <c r="G155" s="200"/>
      <c r="H155" s="200" t="s">
        <v>480</v>
      </c>
      <c r="I155" s="344" t="s">
        <v>803</v>
      </c>
      <c r="J155" s="201" t="s">
        <v>498</v>
      </c>
      <c r="K155" s="201">
        <v>5</v>
      </c>
      <c r="L155" s="201"/>
      <c r="M155" s="212"/>
      <c r="N155" s="804"/>
      <c r="O155" s="807"/>
      <c r="P155" s="809"/>
      <c r="Q155" s="811"/>
      <c r="R155" s="809"/>
      <c r="S155" s="809"/>
      <c r="T155" s="809"/>
      <c r="U155" s="853"/>
      <c r="V155" s="802"/>
      <c r="W155" s="802"/>
      <c r="X155" s="203"/>
      <c r="Y155" s="802"/>
      <c r="Z155" s="804"/>
      <c r="AA155" s="804"/>
      <c r="AB155" s="804"/>
      <c r="AC155" s="804"/>
      <c r="AD155" s="804"/>
      <c r="AE155" s="200"/>
      <c r="AF155" s="804"/>
      <c r="AG155" s="804"/>
      <c r="AH155" s="804"/>
      <c r="AI155" s="200"/>
      <c r="AJ155" s="804"/>
      <c r="AK155" s="200"/>
      <c r="AL155" s="804"/>
      <c r="AM155" s="200"/>
      <c r="AN155" s="200"/>
      <c r="AO155" s="851"/>
      <c r="AP155" s="851"/>
      <c r="AQ155" s="804"/>
      <c r="AR155" s="804"/>
    </row>
    <row r="156" spans="1:44" ht="25.5">
      <c r="A156" s="841"/>
      <c r="B156" s="804"/>
      <c r="C156" s="804"/>
      <c r="D156" s="804"/>
      <c r="E156" s="217" t="s">
        <v>804</v>
      </c>
      <c r="F156" s="200"/>
      <c r="G156" s="200"/>
      <c r="H156" s="200" t="s">
        <v>480</v>
      </c>
      <c r="I156" s="344" t="s">
        <v>805</v>
      </c>
      <c r="J156" s="201" t="s">
        <v>498</v>
      </c>
      <c r="K156" s="201">
        <v>5</v>
      </c>
      <c r="L156" s="201"/>
      <c r="M156" s="212"/>
      <c r="N156" s="804"/>
      <c r="O156" s="807"/>
      <c r="P156" s="809"/>
      <c r="Q156" s="811"/>
      <c r="R156" s="809"/>
      <c r="S156" s="809"/>
      <c r="T156" s="809"/>
      <c r="U156" s="853"/>
      <c r="V156" s="802"/>
      <c r="W156" s="802"/>
      <c r="X156" s="203"/>
      <c r="Y156" s="802"/>
      <c r="Z156" s="804"/>
      <c r="AA156" s="804"/>
      <c r="AB156" s="804"/>
      <c r="AC156" s="804"/>
      <c r="AD156" s="804"/>
      <c r="AE156" s="200"/>
      <c r="AF156" s="804"/>
      <c r="AG156" s="804"/>
      <c r="AH156" s="804"/>
      <c r="AI156" s="200"/>
      <c r="AJ156" s="804"/>
      <c r="AK156" s="200"/>
      <c r="AL156" s="804"/>
      <c r="AM156" s="200"/>
      <c r="AN156" s="200"/>
      <c r="AO156" s="851"/>
      <c r="AP156" s="851"/>
      <c r="AQ156" s="804"/>
      <c r="AR156" s="804"/>
    </row>
    <row r="157" spans="1:44">
      <c r="A157" s="841"/>
      <c r="B157" s="804"/>
      <c r="C157" s="804"/>
      <c r="D157" s="804"/>
      <c r="E157" s="211"/>
      <c r="F157" s="200"/>
      <c r="G157" s="200"/>
      <c r="H157" s="200"/>
      <c r="I157" s="344"/>
      <c r="J157" s="201"/>
      <c r="K157" s="201"/>
      <c r="L157" s="201"/>
      <c r="M157" s="212"/>
      <c r="N157" s="804"/>
      <c r="O157" s="807"/>
      <c r="P157" s="809"/>
      <c r="Q157" s="811"/>
      <c r="R157" s="809"/>
      <c r="S157" s="809"/>
      <c r="T157" s="809"/>
      <c r="U157" s="853"/>
      <c r="V157" s="802"/>
      <c r="W157" s="802"/>
      <c r="X157" s="203"/>
      <c r="Y157" s="802"/>
      <c r="Z157" s="804"/>
      <c r="AA157" s="804"/>
      <c r="AB157" s="804"/>
      <c r="AC157" s="804"/>
      <c r="AD157" s="804"/>
      <c r="AE157" s="200"/>
      <c r="AF157" s="804"/>
      <c r="AG157" s="804"/>
      <c r="AH157" s="804"/>
      <c r="AI157" s="200"/>
      <c r="AJ157" s="804"/>
      <c r="AK157" s="200"/>
      <c r="AL157" s="804"/>
      <c r="AM157" s="200"/>
      <c r="AN157" s="200"/>
      <c r="AO157" s="851"/>
      <c r="AP157" s="851"/>
      <c r="AQ157" s="804"/>
      <c r="AR157" s="804"/>
    </row>
    <row r="158" spans="1:44">
      <c r="A158" s="841"/>
      <c r="B158" s="804"/>
      <c r="C158" s="804"/>
      <c r="D158" s="804"/>
      <c r="E158" s="202"/>
      <c r="F158" s="200"/>
      <c r="G158" s="200"/>
      <c r="H158" s="200"/>
      <c r="I158" s="344"/>
      <c r="J158" s="201"/>
      <c r="K158" s="201"/>
      <c r="L158" s="201"/>
      <c r="M158" s="212"/>
      <c r="N158" s="804"/>
      <c r="O158" s="807"/>
      <c r="P158" s="809"/>
      <c r="Q158" s="811"/>
      <c r="R158" s="809"/>
      <c r="S158" s="809"/>
      <c r="T158" s="809"/>
      <c r="U158" s="853"/>
      <c r="V158" s="802"/>
      <c r="W158" s="802"/>
      <c r="X158" s="203"/>
      <c r="Y158" s="802"/>
      <c r="Z158" s="804"/>
      <c r="AA158" s="804"/>
      <c r="AB158" s="804"/>
      <c r="AC158" s="804"/>
      <c r="AD158" s="804"/>
      <c r="AE158" s="200"/>
      <c r="AF158" s="804"/>
      <c r="AG158" s="804"/>
      <c r="AH158" s="804"/>
      <c r="AI158" s="200"/>
      <c r="AJ158" s="804"/>
      <c r="AK158" s="200"/>
      <c r="AL158" s="804"/>
      <c r="AM158" s="200"/>
      <c r="AN158" s="200"/>
      <c r="AO158" s="851"/>
      <c r="AP158" s="851"/>
      <c r="AQ158" s="804"/>
      <c r="AR158" s="804"/>
    </row>
    <row r="159" spans="1:44" ht="15.75" thickBot="1">
      <c r="A159" s="346"/>
      <c r="B159" s="347"/>
      <c r="C159" s="347"/>
      <c r="D159" s="347"/>
      <c r="E159" s="347"/>
      <c r="F159" s="347"/>
      <c r="G159" s="347"/>
      <c r="H159" s="347"/>
      <c r="I159" s="347"/>
      <c r="J159" s="347"/>
      <c r="K159" s="347"/>
      <c r="L159" s="347"/>
      <c r="M159" s="347"/>
      <c r="N159" s="347"/>
      <c r="O159" s="347"/>
      <c r="P159" s="347"/>
      <c r="Q159" s="347"/>
      <c r="R159" s="347"/>
      <c r="S159" s="347"/>
      <c r="T159" s="347"/>
      <c r="U159" s="347"/>
      <c r="V159" s="347"/>
      <c r="W159" s="347"/>
      <c r="X159" s="347"/>
      <c r="Y159" s="347"/>
      <c r="Z159" s="347"/>
      <c r="AA159" s="347"/>
      <c r="AB159" s="347"/>
      <c r="AC159" s="347"/>
      <c r="AD159" s="347"/>
      <c r="AE159" s="347"/>
      <c r="AF159" s="347"/>
      <c r="AG159" s="347"/>
      <c r="AH159" s="347"/>
      <c r="AI159" s="347"/>
      <c r="AJ159" s="347"/>
      <c r="AK159" s="347"/>
      <c r="AL159" s="347"/>
      <c r="AM159" s="347"/>
      <c r="AN159" s="347"/>
      <c r="AO159" s="347"/>
      <c r="AP159" s="347"/>
      <c r="AQ159" s="347"/>
      <c r="AR159" s="347"/>
    </row>
    <row r="160" spans="1:44" ht="25.5" customHeight="1">
      <c r="A160" s="963" t="s">
        <v>806</v>
      </c>
      <c r="B160" s="966" t="s">
        <v>807</v>
      </c>
      <c r="C160" s="966" t="s">
        <v>436</v>
      </c>
      <c r="D160" s="966" t="s">
        <v>808</v>
      </c>
      <c r="E160" s="348" t="s">
        <v>809</v>
      </c>
      <c r="F160" s="349"/>
      <c r="G160" s="349" t="s">
        <v>457</v>
      </c>
      <c r="H160" s="349"/>
      <c r="I160" s="969" t="s">
        <v>810</v>
      </c>
      <c r="J160" s="966" t="s">
        <v>517</v>
      </c>
      <c r="K160" s="966">
        <v>3</v>
      </c>
      <c r="L160" s="349" t="s">
        <v>811</v>
      </c>
      <c r="M160" s="974"/>
      <c r="N160" s="966" t="s">
        <v>461</v>
      </c>
      <c r="O160" s="977" t="s">
        <v>538</v>
      </c>
      <c r="P160" s="959" t="str">
        <f>+IF(AVERAGE(K160:K164)&lt;1.5,"INSIGNIFICANTE (1)",+IF(AVERAGE(K160:K164)&lt;2.5,"MENOR (2)",IF(AVERAGE(K160:K164)&lt;3.5,"MODERADO (3)",IF(AVERAGE(K160:K164)&lt;4.5,"MAYOR (4)","CATASTRÓFICO (5)"))))</f>
        <v>MODERADO (3)</v>
      </c>
      <c r="Q160" s="961" t="e">
        <f>VLOOKUP(O160,'[15]TABLA DE PROBABILIDAD'!A153:C157,2,FALSE)</f>
        <v>#N/A</v>
      </c>
      <c r="R160" s="959" t="e">
        <f>VLOOKUP(P160,'[15]TABLA DE IMPACTO'!B181:C185,2,FALSE)</f>
        <v>#N/A</v>
      </c>
      <c r="S160" s="959" t="e">
        <f>VALUE(CONCATENATE(Q160,R160))</f>
        <v>#N/A</v>
      </c>
      <c r="T160" s="959" t="e">
        <f>VLOOKUP(S160,'[3]MATRIZ CALIFICACIÓN'!$D$58:$E$82,2,FALSE)</f>
        <v>#N/A</v>
      </c>
      <c r="U160" s="975" t="s">
        <v>501</v>
      </c>
      <c r="V160" s="974" t="s">
        <v>812</v>
      </c>
      <c r="W160" s="974" t="s">
        <v>813</v>
      </c>
      <c r="X160" s="350"/>
      <c r="Y160" s="974" t="s">
        <v>772</v>
      </c>
      <c r="Z160" s="966">
        <v>15</v>
      </c>
      <c r="AA160" s="966"/>
      <c r="AB160" s="966">
        <v>15</v>
      </c>
      <c r="AC160" s="966"/>
      <c r="AD160" s="966">
        <v>15</v>
      </c>
      <c r="AE160" s="351"/>
      <c r="AF160" s="966">
        <v>15</v>
      </c>
      <c r="AG160" s="966"/>
      <c r="AH160" s="966">
        <v>15</v>
      </c>
      <c r="AI160" s="351"/>
      <c r="AJ160" s="966">
        <v>15</v>
      </c>
      <c r="AK160" s="351"/>
      <c r="AL160" s="966">
        <v>10</v>
      </c>
      <c r="AM160" s="351"/>
      <c r="AN160" s="351"/>
      <c r="AO160" s="971">
        <f>SUM(Z160:AN160)</f>
        <v>100</v>
      </c>
      <c r="AP160" s="971" t="s">
        <v>449</v>
      </c>
      <c r="AQ160" s="966" t="s">
        <v>415</v>
      </c>
      <c r="AR160" s="966" t="s">
        <v>814</v>
      </c>
    </row>
    <row r="161" spans="1:44" ht="25.5">
      <c r="A161" s="964"/>
      <c r="B161" s="967"/>
      <c r="C161" s="967"/>
      <c r="D161" s="967"/>
      <c r="E161" s="352" t="s">
        <v>815</v>
      </c>
      <c r="F161" s="353"/>
      <c r="G161" s="353"/>
      <c r="H161" s="353" t="s">
        <v>480</v>
      </c>
      <c r="I161" s="970"/>
      <c r="J161" s="967"/>
      <c r="K161" s="967"/>
      <c r="L161" s="353"/>
      <c r="M161" s="973"/>
      <c r="N161" s="967"/>
      <c r="O161" s="978"/>
      <c r="P161" s="960"/>
      <c r="Q161" s="962"/>
      <c r="R161" s="960"/>
      <c r="S161" s="960"/>
      <c r="T161" s="960"/>
      <c r="U161" s="976"/>
      <c r="V161" s="973"/>
      <c r="W161" s="973"/>
      <c r="X161" s="354"/>
      <c r="Y161" s="973"/>
      <c r="Z161" s="967"/>
      <c r="AA161" s="967"/>
      <c r="AB161" s="967"/>
      <c r="AC161" s="967"/>
      <c r="AD161" s="967"/>
      <c r="AE161" s="355"/>
      <c r="AF161" s="967"/>
      <c r="AG161" s="967"/>
      <c r="AH161" s="967"/>
      <c r="AI161" s="355"/>
      <c r="AJ161" s="967"/>
      <c r="AK161" s="355"/>
      <c r="AL161" s="967"/>
      <c r="AM161" s="355"/>
      <c r="AN161" s="355"/>
      <c r="AO161" s="972"/>
      <c r="AP161" s="972"/>
      <c r="AQ161" s="967"/>
      <c r="AR161" s="967"/>
    </row>
    <row r="162" spans="1:44" ht="25.5">
      <c r="A162" s="964"/>
      <c r="B162" s="967"/>
      <c r="C162" s="967"/>
      <c r="D162" s="967"/>
      <c r="E162" s="356" t="s">
        <v>816</v>
      </c>
      <c r="F162" s="353"/>
      <c r="G162" s="353" t="s">
        <v>817</v>
      </c>
      <c r="H162" s="357"/>
      <c r="I162" s="970"/>
      <c r="J162" s="967"/>
      <c r="K162" s="967"/>
      <c r="L162" s="357"/>
      <c r="M162" s="973"/>
      <c r="N162" s="967"/>
      <c r="O162" s="978"/>
      <c r="P162" s="960"/>
      <c r="Q162" s="962"/>
      <c r="R162" s="960"/>
      <c r="S162" s="960"/>
      <c r="T162" s="960"/>
      <c r="U162" s="976"/>
      <c r="V162" s="973"/>
      <c r="W162" s="973"/>
      <c r="X162" s="358"/>
      <c r="Y162" s="973"/>
      <c r="Z162" s="967"/>
      <c r="AA162" s="967"/>
      <c r="AB162" s="967"/>
      <c r="AC162" s="967"/>
      <c r="AD162" s="967"/>
      <c r="AE162" s="358"/>
      <c r="AF162" s="967"/>
      <c r="AG162" s="967"/>
      <c r="AH162" s="967"/>
      <c r="AI162" s="358"/>
      <c r="AJ162" s="967"/>
      <c r="AK162" s="358"/>
      <c r="AL162" s="967"/>
      <c r="AM162" s="358"/>
      <c r="AN162" s="358"/>
      <c r="AO162" s="972"/>
      <c r="AP162" s="972"/>
      <c r="AQ162" s="967"/>
      <c r="AR162" s="967"/>
    </row>
    <row r="163" spans="1:44">
      <c r="A163" s="964"/>
      <c r="B163" s="967"/>
      <c r="C163" s="967"/>
      <c r="D163" s="967"/>
      <c r="E163" s="359" t="s">
        <v>818</v>
      </c>
      <c r="F163" s="353" t="s">
        <v>819</v>
      </c>
      <c r="G163" s="353"/>
      <c r="H163" s="357"/>
      <c r="I163" s="970"/>
      <c r="J163" s="967"/>
      <c r="K163" s="967"/>
      <c r="L163" s="357"/>
      <c r="M163" s="973"/>
      <c r="N163" s="967"/>
      <c r="O163" s="978"/>
      <c r="P163" s="960"/>
      <c r="Q163" s="962"/>
      <c r="R163" s="960"/>
      <c r="S163" s="960"/>
      <c r="T163" s="960"/>
      <c r="U163" s="976"/>
      <c r="V163" s="973"/>
      <c r="W163" s="973"/>
      <c r="X163" s="358"/>
      <c r="Y163" s="973"/>
      <c r="Z163" s="967"/>
      <c r="AA163" s="967"/>
      <c r="AB163" s="967"/>
      <c r="AC163" s="967"/>
      <c r="AD163" s="967"/>
      <c r="AE163" s="358"/>
      <c r="AF163" s="967"/>
      <c r="AG163" s="967"/>
      <c r="AH163" s="967"/>
      <c r="AI163" s="358"/>
      <c r="AJ163" s="967"/>
      <c r="AK163" s="358"/>
      <c r="AL163" s="967"/>
      <c r="AM163" s="358"/>
      <c r="AN163" s="358"/>
      <c r="AO163" s="972"/>
      <c r="AP163" s="972"/>
      <c r="AQ163" s="967"/>
      <c r="AR163" s="967"/>
    </row>
    <row r="164" spans="1:44">
      <c r="A164" s="964"/>
      <c r="B164" s="967"/>
      <c r="C164" s="967"/>
      <c r="D164" s="967"/>
      <c r="E164" s="359" t="s">
        <v>820</v>
      </c>
      <c r="F164" s="353" t="s">
        <v>821</v>
      </c>
      <c r="G164" s="353"/>
      <c r="H164" s="357"/>
      <c r="I164" s="970"/>
      <c r="J164" s="967"/>
      <c r="K164" s="967"/>
      <c r="L164" s="357"/>
      <c r="M164" s="973"/>
      <c r="N164" s="967"/>
      <c r="O164" s="978"/>
      <c r="P164" s="960"/>
      <c r="Q164" s="962"/>
      <c r="R164" s="960"/>
      <c r="S164" s="960"/>
      <c r="T164" s="960"/>
      <c r="U164" s="976"/>
      <c r="V164" s="973"/>
      <c r="W164" s="973"/>
      <c r="X164" s="358"/>
      <c r="Y164" s="973"/>
      <c r="Z164" s="967"/>
      <c r="AA164" s="967"/>
      <c r="AB164" s="967"/>
      <c r="AC164" s="967"/>
      <c r="AD164" s="967"/>
      <c r="AE164" s="358"/>
      <c r="AF164" s="967"/>
      <c r="AG164" s="967"/>
      <c r="AH164" s="967"/>
      <c r="AI164" s="358"/>
      <c r="AJ164" s="967"/>
      <c r="AK164" s="358"/>
      <c r="AL164" s="967"/>
      <c r="AM164" s="358"/>
      <c r="AN164" s="358"/>
      <c r="AO164" s="972"/>
      <c r="AP164" s="972"/>
      <c r="AQ164" s="967"/>
      <c r="AR164" s="967"/>
    </row>
    <row r="165" spans="1:44" ht="25.5" customHeight="1">
      <c r="A165" s="964"/>
      <c r="B165" s="967"/>
      <c r="C165" s="967" t="s">
        <v>436</v>
      </c>
      <c r="D165" s="967" t="s">
        <v>822</v>
      </c>
      <c r="E165" s="360" t="s">
        <v>823</v>
      </c>
      <c r="F165" s="353"/>
      <c r="G165" s="353"/>
      <c r="H165" s="353" t="s">
        <v>480</v>
      </c>
      <c r="I165" s="970" t="s">
        <v>824</v>
      </c>
      <c r="J165" s="967" t="s">
        <v>517</v>
      </c>
      <c r="K165" s="967">
        <v>2</v>
      </c>
      <c r="L165" s="353" t="s">
        <v>825</v>
      </c>
      <c r="M165" s="973"/>
      <c r="N165" s="967" t="s">
        <v>461</v>
      </c>
      <c r="O165" s="978" t="s">
        <v>476</v>
      </c>
      <c r="P165" s="960" t="str">
        <f t="shared" ref="P165" si="13">+IF(AVERAGE(K165:K169)&lt;1.5,"INSIGNIFICANTE (1)",+IF(AVERAGE(K165:K169)&lt;2.5,"MENOR (2)",IF(AVERAGE(K165:K169)&lt;3.5,"MODERADO (3)",IF(AVERAGE(K165:K169)&lt;4.5,"MAYOR (4)","CATASTRÓFICO (5)"))))</f>
        <v>MENOR (2)</v>
      </c>
      <c r="Q165" s="962" t="e">
        <f>VLOOKUP(O165,'[15]TABLA DE PROBABILIDAD'!A158:C162,2,FALSE)</f>
        <v>#N/A</v>
      </c>
      <c r="R165" s="960" t="e">
        <f>VLOOKUP(P165,'[15]TABLA DE IMPACTO'!B186:C190,2,FALSE)</f>
        <v>#N/A</v>
      </c>
      <c r="S165" s="960" t="e">
        <f t="shared" ref="S165" si="14">VALUE(CONCATENATE(Q165,R165))</f>
        <v>#N/A</v>
      </c>
      <c r="T165" s="960" t="e">
        <f>VLOOKUP(S165,'[3]MATRIZ CALIFICACIÓN'!$D$58:$E$82,2,FALSE)</f>
        <v>#N/A</v>
      </c>
      <c r="U165" s="976" t="s">
        <v>501</v>
      </c>
      <c r="V165" s="973" t="s">
        <v>826</v>
      </c>
      <c r="W165" s="973" t="s">
        <v>827</v>
      </c>
      <c r="X165" s="354"/>
      <c r="Y165" s="973" t="s">
        <v>772</v>
      </c>
      <c r="Z165" s="967">
        <v>15</v>
      </c>
      <c r="AA165" s="355"/>
      <c r="AB165" s="967">
        <v>15</v>
      </c>
      <c r="AC165" s="355"/>
      <c r="AD165" s="967">
        <v>15</v>
      </c>
      <c r="AE165" s="355"/>
      <c r="AF165" s="967"/>
      <c r="AG165" s="967">
        <v>5</v>
      </c>
      <c r="AH165" s="967">
        <v>15</v>
      </c>
      <c r="AI165" s="355"/>
      <c r="AJ165" s="967">
        <v>15</v>
      </c>
      <c r="AK165" s="355"/>
      <c r="AL165" s="967">
        <v>10</v>
      </c>
      <c r="AM165" s="355"/>
      <c r="AN165" s="355"/>
      <c r="AO165" s="972">
        <f>SUM(Z165:AN165)</f>
        <v>90</v>
      </c>
      <c r="AP165" s="972" t="s">
        <v>449</v>
      </c>
      <c r="AQ165" s="967" t="s">
        <v>453</v>
      </c>
      <c r="AR165" s="967" t="s">
        <v>828</v>
      </c>
    </row>
    <row r="166" spans="1:44">
      <c r="A166" s="964"/>
      <c r="B166" s="967"/>
      <c r="C166" s="967"/>
      <c r="D166" s="967"/>
      <c r="E166" s="352" t="s">
        <v>829</v>
      </c>
      <c r="F166" s="353"/>
      <c r="G166" s="353"/>
      <c r="H166" s="353" t="s">
        <v>480</v>
      </c>
      <c r="I166" s="970"/>
      <c r="J166" s="967"/>
      <c r="K166" s="967"/>
      <c r="L166" s="353"/>
      <c r="M166" s="973"/>
      <c r="N166" s="967"/>
      <c r="O166" s="978"/>
      <c r="P166" s="960"/>
      <c r="Q166" s="962"/>
      <c r="R166" s="960"/>
      <c r="S166" s="960"/>
      <c r="T166" s="960"/>
      <c r="U166" s="976"/>
      <c r="V166" s="973"/>
      <c r="W166" s="973"/>
      <c r="X166" s="354"/>
      <c r="Y166" s="973"/>
      <c r="Z166" s="967"/>
      <c r="AA166" s="355"/>
      <c r="AB166" s="967"/>
      <c r="AC166" s="355"/>
      <c r="AD166" s="967"/>
      <c r="AE166" s="355"/>
      <c r="AF166" s="967"/>
      <c r="AG166" s="967"/>
      <c r="AH166" s="967"/>
      <c r="AI166" s="355"/>
      <c r="AJ166" s="967"/>
      <c r="AK166" s="355"/>
      <c r="AL166" s="967"/>
      <c r="AM166" s="355"/>
      <c r="AN166" s="355"/>
      <c r="AO166" s="972"/>
      <c r="AP166" s="972"/>
      <c r="AQ166" s="967"/>
      <c r="AR166" s="967"/>
    </row>
    <row r="167" spans="1:44">
      <c r="A167" s="964"/>
      <c r="B167" s="967"/>
      <c r="C167" s="967"/>
      <c r="D167" s="967"/>
      <c r="E167" s="356" t="s">
        <v>830</v>
      </c>
      <c r="F167" s="353"/>
      <c r="G167" s="353" t="s">
        <v>439</v>
      </c>
      <c r="H167" s="353"/>
      <c r="I167" s="970"/>
      <c r="J167" s="967"/>
      <c r="K167" s="967"/>
      <c r="L167" s="353"/>
      <c r="M167" s="973"/>
      <c r="N167" s="967"/>
      <c r="O167" s="978"/>
      <c r="P167" s="960"/>
      <c r="Q167" s="962"/>
      <c r="R167" s="960"/>
      <c r="S167" s="960"/>
      <c r="T167" s="960"/>
      <c r="U167" s="976"/>
      <c r="V167" s="973"/>
      <c r="W167" s="973"/>
      <c r="X167" s="354"/>
      <c r="Y167" s="973"/>
      <c r="Z167" s="967"/>
      <c r="AA167" s="355"/>
      <c r="AB167" s="967"/>
      <c r="AC167" s="355"/>
      <c r="AD167" s="967"/>
      <c r="AE167" s="355"/>
      <c r="AF167" s="967"/>
      <c r="AG167" s="967"/>
      <c r="AH167" s="967"/>
      <c r="AI167" s="355"/>
      <c r="AJ167" s="967"/>
      <c r="AK167" s="355"/>
      <c r="AL167" s="967"/>
      <c r="AM167" s="355"/>
      <c r="AN167" s="355"/>
      <c r="AO167" s="972"/>
      <c r="AP167" s="972"/>
      <c r="AQ167" s="967"/>
      <c r="AR167" s="967"/>
    </row>
    <row r="168" spans="1:44">
      <c r="A168" s="964"/>
      <c r="B168" s="967"/>
      <c r="C168" s="967"/>
      <c r="D168" s="967"/>
      <c r="E168" s="361" t="s">
        <v>831</v>
      </c>
      <c r="F168" s="353"/>
      <c r="G168" s="353"/>
      <c r="H168" s="353" t="s">
        <v>480</v>
      </c>
      <c r="I168" s="970"/>
      <c r="J168" s="967"/>
      <c r="K168" s="967"/>
      <c r="L168" s="353"/>
      <c r="M168" s="973"/>
      <c r="N168" s="967"/>
      <c r="O168" s="978"/>
      <c r="P168" s="960"/>
      <c r="Q168" s="962"/>
      <c r="R168" s="960"/>
      <c r="S168" s="960"/>
      <c r="T168" s="960"/>
      <c r="U168" s="976"/>
      <c r="V168" s="973"/>
      <c r="W168" s="973"/>
      <c r="X168" s="354"/>
      <c r="Y168" s="973"/>
      <c r="Z168" s="967"/>
      <c r="AA168" s="355"/>
      <c r="AB168" s="967"/>
      <c r="AC168" s="355"/>
      <c r="AD168" s="967"/>
      <c r="AE168" s="355"/>
      <c r="AF168" s="967"/>
      <c r="AG168" s="967"/>
      <c r="AH168" s="967"/>
      <c r="AI168" s="355"/>
      <c r="AJ168" s="967"/>
      <c r="AK168" s="355"/>
      <c r="AL168" s="967"/>
      <c r="AM168" s="355"/>
      <c r="AN168" s="355"/>
      <c r="AO168" s="972"/>
      <c r="AP168" s="972"/>
      <c r="AQ168" s="967"/>
      <c r="AR168" s="967"/>
    </row>
    <row r="169" spans="1:44">
      <c r="A169" s="964"/>
      <c r="B169" s="967"/>
      <c r="C169" s="967"/>
      <c r="D169" s="967"/>
      <c r="E169" s="359"/>
      <c r="F169" s="353"/>
      <c r="G169" s="353"/>
      <c r="H169" s="353"/>
      <c r="I169" s="970"/>
      <c r="J169" s="967"/>
      <c r="K169" s="967"/>
      <c r="L169" s="353"/>
      <c r="M169" s="973"/>
      <c r="N169" s="967"/>
      <c r="O169" s="978"/>
      <c r="P169" s="960"/>
      <c r="Q169" s="962"/>
      <c r="R169" s="960"/>
      <c r="S169" s="960"/>
      <c r="T169" s="960"/>
      <c r="U169" s="976"/>
      <c r="V169" s="973"/>
      <c r="W169" s="973"/>
      <c r="X169" s="354"/>
      <c r="Y169" s="973"/>
      <c r="Z169" s="967"/>
      <c r="AA169" s="355"/>
      <c r="AB169" s="967"/>
      <c r="AC169" s="355"/>
      <c r="AD169" s="967"/>
      <c r="AE169" s="355"/>
      <c r="AF169" s="967"/>
      <c r="AG169" s="967"/>
      <c r="AH169" s="967"/>
      <c r="AI169" s="355"/>
      <c r="AJ169" s="967"/>
      <c r="AK169" s="355"/>
      <c r="AL169" s="967"/>
      <c r="AM169" s="355"/>
      <c r="AN169" s="355"/>
      <c r="AO169" s="972"/>
      <c r="AP169" s="972"/>
      <c r="AQ169" s="967"/>
      <c r="AR169" s="967"/>
    </row>
    <row r="170" spans="1:44" ht="25.5">
      <c r="A170" s="964"/>
      <c r="B170" s="967"/>
      <c r="C170" s="967" t="s">
        <v>436</v>
      </c>
      <c r="D170" s="967" t="s">
        <v>832</v>
      </c>
      <c r="E170" s="360" t="s">
        <v>833</v>
      </c>
      <c r="F170" s="353" t="s">
        <v>821</v>
      </c>
      <c r="G170" s="353"/>
      <c r="H170" s="353"/>
      <c r="I170" s="970" t="s">
        <v>834</v>
      </c>
      <c r="J170" s="967" t="s">
        <v>517</v>
      </c>
      <c r="K170" s="967">
        <v>3</v>
      </c>
      <c r="L170" s="353" t="s">
        <v>835</v>
      </c>
      <c r="M170" s="973"/>
      <c r="N170" s="967" t="s">
        <v>444</v>
      </c>
      <c r="O170" s="978" t="s">
        <v>445</v>
      </c>
      <c r="P170" s="960" t="str">
        <f t="shared" ref="P170" si="15">+IF(AVERAGE(K170:K174)&lt;1.5,"INSIGNIFICANTE (1)",+IF(AVERAGE(K170:K174)&lt;2.5,"MENOR (2)",IF(AVERAGE(K170:K174)&lt;3.5,"MODERADO (3)",IF(AVERAGE(K170:K174)&lt;4.5,"MAYOR (4)","CATASTRÓFICO (5)"))))</f>
        <v>MODERADO (3)</v>
      </c>
      <c r="Q170" s="962" t="e">
        <f>VLOOKUP(O170,'[15]TABLA DE PROBABILIDAD'!A163:C167,2,FALSE)</f>
        <v>#N/A</v>
      </c>
      <c r="R170" s="960" t="e">
        <f>VLOOKUP(P170,'[15]TABLA DE IMPACTO'!B191:C195,2,FALSE)</f>
        <v>#N/A</v>
      </c>
      <c r="S170" s="960" t="e">
        <f t="shared" ref="S170" si="16">VALUE(CONCATENATE(Q170,R170))</f>
        <v>#N/A</v>
      </c>
      <c r="T170" s="960" t="e">
        <f>VLOOKUP(S170,'[3]MATRIZ CALIFICACIÓN'!$D$58:$E$82,2,FALSE)</f>
        <v>#N/A</v>
      </c>
      <c r="U170" s="976" t="s">
        <v>501</v>
      </c>
      <c r="V170" s="973" t="s">
        <v>836</v>
      </c>
      <c r="W170" s="973" t="s">
        <v>837</v>
      </c>
      <c r="X170" s="354"/>
      <c r="Y170" s="973" t="s">
        <v>772</v>
      </c>
      <c r="Z170" s="967">
        <v>15</v>
      </c>
      <c r="AA170" s="355"/>
      <c r="AB170" s="967">
        <v>15</v>
      </c>
      <c r="AC170" s="355"/>
      <c r="AD170" s="967">
        <v>15</v>
      </c>
      <c r="AE170" s="355"/>
      <c r="AF170" s="967">
        <v>15</v>
      </c>
      <c r="AG170" s="967"/>
      <c r="AH170" s="967">
        <v>15</v>
      </c>
      <c r="AI170" s="355"/>
      <c r="AJ170" s="967">
        <v>15</v>
      </c>
      <c r="AK170" s="355"/>
      <c r="AL170" s="967">
        <v>10</v>
      </c>
      <c r="AM170" s="355"/>
      <c r="AN170" s="355"/>
      <c r="AO170" s="972">
        <f>SUM(Z170:AN170)</f>
        <v>100</v>
      </c>
      <c r="AP170" s="972" t="s">
        <v>449</v>
      </c>
      <c r="AQ170" s="967" t="s">
        <v>415</v>
      </c>
      <c r="AR170" s="967" t="s">
        <v>838</v>
      </c>
    </row>
    <row r="171" spans="1:44" ht="25.5">
      <c r="A171" s="964"/>
      <c r="B171" s="967"/>
      <c r="C171" s="967"/>
      <c r="D171" s="967"/>
      <c r="E171" s="352" t="s">
        <v>839</v>
      </c>
      <c r="F171" s="353"/>
      <c r="G171" s="353"/>
      <c r="H171" s="353" t="s">
        <v>480</v>
      </c>
      <c r="I171" s="970"/>
      <c r="J171" s="967"/>
      <c r="K171" s="967"/>
      <c r="L171" s="353"/>
      <c r="M171" s="973"/>
      <c r="N171" s="967"/>
      <c r="O171" s="978"/>
      <c r="P171" s="960"/>
      <c r="Q171" s="962"/>
      <c r="R171" s="960"/>
      <c r="S171" s="960"/>
      <c r="T171" s="960"/>
      <c r="U171" s="976"/>
      <c r="V171" s="973"/>
      <c r="W171" s="973"/>
      <c r="X171" s="354"/>
      <c r="Y171" s="973"/>
      <c r="Z171" s="967"/>
      <c r="AA171" s="355"/>
      <c r="AB171" s="967"/>
      <c r="AC171" s="355"/>
      <c r="AD171" s="967"/>
      <c r="AE171" s="355"/>
      <c r="AF171" s="967"/>
      <c r="AG171" s="967"/>
      <c r="AH171" s="967"/>
      <c r="AI171" s="355"/>
      <c r="AJ171" s="967"/>
      <c r="AK171" s="355"/>
      <c r="AL171" s="967"/>
      <c r="AM171" s="355"/>
      <c r="AN171" s="355"/>
      <c r="AO171" s="972"/>
      <c r="AP171" s="972"/>
      <c r="AQ171" s="967"/>
      <c r="AR171" s="967"/>
    </row>
    <row r="172" spans="1:44" ht="25.5">
      <c r="A172" s="964"/>
      <c r="B172" s="967"/>
      <c r="C172" s="967"/>
      <c r="D172" s="967"/>
      <c r="E172" s="356" t="s">
        <v>840</v>
      </c>
      <c r="F172" s="353"/>
      <c r="G172" s="353" t="s">
        <v>457</v>
      </c>
      <c r="H172" s="353"/>
      <c r="I172" s="970"/>
      <c r="J172" s="967"/>
      <c r="K172" s="967"/>
      <c r="L172" s="353"/>
      <c r="M172" s="973"/>
      <c r="N172" s="967"/>
      <c r="O172" s="978"/>
      <c r="P172" s="960"/>
      <c r="Q172" s="962"/>
      <c r="R172" s="960"/>
      <c r="S172" s="960"/>
      <c r="T172" s="960"/>
      <c r="U172" s="976"/>
      <c r="V172" s="973"/>
      <c r="W172" s="973"/>
      <c r="X172" s="354"/>
      <c r="Y172" s="973"/>
      <c r="Z172" s="967"/>
      <c r="AA172" s="355"/>
      <c r="AB172" s="967"/>
      <c r="AC172" s="355"/>
      <c r="AD172" s="967"/>
      <c r="AE172" s="355"/>
      <c r="AF172" s="967"/>
      <c r="AG172" s="967"/>
      <c r="AH172" s="967"/>
      <c r="AI172" s="355"/>
      <c r="AJ172" s="967"/>
      <c r="AK172" s="355"/>
      <c r="AL172" s="967"/>
      <c r="AM172" s="355"/>
      <c r="AN172" s="355"/>
      <c r="AO172" s="972"/>
      <c r="AP172" s="972"/>
      <c r="AQ172" s="967"/>
      <c r="AR172" s="967"/>
    </row>
    <row r="173" spans="1:44">
      <c r="A173" s="964"/>
      <c r="B173" s="967"/>
      <c r="C173" s="967"/>
      <c r="D173" s="967"/>
      <c r="E173" s="361"/>
      <c r="F173" s="353"/>
      <c r="G173" s="353"/>
      <c r="H173" s="353"/>
      <c r="I173" s="970"/>
      <c r="J173" s="967"/>
      <c r="K173" s="967"/>
      <c r="L173" s="353"/>
      <c r="M173" s="973"/>
      <c r="N173" s="967"/>
      <c r="O173" s="978"/>
      <c r="P173" s="960"/>
      <c r="Q173" s="962"/>
      <c r="R173" s="960"/>
      <c r="S173" s="960"/>
      <c r="T173" s="960"/>
      <c r="U173" s="976"/>
      <c r="V173" s="973"/>
      <c r="W173" s="973"/>
      <c r="X173" s="354"/>
      <c r="Y173" s="973"/>
      <c r="Z173" s="967"/>
      <c r="AA173" s="355"/>
      <c r="AB173" s="967"/>
      <c r="AC173" s="355"/>
      <c r="AD173" s="967"/>
      <c r="AE173" s="355"/>
      <c r="AF173" s="967"/>
      <c r="AG173" s="967"/>
      <c r="AH173" s="967"/>
      <c r="AI173" s="355"/>
      <c r="AJ173" s="967"/>
      <c r="AK173" s="355"/>
      <c r="AL173" s="967"/>
      <c r="AM173" s="355"/>
      <c r="AN173" s="355"/>
      <c r="AO173" s="972"/>
      <c r="AP173" s="972"/>
      <c r="AQ173" s="967"/>
      <c r="AR173" s="967"/>
    </row>
    <row r="174" spans="1:44">
      <c r="A174" s="964"/>
      <c r="B174" s="967"/>
      <c r="C174" s="967"/>
      <c r="D174" s="967"/>
      <c r="E174" s="359"/>
      <c r="F174" s="353"/>
      <c r="G174" s="353"/>
      <c r="H174" s="353"/>
      <c r="I174" s="970"/>
      <c r="J174" s="967"/>
      <c r="K174" s="967"/>
      <c r="L174" s="353"/>
      <c r="M174" s="973"/>
      <c r="N174" s="967"/>
      <c r="O174" s="978"/>
      <c r="P174" s="960"/>
      <c r="Q174" s="962"/>
      <c r="R174" s="960"/>
      <c r="S174" s="960"/>
      <c r="T174" s="960"/>
      <c r="U174" s="976"/>
      <c r="V174" s="973"/>
      <c r="W174" s="973"/>
      <c r="X174" s="354"/>
      <c r="Y174" s="973"/>
      <c r="Z174" s="967"/>
      <c r="AA174" s="355"/>
      <c r="AB174" s="967"/>
      <c r="AC174" s="355"/>
      <c r="AD174" s="967"/>
      <c r="AE174" s="355"/>
      <c r="AF174" s="967"/>
      <c r="AG174" s="967"/>
      <c r="AH174" s="967"/>
      <c r="AI174" s="355"/>
      <c r="AJ174" s="967"/>
      <c r="AK174" s="355"/>
      <c r="AL174" s="967"/>
      <c r="AM174" s="355"/>
      <c r="AN174" s="355"/>
      <c r="AO174" s="972"/>
      <c r="AP174" s="972"/>
      <c r="AQ174" s="967"/>
      <c r="AR174" s="967"/>
    </row>
    <row r="175" spans="1:44">
      <c r="A175" s="964"/>
      <c r="B175" s="967"/>
      <c r="C175" s="362"/>
      <c r="D175" s="362"/>
      <c r="E175" s="362"/>
      <c r="F175" s="362"/>
      <c r="G175" s="362"/>
      <c r="H175" s="362"/>
      <c r="I175" s="362"/>
      <c r="J175" s="362"/>
      <c r="K175" s="362"/>
      <c r="L175" s="362"/>
      <c r="M175" s="362"/>
      <c r="N175" s="362"/>
      <c r="O175" s="362"/>
      <c r="P175" s="362"/>
      <c r="Q175" s="362"/>
      <c r="R175" s="362"/>
      <c r="S175" s="362"/>
      <c r="T175" s="362"/>
      <c r="U175" s="362"/>
      <c r="V175" s="362"/>
      <c r="W175" s="362"/>
      <c r="X175" s="362"/>
      <c r="Y175" s="362"/>
      <c r="Z175" s="362"/>
      <c r="AA175" s="362"/>
      <c r="AB175" s="362"/>
      <c r="AC175" s="362"/>
      <c r="AD175" s="362"/>
      <c r="AE175" s="362"/>
      <c r="AF175" s="362"/>
      <c r="AG175" s="362"/>
      <c r="AH175" s="362"/>
      <c r="AI175" s="362"/>
      <c r="AJ175" s="362"/>
      <c r="AK175" s="362"/>
      <c r="AL175" s="362"/>
      <c r="AM175" s="362"/>
      <c r="AN175" s="362"/>
      <c r="AO175" s="362"/>
      <c r="AP175" s="362"/>
      <c r="AQ175" s="362"/>
      <c r="AR175" s="362"/>
    </row>
    <row r="176" spans="1:44" ht="38.25" customHeight="1">
      <c r="A176" s="964"/>
      <c r="B176" s="967"/>
      <c r="C176" s="967" t="s">
        <v>471</v>
      </c>
      <c r="D176" s="967" t="s">
        <v>841</v>
      </c>
      <c r="E176" s="360" t="s">
        <v>842</v>
      </c>
      <c r="F176" s="353"/>
      <c r="G176" s="353" t="s">
        <v>457</v>
      </c>
      <c r="H176" s="353"/>
      <c r="I176" s="352" t="s">
        <v>843</v>
      </c>
      <c r="J176" s="353" t="s">
        <v>441</v>
      </c>
      <c r="K176" s="353">
        <v>5</v>
      </c>
      <c r="L176" s="353" t="s">
        <v>798</v>
      </c>
      <c r="M176" s="973"/>
      <c r="N176" s="967" t="s">
        <v>444</v>
      </c>
      <c r="O176" s="978" t="s">
        <v>538</v>
      </c>
      <c r="P176" s="960" t="str">
        <f t="shared" ref="P176" si="17">+IF(AVERAGE(K176:K180)&lt;1.5,"INSIGNIFICANTE (1)",+IF(AVERAGE(K176:K180)&lt;2.5,"MENOR (2)",IF(AVERAGE(K176:K180)&lt;3.5,"MODERADO (3)",IF(AVERAGE(K176:K180)&lt;4.5,"MAYOR (4)","CATASTRÓFICO (5)"))))</f>
        <v>CATASTRÓFICO (5)</v>
      </c>
      <c r="Q176" s="962" t="e">
        <f>VLOOKUP(O176,'[16]TABLA DE PROBABILIDAD'!A173:C177,2,FALSE)</f>
        <v>#N/A</v>
      </c>
      <c r="R176" s="960" t="e">
        <f>VLOOKUP(P176,'[16]TABLA DE IMPACTO'!B201:C205,2,FALSE)</f>
        <v>#N/A</v>
      </c>
      <c r="S176" s="960" t="e">
        <f t="shared" ref="S176" si="18">VALUE(CONCATENATE(Q176,R176))</f>
        <v>#N/A</v>
      </c>
      <c r="T176" s="960" t="e">
        <f>VLOOKUP(S176,'[3]MATRIZ CALIFICACIÓN'!$D$58:$E$82,2,FALSE)</f>
        <v>#N/A</v>
      </c>
      <c r="U176" s="976" t="s">
        <v>501</v>
      </c>
      <c r="V176" s="973" t="s">
        <v>844</v>
      </c>
      <c r="W176" s="973" t="s">
        <v>845</v>
      </c>
      <c r="X176" s="354"/>
      <c r="Y176" s="973" t="s">
        <v>772</v>
      </c>
      <c r="Z176" s="967">
        <v>15</v>
      </c>
      <c r="AA176" s="355"/>
      <c r="AB176" s="967">
        <v>15</v>
      </c>
      <c r="AC176" s="355"/>
      <c r="AD176" s="967">
        <v>15</v>
      </c>
      <c r="AE176" s="355"/>
      <c r="AF176" s="967"/>
      <c r="AG176" s="967">
        <v>5</v>
      </c>
      <c r="AH176" s="967">
        <v>15</v>
      </c>
      <c r="AI176" s="355"/>
      <c r="AJ176" s="967">
        <v>15</v>
      </c>
      <c r="AK176" s="355"/>
      <c r="AL176" s="967">
        <v>10</v>
      </c>
      <c r="AM176" s="355"/>
      <c r="AN176" s="355"/>
      <c r="AO176" s="972">
        <f>SUM(Z176:AN176)</f>
        <v>90</v>
      </c>
      <c r="AP176" s="972" t="s">
        <v>449</v>
      </c>
      <c r="AQ176" s="967" t="s">
        <v>453</v>
      </c>
      <c r="AR176" s="967" t="s">
        <v>846</v>
      </c>
    </row>
    <row r="177" spans="1:44" ht="25.5">
      <c r="A177" s="964"/>
      <c r="B177" s="967"/>
      <c r="C177" s="967"/>
      <c r="D177" s="967"/>
      <c r="E177" s="352" t="s">
        <v>847</v>
      </c>
      <c r="F177" s="353"/>
      <c r="G177" s="353"/>
      <c r="H177" s="353" t="s">
        <v>480</v>
      </c>
      <c r="I177" s="352" t="s">
        <v>848</v>
      </c>
      <c r="J177" s="353" t="s">
        <v>441</v>
      </c>
      <c r="K177" s="353">
        <v>5</v>
      </c>
      <c r="L177" s="353"/>
      <c r="M177" s="973"/>
      <c r="N177" s="967"/>
      <c r="O177" s="978"/>
      <c r="P177" s="960"/>
      <c r="Q177" s="962"/>
      <c r="R177" s="960"/>
      <c r="S177" s="960"/>
      <c r="T177" s="960"/>
      <c r="U177" s="976"/>
      <c r="V177" s="973"/>
      <c r="W177" s="973"/>
      <c r="X177" s="354"/>
      <c r="Y177" s="973"/>
      <c r="Z177" s="967"/>
      <c r="AA177" s="355"/>
      <c r="AB177" s="967"/>
      <c r="AC177" s="355"/>
      <c r="AD177" s="967"/>
      <c r="AE177" s="355"/>
      <c r="AF177" s="967"/>
      <c r="AG177" s="967"/>
      <c r="AH177" s="967"/>
      <c r="AI177" s="355"/>
      <c r="AJ177" s="967"/>
      <c r="AK177" s="355"/>
      <c r="AL177" s="967"/>
      <c r="AM177" s="355"/>
      <c r="AN177" s="355"/>
      <c r="AO177" s="972"/>
      <c r="AP177" s="972"/>
      <c r="AQ177" s="967"/>
      <c r="AR177" s="967"/>
    </row>
    <row r="178" spans="1:44">
      <c r="A178" s="964"/>
      <c r="B178" s="967"/>
      <c r="C178" s="967"/>
      <c r="D178" s="967"/>
      <c r="E178" s="356" t="s">
        <v>849</v>
      </c>
      <c r="F178" s="353"/>
      <c r="G178" s="353" t="s">
        <v>457</v>
      </c>
      <c r="H178" s="353"/>
      <c r="I178" s="352"/>
      <c r="J178" s="353"/>
      <c r="K178" s="353"/>
      <c r="L178" s="353"/>
      <c r="M178" s="973"/>
      <c r="N178" s="967"/>
      <c r="O178" s="978"/>
      <c r="P178" s="960"/>
      <c r="Q178" s="962"/>
      <c r="R178" s="960"/>
      <c r="S178" s="960"/>
      <c r="T178" s="960"/>
      <c r="U178" s="976"/>
      <c r="V178" s="973"/>
      <c r="W178" s="973"/>
      <c r="X178" s="354"/>
      <c r="Y178" s="973"/>
      <c r="Z178" s="967"/>
      <c r="AA178" s="355"/>
      <c r="AB178" s="967"/>
      <c r="AC178" s="355"/>
      <c r="AD178" s="967"/>
      <c r="AE178" s="355"/>
      <c r="AF178" s="967"/>
      <c r="AG178" s="967"/>
      <c r="AH178" s="967"/>
      <c r="AI178" s="355"/>
      <c r="AJ178" s="967"/>
      <c r="AK178" s="355"/>
      <c r="AL178" s="967"/>
      <c r="AM178" s="355"/>
      <c r="AN178" s="355"/>
      <c r="AO178" s="972"/>
      <c r="AP178" s="972"/>
      <c r="AQ178" s="967"/>
      <c r="AR178" s="967"/>
    </row>
    <row r="179" spans="1:44">
      <c r="A179" s="964"/>
      <c r="B179" s="967"/>
      <c r="C179" s="967"/>
      <c r="D179" s="967"/>
      <c r="E179" s="361" t="s">
        <v>850</v>
      </c>
      <c r="F179" s="353"/>
      <c r="G179" s="353"/>
      <c r="H179" s="353" t="s">
        <v>480</v>
      </c>
      <c r="I179" s="352"/>
      <c r="J179" s="353"/>
      <c r="K179" s="353"/>
      <c r="L179" s="353"/>
      <c r="M179" s="973"/>
      <c r="N179" s="967"/>
      <c r="O179" s="978"/>
      <c r="P179" s="960"/>
      <c r="Q179" s="962"/>
      <c r="R179" s="960"/>
      <c r="S179" s="960"/>
      <c r="T179" s="960"/>
      <c r="U179" s="976"/>
      <c r="V179" s="973"/>
      <c r="W179" s="973"/>
      <c r="X179" s="354"/>
      <c r="Y179" s="973"/>
      <c r="Z179" s="967"/>
      <c r="AA179" s="355"/>
      <c r="AB179" s="967"/>
      <c r="AC179" s="355"/>
      <c r="AD179" s="967"/>
      <c r="AE179" s="355"/>
      <c r="AF179" s="967"/>
      <c r="AG179" s="967"/>
      <c r="AH179" s="967"/>
      <c r="AI179" s="355"/>
      <c r="AJ179" s="967"/>
      <c r="AK179" s="355"/>
      <c r="AL179" s="967"/>
      <c r="AM179" s="355"/>
      <c r="AN179" s="355"/>
      <c r="AO179" s="972"/>
      <c r="AP179" s="972"/>
      <c r="AQ179" s="967"/>
      <c r="AR179" s="967"/>
    </row>
    <row r="180" spans="1:44" ht="15.75" thickBot="1">
      <c r="A180" s="965"/>
      <c r="B180" s="968"/>
      <c r="C180" s="968"/>
      <c r="D180" s="968"/>
      <c r="E180" s="363"/>
      <c r="F180" s="364"/>
      <c r="G180" s="364"/>
      <c r="H180" s="364"/>
      <c r="I180" s="365"/>
      <c r="J180" s="364"/>
      <c r="K180" s="364"/>
      <c r="L180" s="364"/>
      <c r="M180" s="979"/>
      <c r="N180" s="968"/>
      <c r="O180" s="980"/>
      <c r="P180" s="982"/>
      <c r="Q180" s="983"/>
      <c r="R180" s="982"/>
      <c r="S180" s="982"/>
      <c r="T180" s="982"/>
      <c r="U180" s="984"/>
      <c r="V180" s="979"/>
      <c r="W180" s="979"/>
      <c r="X180" s="366"/>
      <c r="Y180" s="979"/>
      <c r="Z180" s="968"/>
      <c r="AA180" s="367"/>
      <c r="AB180" s="968"/>
      <c r="AC180" s="367"/>
      <c r="AD180" s="968"/>
      <c r="AE180" s="367"/>
      <c r="AF180" s="968"/>
      <c r="AG180" s="968"/>
      <c r="AH180" s="968"/>
      <c r="AI180" s="367"/>
      <c r="AJ180" s="968"/>
      <c r="AK180" s="367"/>
      <c r="AL180" s="968"/>
      <c r="AM180" s="367"/>
      <c r="AN180" s="367"/>
      <c r="AO180" s="981"/>
      <c r="AP180" s="981"/>
      <c r="AQ180" s="968"/>
      <c r="AR180" s="968"/>
    </row>
    <row r="181" spans="1:44" ht="15.75" thickBot="1">
      <c r="A181" s="232"/>
      <c r="B181" s="233"/>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233"/>
      <c r="AK181" s="233"/>
      <c r="AL181" s="233"/>
      <c r="AM181" s="233"/>
      <c r="AN181" s="233"/>
      <c r="AO181" s="233"/>
      <c r="AP181" s="233"/>
      <c r="AQ181" s="233"/>
      <c r="AR181" s="233"/>
    </row>
    <row r="182" spans="1:44" ht="114.75">
      <c r="A182" s="911" t="s">
        <v>851</v>
      </c>
      <c r="B182" s="914" t="s">
        <v>1276</v>
      </c>
      <c r="C182" s="914" t="s">
        <v>436</v>
      </c>
      <c r="D182" s="985" t="s">
        <v>852</v>
      </c>
      <c r="E182" s="267" t="s">
        <v>853</v>
      </c>
      <c r="F182" s="264"/>
      <c r="G182" s="265"/>
      <c r="H182" s="264" t="s">
        <v>480</v>
      </c>
      <c r="I182" s="264" t="s">
        <v>854</v>
      </c>
      <c r="J182" s="264" t="s">
        <v>517</v>
      </c>
      <c r="K182" s="264">
        <v>3</v>
      </c>
      <c r="L182" s="914" t="s">
        <v>855</v>
      </c>
      <c r="M182" s="933" t="s">
        <v>856</v>
      </c>
      <c r="N182" s="914" t="s">
        <v>461</v>
      </c>
      <c r="O182" s="917" t="s">
        <v>590</v>
      </c>
      <c r="P182" s="908" t="str">
        <f>+IF(AVERAGE(K182:K187)&lt;1.5,"INSIGNIFICANTE (1)",+IF(AVERAGE(K182:K187)&lt;2.5,"MENOR (2)",IF(AVERAGE(K182:K187)&lt;3.5,"MODERADO (3)",IF(AVERAGE(K182:K187)&lt;4.5,"MAYOR (4)","CATASTRÓFICO (5)"))))</f>
        <v>CATASTRÓFICO (5)</v>
      </c>
      <c r="Q182" s="909">
        <f>VLOOKUP(O182,'[17]TABLA DE PROBABILIDAD'!$A$4:$C$8,2,FALSE)</f>
        <v>4</v>
      </c>
      <c r="R182" s="908">
        <f>VLOOKUP(P182,'[17]TABLA DE IMPACTO'!$B$32:$C$36,2,FALSE)</f>
        <v>5</v>
      </c>
      <c r="S182" s="908">
        <f>VALUE(CONCATENATE(Q182,R182))</f>
        <v>45</v>
      </c>
      <c r="T182" s="908" t="str">
        <f>VLOOKUP(S182,'[3]MATRIZ CALIFICACIÓN'!$D$58:$E$82,2,FALSE)</f>
        <v>EXTREMA</v>
      </c>
      <c r="U182" s="910" t="s">
        <v>446</v>
      </c>
      <c r="V182" s="305" t="s">
        <v>857</v>
      </c>
      <c r="W182" s="368" t="s">
        <v>858</v>
      </c>
      <c r="X182" s="368" t="s">
        <v>856</v>
      </c>
      <c r="Y182" s="368" t="s">
        <v>461</v>
      </c>
      <c r="Z182" s="264">
        <v>15</v>
      </c>
      <c r="AA182" s="264"/>
      <c r="AB182" s="264">
        <v>15</v>
      </c>
      <c r="AC182" s="264"/>
      <c r="AD182" s="264">
        <v>15</v>
      </c>
      <c r="AE182" s="264"/>
      <c r="AF182" s="264">
        <v>15</v>
      </c>
      <c r="AG182" s="264"/>
      <c r="AH182" s="264">
        <v>15</v>
      </c>
      <c r="AI182" s="264"/>
      <c r="AJ182" s="264">
        <v>15</v>
      </c>
      <c r="AK182" s="264"/>
      <c r="AL182" s="264">
        <v>10</v>
      </c>
      <c r="AM182" s="264"/>
      <c r="AN182" s="264"/>
      <c r="AO182" s="267">
        <f>SUM(Z182:AN182)</f>
        <v>100</v>
      </c>
      <c r="AP182" s="267" t="s">
        <v>449</v>
      </c>
      <c r="AQ182" s="264" t="s">
        <v>415</v>
      </c>
      <c r="AR182" s="369" t="s">
        <v>859</v>
      </c>
    </row>
    <row r="183" spans="1:44" ht="25.5">
      <c r="A183" s="912"/>
      <c r="B183" s="915"/>
      <c r="C183" s="915"/>
      <c r="D183" s="986"/>
      <c r="E183" s="273" t="s">
        <v>860</v>
      </c>
      <c r="F183" s="269" t="s">
        <v>821</v>
      </c>
      <c r="G183" s="269"/>
      <c r="H183" s="269"/>
      <c r="I183" s="269" t="s">
        <v>861</v>
      </c>
      <c r="J183" s="269" t="s">
        <v>498</v>
      </c>
      <c r="K183" s="269">
        <v>5</v>
      </c>
      <c r="L183" s="915"/>
      <c r="M183" s="934"/>
      <c r="N183" s="915"/>
      <c r="O183" s="918"/>
      <c r="P183" s="902"/>
      <c r="Q183" s="904"/>
      <c r="R183" s="902"/>
      <c r="S183" s="902"/>
      <c r="T183" s="902"/>
      <c r="U183" s="906"/>
      <c r="V183" s="275"/>
      <c r="W183" s="370"/>
      <c r="X183" s="370"/>
      <c r="Y183" s="370"/>
      <c r="Z183" s="269"/>
      <c r="AA183" s="269"/>
      <c r="AB183" s="269"/>
      <c r="AC183" s="269"/>
      <c r="AD183" s="269"/>
      <c r="AE183" s="269"/>
      <c r="AF183" s="269"/>
      <c r="AG183" s="269"/>
      <c r="AH183" s="269"/>
      <c r="AI183" s="269"/>
      <c r="AJ183" s="269"/>
      <c r="AK183" s="269"/>
      <c r="AL183" s="269"/>
      <c r="AM183" s="269"/>
      <c r="AN183" s="269"/>
      <c r="AO183" s="273">
        <f t="shared" ref="AO183:AO187" si="19">SUM(Z183:AN183)</f>
        <v>0</v>
      </c>
      <c r="AP183" s="273"/>
      <c r="AQ183" s="269"/>
      <c r="AR183" s="371"/>
    </row>
    <row r="184" spans="1:44" ht="38.25">
      <c r="A184" s="912"/>
      <c r="B184" s="915"/>
      <c r="C184" s="915"/>
      <c r="D184" s="986"/>
      <c r="E184" s="273" t="s">
        <v>862</v>
      </c>
      <c r="F184" s="269" t="s">
        <v>863</v>
      </c>
      <c r="G184" s="269"/>
      <c r="H184" s="269"/>
      <c r="I184" s="269" t="s">
        <v>864</v>
      </c>
      <c r="J184" s="370" t="s">
        <v>498</v>
      </c>
      <c r="K184" s="269">
        <v>5</v>
      </c>
      <c r="L184" s="915"/>
      <c r="M184" s="934"/>
      <c r="N184" s="915"/>
      <c r="O184" s="918"/>
      <c r="P184" s="902"/>
      <c r="Q184" s="904"/>
      <c r="R184" s="902"/>
      <c r="S184" s="902"/>
      <c r="T184" s="902"/>
      <c r="U184" s="906"/>
      <c r="V184" s="275"/>
      <c r="W184" s="370"/>
      <c r="X184" s="370"/>
      <c r="Y184" s="370"/>
      <c r="Z184" s="269"/>
      <c r="AA184" s="269"/>
      <c r="AB184" s="269"/>
      <c r="AC184" s="269"/>
      <c r="AD184" s="269"/>
      <c r="AE184" s="269"/>
      <c r="AF184" s="269"/>
      <c r="AG184" s="269"/>
      <c r="AH184" s="269"/>
      <c r="AI184" s="269"/>
      <c r="AJ184" s="269"/>
      <c r="AK184" s="269"/>
      <c r="AL184" s="269"/>
      <c r="AM184" s="269"/>
      <c r="AN184" s="269"/>
      <c r="AO184" s="273">
        <f t="shared" si="19"/>
        <v>0</v>
      </c>
      <c r="AP184" s="273"/>
      <c r="AQ184" s="269"/>
      <c r="AR184" s="371"/>
    </row>
    <row r="185" spans="1:44" ht="25.5">
      <c r="A185" s="912"/>
      <c r="B185" s="915"/>
      <c r="C185" s="915"/>
      <c r="D185" s="986"/>
      <c r="E185" s="273" t="s">
        <v>865</v>
      </c>
      <c r="F185" s="269" t="s">
        <v>515</v>
      </c>
      <c r="G185" s="269"/>
      <c r="H185" s="269"/>
      <c r="I185" s="269" t="s">
        <v>866</v>
      </c>
      <c r="J185" s="269" t="s">
        <v>441</v>
      </c>
      <c r="K185" s="269">
        <v>5</v>
      </c>
      <c r="L185" s="915"/>
      <c r="M185" s="934"/>
      <c r="N185" s="915"/>
      <c r="O185" s="918"/>
      <c r="P185" s="902"/>
      <c r="Q185" s="904"/>
      <c r="R185" s="902"/>
      <c r="S185" s="902"/>
      <c r="T185" s="902"/>
      <c r="U185" s="906"/>
      <c r="V185" s="275"/>
      <c r="W185" s="370"/>
      <c r="X185" s="370"/>
      <c r="Y185" s="370"/>
      <c r="Z185" s="269"/>
      <c r="AA185" s="269"/>
      <c r="AB185" s="269"/>
      <c r="AC185" s="269"/>
      <c r="AD185" s="269"/>
      <c r="AE185" s="269"/>
      <c r="AF185" s="269"/>
      <c r="AG185" s="269"/>
      <c r="AH185" s="269"/>
      <c r="AI185" s="269"/>
      <c r="AJ185" s="269"/>
      <c r="AK185" s="269"/>
      <c r="AL185" s="269"/>
      <c r="AM185" s="269"/>
      <c r="AN185" s="269"/>
      <c r="AO185" s="273">
        <f t="shared" si="19"/>
        <v>0</v>
      </c>
      <c r="AP185" s="273"/>
      <c r="AQ185" s="269"/>
      <c r="AR185" s="371"/>
    </row>
    <row r="186" spans="1:44" ht="25.5">
      <c r="A186" s="912"/>
      <c r="B186" s="915"/>
      <c r="C186" s="915"/>
      <c r="D186" s="986"/>
      <c r="E186" s="269" t="s">
        <v>867</v>
      </c>
      <c r="F186" s="269"/>
      <c r="G186" s="269"/>
      <c r="H186" s="370" t="s">
        <v>480</v>
      </c>
      <c r="I186" s="269"/>
      <c r="J186" s="370"/>
      <c r="K186" s="269"/>
      <c r="L186" s="915"/>
      <c r="M186" s="934"/>
      <c r="N186" s="915"/>
      <c r="O186" s="918"/>
      <c r="P186" s="902"/>
      <c r="Q186" s="904"/>
      <c r="R186" s="902"/>
      <c r="S186" s="902"/>
      <c r="T186" s="902"/>
      <c r="U186" s="906"/>
      <c r="V186" s="275"/>
      <c r="W186" s="370"/>
      <c r="X186" s="370"/>
      <c r="Y186" s="370"/>
      <c r="Z186" s="269"/>
      <c r="AA186" s="269"/>
      <c r="AB186" s="269"/>
      <c r="AC186" s="269"/>
      <c r="AD186" s="269"/>
      <c r="AE186" s="269"/>
      <c r="AF186" s="269"/>
      <c r="AG186" s="269"/>
      <c r="AH186" s="269"/>
      <c r="AI186" s="269"/>
      <c r="AJ186" s="269"/>
      <c r="AK186" s="269"/>
      <c r="AL186" s="269"/>
      <c r="AM186" s="269"/>
      <c r="AN186" s="269"/>
      <c r="AO186" s="273"/>
      <c r="AP186" s="273"/>
      <c r="AQ186" s="269"/>
      <c r="AR186" s="371"/>
    </row>
    <row r="187" spans="1:44">
      <c r="A187" s="912"/>
      <c r="B187" s="915"/>
      <c r="C187" s="915"/>
      <c r="D187" s="986"/>
      <c r="E187" s="269"/>
      <c r="F187" s="269"/>
      <c r="G187" s="269"/>
      <c r="H187" s="269"/>
      <c r="I187" s="269"/>
      <c r="J187" s="370"/>
      <c r="K187" s="269"/>
      <c r="L187" s="915"/>
      <c r="M187" s="934"/>
      <c r="N187" s="915"/>
      <c r="O187" s="918"/>
      <c r="P187" s="902"/>
      <c r="Q187" s="904"/>
      <c r="R187" s="902"/>
      <c r="S187" s="902"/>
      <c r="T187" s="902"/>
      <c r="U187" s="906"/>
      <c r="V187" s="275"/>
      <c r="W187" s="370"/>
      <c r="X187" s="370"/>
      <c r="Y187" s="370"/>
      <c r="Z187" s="269"/>
      <c r="AA187" s="269"/>
      <c r="AB187" s="269"/>
      <c r="AC187" s="269"/>
      <c r="AD187" s="269"/>
      <c r="AE187" s="269"/>
      <c r="AF187" s="269"/>
      <c r="AG187" s="269"/>
      <c r="AH187" s="269"/>
      <c r="AI187" s="269"/>
      <c r="AJ187" s="269"/>
      <c r="AK187" s="269"/>
      <c r="AL187" s="269"/>
      <c r="AM187" s="269"/>
      <c r="AN187" s="269"/>
      <c r="AO187" s="273">
        <f t="shared" si="19"/>
        <v>0</v>
      </c>
      <c r="AP187" s="273"/>
      <c r="AQ187" s="269"/>
      <c r="AR187" s="371"/>
    </row>
    <row r="188" spans="1:44" ht="153">
      <c r="A188" s="912"/>
      <c r="B188" s="915"/>
      <c r="C188" s="915" t="s">
        <v>436</v>
      </c>
      <c r="D188" s="915" t="s">
        <v>868</v>
      </c>
      <c r="E188" s="372" t="s">
        <v>869</v>
      </c>
      <c r="F188" s="269"/>
      <c r="G188" s="269" t="s">
        <v>439</v>
      </c>
      <c r="H188" s="269"/>
      <c r="I188" s="372" t="s">
        <v>854</v>
      </c>
      <c r="J188" s="269" t="s">
        <v>517</v>
      </c>
      <c r="K188" s="269">
        <v>4</v>
      </c>
      <c r="L188" s="915" t="s">
        <v>870</v>
      </c>
      <c r="M188" s="934" t="s">
        <v>856</v>
      </c>
      <c r="N188" s="915" t="s">
        <v>461</v>
      </c>
      <c r="O188" s="918" t="s">
        <v>569</v>
      </c>
      <c r="P188" s="902" t="str">
        <f>+IF(AVERAGE(K188:K192)&lt;1.5,"INSIGNIFICANTE (1)",+IF(AVERAGE(K188:K192)&lt;2.5,"MENOR (2)",IF(AVERAGE(K188:K192)&lt;3.5,"MODERADO (3)",IF(AVERAGE(K188:K192)&lt;4.5,"MAYOR (4)","CATASTRÓFICO (5)"))))</f>
        <v>CATASTRÓFICO (5)</v>
      </c>
      <c r="Q188" s="904">
        <f>VLOOKUP(O188,'[17]TABLA DE PROBABILIDAD'!$A$4:$C$8,2,FALSE)</f>
        <v>5</v>
      </c>
      <c r="R188" s="902">
        <f>VLOOKUP(P188,'[17]TABLA DE IMPACTO'!$B$32:$C$36,2,FALSE)</f>
        <v>5</v>
      </c>
      <c r="S188" s="902">
        <f>VALUE(CONCATENATE(Q188,R188))</f>
        <v>55</v>
      </c>
      <c r="T188" s="902" t="str">
        <f>VLOOKUP(S188,'[3]MATRIZ CALIFICACIÓN'!$D$58:$E$82,2,FALSE)</f>
        <v>EXTREMA</v>
      </c>
      <c r="U188" s="906" t="s">
        <v>446</v>
      </c>
      <c r="V188" s="306" t="s">
        <v>871</v>
      </c>
      <c r="W188" s="370" t="s">
        <v>872</v>
      </c>
      <c r="X188" s="370" t="s">
        <v>856</v>
      </c>
      <c r="Y188" s="934" t="s">
        <v>461</v>
      </c>
      <c r="Z188" s="269">
        <v>15</v>
      </c>
      <c r="AA188" s="269"/>
      <c r="AB188" s="269">
        <v>15</v>
      </c>
      <c r="AC188" s="269"/>
      <c r="AD188" s="269">
        <v>15</v>
      </c>
      <c r="AE188" s="269"/>
      <c r="AF188" s="269">
        <v>15</v>
      </c>
      <c r="AG188" s="269"/>
      <c r="AH188" s="269">
        <v>15</v>
      </c>
      <c r="AI188" s="269"/>
      <c r="AJ188" s="269">
        <v>15</v>
      </c>
      <c r="AK188" s="269"/>
      <c r="AL188" s="269">
        <v>10</v>
      </c>
      <c r="AM188" s="269"/>
      <c r="AN188" s="269"/>
      <c r="AO188" s="273">
        <f>SUM(Z188:AN188)</f>
        <v>100</v>
      </c>
      <c r="AP188" s="273" t="s">
        <v>449</v>
      </c>
      <c r="AQ188" s="269" t="s">
        <v>415</v>
      </c>
      <c r="AR188" s="275" t="s">
        <v>873</v>
      </c>
    </row>
    <row r="189" spans="1:44" ht="89.25">
      <c r="A189" s="912"/>
      <c r="B189" s="915"/>
      <c r="C189" s="915"/>
      <c r="D189" s="915"/>
      <c r="E189" s="373" t="s">
        <v>867</v>
      </c>
      <c r="F189" s="269"/>
      <c r="G189" s="269" t="s">
        <v>457</v>
      </c>
      <c r="H189" s="269"/>
      <c r="I189" s="273" t="s">
        <v>861</v>
      </c>
      <c r="J189" s="269" t="s">
        <v>498</v>
      </c>
      <c r="K189" s="269">
        <v>5</v>
      </c>
      <c r="L189" s="915"/>
      <c r="M189" s="934"/>
      <c r="N189" s="915"/>
      <c r="O189" s="918"/>
      <c r="P189" s="902"/>
      <c r="Q189" s="904"/>
      <c r="R189" s="902"/>
      <c r="S189" s="902"/>
      <c r="T189" s="902"/>
      <c r="U189" s="906"/>
      <c r="V189" s="275" t="s">
        <v>874</v>
      </c>
      <c r="W189" s="370" t="s">
        <v>875</v>
      </c>
      <c r="X189" s="370" t="s">
        <v>856</v>
      </c>
      <c r="Y189" s="934"/>
      <c r="Z189" s="269">
        <v>15</v>
      </c>
      <c r="AA189" s="269"/>
      <c r="AB189" s="269">
        <v>15</v>
      </c>
      <c r="AC189" s="269"/>
      <c r="AD189" s="269">
        <v>15</v>
      </c>
      <c r="AE189" s="269"/>
      <c r="AF189" s="269">
        <v>15</v>
      </c>
      <c r="AG189" s="269"/>
      <c r="AH189" s="269">
        <v>15</v>
      </c>
      <c r="AI189" s="269"/>
      <c r="AJ189" s="269">
        <v>15</v>
      </c>
      <c r="AK189" s="269"/>
      <c r="AL189" s="269">
        <v>10</v>
      </c>
      <c r="AM189" s="269"/>
      <c r="AN189" s="269"/>
      <c r="AO189" s="273">
        <f t="shared" ref="AO189:AO192" si="20">SUM(Z189:AN189)</f>
        <v>100</v>
      </c>
      <c r="AP189" s="273"/>
      <c r="AQ189" s="269"/>
      <c r="AR189" s="275"/>
    </row>
    <row r="190" spans="1:44" ht="25.5">
      <c r="A190" s="912"/>
      <c r="B190" s="915"/>
      <c r="C190" s="915"/>
      <c r="D190" s="915"/>
      <c r="E190" s="372" t="s">
        <v>876</v>
      </c>
      <c r="F190" s="269"/>
      <c r="G190" s="269"/>
      <c r="H190" s="269" t="s">
        <v>480</v>
      </c>
      <c r="I190" s="273" t="s">
        <v>877</v>
      </c>
      <c r="J190" s="370" t="s">
        <v>498</v>
      </c>
      <c r="K190" s="269">
        <v>5</v>
      </c>
      <c r="L190" s="915"/>
      <c r="M190" s="934"/>
      <c r="N190" s="915"/>
      <c r="O190" s="918"/>
      <c r="P190" s="902"/>
      <c r="Q190" s="904"/>
      <c r="R190" s="902"/>
      <c r="S190" s="902"/>
      <c r="T190" s="902"/>
      <c r="U190" s="906"/>
      <c r="V190" s="275"/>
      <c r="W190" s="269"/>
      <c r="X190" s="370"/>
      <c r="Y190" s="934"/>
      <c r="Z190" s="269"/>
      <c r="AA190" s="269"/>
      <c r="AB190" s="269"/>
      <c r="AC190" s="269"/>
      <c r="AD190" s="269"/>
      <c r="AE190" s="269"/>
      <c r="AF190" s="269"/>
      <c r="AG190" s="269"/>
      <c r="AH190" s="269"/>
      <c r="AI190" s="269"/>
      <c r="AJ190" s="269"/>
      <c r="AK190" s="269"/>
      <c r="AL190" s="269"/>
      <c r="AM190" s="269"/>
      <c r="AN190" s="269"/>
      <c r="AO190" s="273">
        <f t="shared" si="20"/>
        <v>0</v>
      </c>
      <c r="AP190" s="273"/>
      <c r="AQ190" s="269"/>
      <c r="AR190" s="275"/>
    </row>
    <row r="191" spans="1:44" ht="25.5">
      <c r="A191" s="912"/>
      <c r="B191" s="915"/>
      <c r="C191" s="915"/>
      <c r="D191" s="915"/>
      <c r="E191" s="307" t="s">
        <v>878</v>
      </c>
      <c r="F191" s="307"/>
      <c r="G191" s="307"/>
      <c r="H191" s="307" t="s">
        <v>480</v>
      </c>
      <c r="I191" s="269" t="s">
        <v>879</v>
      </c>
      <c r="J191" s="370" t="s">
        <v>517</v>
      </c>
      <c r="K191" s="269">
        <v>5</v>
      </c>
      <c r="L191" s="915"/>
      <c r="M191" s="934"/>
      <c r="N191" s="915"/>
      <c r="O191" s="918"/>
      <c r="P191" s="902"/>
      <c r="Q191" s="904"/>
      <c r="R191" s="902"/>
      <c r="S191" s="902"/>
      <c r="T191" s="902"/>
      <c r="U191" s="906"/>
      <c r="V191" s="275"/>
      <c r="W191" s="269"/>
      <c r="X191" s="370"/>
      <c r="Y191" s="934"/>
      <c r="Z191" s="269"/>
      <c r="AA191" s="269"/>
      <c r="AB191" s="269"/>
      <c r="AC191" s="269"/>
      <c r="AD191" s="269"/>
      <c r="AE191" s="269"/>
      <c r="AF191" s="269"/>
      <c r="AG191" s="269"/>
      <c r="AH191" s="269"/>
      <c r="AI191" s="269"/>
      <c r="AJ191" s="269"/>
      <c r="AK191" s="269"/>
      <c r="AL191" s="269"/>
      <c r="AM191" s="269"/>
      <c r="AN191" s="269"/>
      <c r="AO191" s="273">
        <f t="shared" si="20"/>
        <v>0</v>
      </c>
      <c r="AP191" s="273"/>
      <c r="AQ191" s="269"/>
      <c r="AR191" s="275"/>
    </row>
    <row r="192" spans="1:44">
      <c r="A192" s="912"/>
      <c r="B192" s="915"/>
      <c r="C192" s="915"/>
      <c r="D192" s="915"/>
      <c r="E192" s="269"/>
      <c r="F192" s="269"/>
      <c r="G192" s="269"/>
      <c r="H192" s="269"/>
      <c r="I192" s="374"/>
      <c r="J192" s="374"/>
      <c r="K192" s="269"/>
      <c r="L192" s="915"/>
      <c r="M192" s="934"/>
      <c r="N192" s="915"/>
      <c r="O192" s="918"/>
      <c r="P192" s="902"/>
      <c r="Q192" s="904"/>
      <c r="R192" s="902"/>
      <c r="S192" s="902"/>
      <c r="T192" s="902"/>
      <c r="U192" s="906"/>
      <c r="V192" s="275"/>
      <c r="W192" s="269"/>
      <c r="X192" s="370"/>
      <c r="Y192" s="934"/>
      <c r="Z192" s="269"/>
      <c r="AA192" s="269"/>
      <c r="AB192" s="269"/>
      <c r="AC192" s="269"/>
      <c r="AD192" s="269"/>
      <c r="AE192" s="269"/>
      <c r="AF192" s="269"/>
      <c r="AG192" s="269"/>
      <c r="AH192" s="269"/>
      <c r="AI192" s="269"/>
      <c r="AJ192" s="269"/>
      <c r="AK192" s="269"/>
      <c r="AL192" s="269"/>
      <c r="AM192" s="269"/>
      <c r="AN192" s="269"/>
      <c r="AO192" s="273">
        <f t="shared" si="20"/>
        <v>0</v>
      </c>
      <c r="AP192" s="273"/>
      <c r="AQ192" s="269"/>
      <c r="AR192" s="275"/>
    </row>
    <row r="193" spans="1:44" ht="153">
      <c r="A193" s="912"/>
      <c r="B193" s="915"/>
      <c r="C193" s="915" t="s">
        <v>436</v>
      </c>
      <c r="D193" s="915" t="s">
        <v>880</v>
      </c>
      <c r="E193" s="273" t="s">
        <v>881</v>
      </c>
      <c r="F193" s="269"/>
      <c r="G193" s="269" t="s">
        <v>457</v>
      </c>
      <c r="H193" s="269"/>
      <c r="I193" s="372" t="s">
        <v>861</v>
      </c>
      <c r="J193" s="269" t="s">
        <v>498</v>
      </c>
      <c r="K193" s="269">
        <v>5</v>
      </c>
      <c r="L193" s="915" t="s">
        <v>882</v>
      </c>
      <c r="M193" s="934" t="s">
        <v>856</v>
      </c>
      <c r="N193" s="915" t="s">
        <v>461</v>
      </c>
      <c r="O193" s="918" t="s">
        <v>569</v>
      </c>
      <c r="P193" s="902" t="str">
        <f>+IF(AVERAGE(K193:K197)&lt;1.5,"INSIGNIFICANTE (1)",+IF(AVERAGE(K193:K197)&lt;2.5,"MENOR (2)",IF(AVERAGE(K193:K197)&lt;3.5,"MODERADO (3)",IF(AVERAGE(K193:K197)&lt;4.5,"MAYOR (4)","CATASTRÓFICO (5)"))))</f>
        <v>MAYOR (4)</v>
      </c>
      <c r="Q193" s="904">
        <f>VLOOKUP(O193,'[17]TABLA DE PROBABILIDAD'!$A$4:$C$8,2,FALSE)</f>
        <v>5</v>
      </c>
      <c r="R193" s="902">
        <f>VLOOKUP(P193,'[17]TABLA DE IMPACTO'!$B$32:$C$36,2,FALSE)</f>
        <v>4</v>
      </c>
      <c r="S193" s="902">
        <f>VALUE(CONCATENATE(Q193,R193))</f>
        <v>54</v>
      </c>
      <c r="T193" s="902" t="str">
        <f>VLOOKUP(S193,'[3]MATRIZ CALIFICACIÓN'!$D$58:$E$82,2,FALSE)</f>
        <v>EXTREMA</v>
      </c>
      <c r="U193" s="906" t="s">
        <v>446</v>
      </c>
      <c r="V193" s="275" t="s">
        <v>883</v>
      </c>
      <c r="W193" s="269" t="s">
        <v>884</v>
      </c>
      <c r="X193" s="370" t="s">
        <v>856</v>
      </c>
      <c r="Y193" s="934" t="s">
        <v>461</v>
      </c>
      <c r="Z193" s="269">
        <v>15</v>
      </c>
      <c r="AA193" s="269"/>
      <c r="AB193" s="269">
        <v>15</v>
      </c>
      <c r="AC193" s="269"/>
      <c r="AD193" s="269">
        <v>15</v>
      </c>
      <c r="AE193" s="269"/>
      <c r="AF193" s="269">
        <v>15</v>
      </c>
      <c r="AG193" s="269"/>
      <c r="AH193" s="269">
        <v>15</v>
      </c>
      <c r="AI193" s="269"/>
      <c r="AJ193" s="269">
        <v>15</v>
      </c>
      <c r="AK193" s="269"/>
      <c r="AL193" s="269">
        <v>10</v>
      </c>
      <c r="AM193" s="269"/>
      <c r="AN193" s="269"/>
      <c r="AO193" s="273">
        <f>SUM(Z193:AN193)</f>
        <v>100</v>
      </c>
      <c r="AP193" s="273" t="s">
        <v>449</v>
      </c>
      <c r="AQ193" s="269" t="s">
        <v>415</v>
      </c>
      <c r="AR193" s="371" t="s">
        <v>885</v>
      </c>
    </row>
    <row r="194" spans="1:44" ht="76.5">
      <c r="A194" s="912"/>
      <c r="B194" s="915"/>
      <c r="C194" s="915"/>
      <c r="D194" s="915"/>
      <c r="E194" s="372" t="s">
        <v>886</v>
      </c>
      <c r="F194" s="269"/>
      <c r="G194" s="269"/>
      <c r="H194" s="269" t="s">
        <v>480</v>
      </c>
      <c r="I194" s="273" t="s">
        <v>877</v>
      </c>
      <c r="J194" s="269" t="s">
        <v>498</v>
      </c>
      <c r="K194" s="269">
        <v>4</v>
      </c>
      <c r="L194" s="915"/>
      <c r="M194" s="934"/>
      <c r="N194" s="915"/>
      <c r="O194" s="918"/>
      <c r="P194" s="902"/>
      <c r="Q194" s="904"/>
      <c r="R194" s="902"/>
      <c r="S194" s="902"/>
      <c r="T194" s="902"/>
      <c r="U194" s="906"/>
      <c r="V194" s="306" t="s">
        <v>887</v>
      </c>
      <c r="W194" s="269" t="s">
        <v>888</v>
      </c>
      <c r="X194" s="370" t="s">
        <v>856</v>
      </c>
      <c r="Y194" s="934"/>
      <c r="Z194" s="269">
        <v>15</v>
      </c>
      <c r="AA194" s="269"/>
      <c r="AB194" s="269">
        <v>15</v>
      </c>
      <c r="AC194" s="269"/>
      <c r="AD194" s="269">
        <v>15</v>
      </c>
      <c r="AE194" s="269"/>
      <c r="AF194" s="269">
        <v>15</v>
      </c>
      <c r="AG194" s="269"/>
      <c r="AH194" s="269">
        <v>15</v>
      </c>
      <c r="AI194" s="269"/>
      <c r="AJ194" s="269">
        <v>15</v>
      </c>
      <c r="AK194" s="269"/>
      <c r="AL194" s="269">
        <v>10</v>
      </c>
      <c r="AM194" s="269"/>
      <c r="AN194" s="269"/>
      <c r="AO194" s="273">
        <f t="shared" ref="AO194:AO197" si="21">SUM(Z194:AN194)</f>
        <v>100</v>
      </c>
      <c r="AP194" s="273" t="s">
        <v>449</v>
      </c>
      <c r="AQ194" s="269" t="s">
        <v>415</v>
      </c>
      <c r="AR194" s="375"/>
    </row>
    <row r="195" spans="1:44">
      <c r="A195" s="912"/>
      <c r="B195" s="915"/>
      <c r="C195" s="915"/>
      <c r="D195" s="915"/>
      <c r="E195" s="376"/>
      <c r="F195" s="269"/>
      <c r="G195" s="269"/>
      <c r="H195" s="269"/>
      <c r="I195" s="273" t="s">
        <v>879</v>
      </c>
      <c r="J195" s="370" t="s">
        <v>517</v>
      </c>
      <c r="K195" s="269">
        <v>3</v>
      </c>
      <c r="L195" s="915"/>
      <c r="M195" s="934"/>
      <c r="N195" s="915"/>
      <c r="O195" s="918"/>
      <c r="P195" s="902"/>
      <c r="Q195" s="904"/>
      <c r="R195" s="902"/>
      <c r="S195" s="902"/>
      <c r="T195" s="902"/>
      <c r="U195" s="906"/>
      <c r="V195" s="275"/>
      <c r="W195" s="269"/>
      <c r="X195" s="370"/>
      <c r="Y195" s="934"/>
      <c r="Z195" s="269"/>
      <c r="AA195" s="269"/>
      <c r="AB195" s="269"/>
      <c r="AC195" s="269"/>
      <c r="AD195" s="269"/>
      <c r="AE195" s="269"/>
      <c r="AF195" s="269"/>
      <c r="AG195" s="269"/>
      <c r="AH195" s="269"/>
      <c r="AI195" s="269"/>
      <c r="AJ195" s="269"/>
      <c r="AK195" s="269"/>
      <c r="AL195" s="269"/>
      <c r="AM195" s="269"/>
      <c r="AN195" s="269"/>
      <c r="AO195" s="273">
        <f t="shared" si="21"/>
        <v>0</v>
      </c>
      <c r="AP195" s="273"/>
      <c r="AQ195" s="269"/>
      <c r="AR195" s="275"/>
    </row>
    <row r="196" spans="1:44" ht="51">
      <c r="A196" s="912"/>
      <c r="B196" s="915"/>
      <c r="C196" s="915"/>
      <c r="D196" s="915"/>
      <c r="E196" s="370"/>
      <c r="F196" s="269"/>
      <c r="G196" s="269"/>
      <c r="H196" s="269"/>
      <c r="I196" s="269" t="s">
        <v>889</v>
      </c>
      <c r="J196" s="370" t="s">
        <v>551</v>
      </c>
      <c r="K196" s="269">
        <v>3</v>
      </c>
      <c r="L196" s="915"/>
      <c r="M196" s="934"/>
      <c r="N196" s="915"/>
      <c r="O196" s="918"/>
      <c r="P196" s="902"/>
      <c r="Q196" s="904"/>
      <c r="R196" s="902"/>
      <c r="S196" s="902"/>
      <c r="T196" s="902"/>
      <c r="U196" s="906"/>
      <c r="V196" s="275"/>
      <c r="W196" s="269"/>
      <c r="X196" s="370"/>
      <c r="Y196" s="934"/>
      <c r="Z196" s="269"/>
      <c r="AA196" s="269"/>
      <c r="AB196" s="269"/>
      <c r="AC196" s="269"/>
      <c r="AD196" s="269"/>
      <c r="AE196" s="269"/>
      <c r="AF196" s="269"/>
      <c r="AG196" s="269"/>
      <c r="AH196" s="269"/>
      <c r="AI196" s="269"/>
      <c r="AJ196" s="269"/>
      <c r="AK196" s="269"/>
      <c r="AL196" s="269"/>
      <c r="AM196" s="269"/>
      <c r="AN196" s="269"/>
      <c r="AO196" s="273">
        <f t="shared" si="21"/>
        <v>0</v>
      </c>
      <c r="AP196" s="273"/>
      <c r="AQ196" s="269"/>
      <c r="AR196" s="275"/>
    </row>
    <row r="197" spans="1:44" ht="25.5">
      <c r="A197" s="912"/>
      <c r="B197" s="915"/>
      <c r="C197" s="915"/>
      <c r="D197" s="915"/>
      <c r="E197" s="269"/>
      <c r="F197" s="269"/>
      <c r="G197" s="269"/>
      <c r="H197" s="269"/>
      <c r="I197" s="269" t="s">
        <v>890</v>
      </c>
      <c r="J197" s="370" t="s">
        <v>441</v>
      </c>
      <c r="K197" s="269">
        <v>4</v>
      </c>
      <c r="L197" s="915"/>
      <c r="M197" s="934"/>
      <c r="N197" s="915"/>
      <c r="O197" s="918"/>
      <c r="P197" s="902"/>
      <c r="Q197" s="904"/>
      <c r="R197" s="902"/>
      <c r="S197" s="902"/>
      <c r="T197" s="902"/>
      <c r="U197" s="906"/>
      <c r="V197" s="275"/>
      <c r="W197" s="269"/>
      <c r="X197" s="370"/>
      <c r="Y197" s="934"/>
      <c r="Z197" s="269"/>
      <c r="AA197" s="269"/>
      <c r="AB197" s="269"/>
      <c r="AC197" s="269"/>
      <c r="AD197" s="269"/>
      <c r="AE197" s="269"/>
      <c r="AF197" s="269"/>
      <c r="AG197" s="269"/>
      <c r="AH197" s="269"/>
      <c r="AI197" s="269"/>
      <c r="AJ197" s="269"/>
      <c r="AK197" s="269"/>
      <c r="AL197" s="269"/>
      <c r="AM197" s="269"/>
      <c r="AN197" s="269"/>
      <c r="AO197" s="273">
        <f t="shared" si="21"/>
        <v>0</v>
      </c>
      <c r="AP197" s="273"/>
      <c r="AQ197" s="269"/>
      <c r="AR197" s="275"/>
    </row>
    <row r="198" spans="1:44" ht="127.5">
      <c r="A198" s="912"/>
      <c r="B198" s="915"/>
      <c r="C198" s="915" t="s">
        <v>578</v>
      </c>
      <c r="D198" s="915" t="s">
        <v>891</v>
      </c>
      <c r="E198" s="273" t="s">
        <v>892</v>
      </c>
      <c r="F198" s="269"/>
      <c r="G198" s="269"/>
      <c r="H198" s="269" t="s">
        <v>480</v>
      </c>
      <c r="I198" s="372" t="s">
        <v>893</v>
      </c>
      <c r="J198" s="269" t="s">
        <v>517</v>
      </c>
      <c r="K198" s="269">
        <v>3</v>
      </c>
      <c r="L198" s="915" t="s">
        <v>894</v>
      </c>
      <c r="M198" s="934" t="s">
        <v>856</v>
      </c>
      <c r="N198" s="915" t="s">
        <v>461</v>
      </c>
      <c r="O198" s="918" t="s">
        <v>590</v>
      </c>
      <c r="P198" s="906" t="str">
        <f>+IF(AVERAGE(K198:K202)&lt;1.5,"INSIGNIFICANTE (1)",+IF(AVERAGE(K198:K202)&lt;2.5,"MENOR (2)",IF(AVERAGE(K198:K202)&lt;3.5,"MODERADO (3)",IF(AVERAGE(K198:K202)&lt;4.5,"MAYOR (4)","CATASTRÓFICO (5)"))))</f>
        <v>MODERADO (3)</v>
      </c>
      <c r="Q198" s="904">
        <f>VLOOKUP(O198,'[17]TABLA DE PROBABILIDAD'!$A$4:$C$8,2,FALSE)</f>
        <v>4</v>
      </c>
      <c r="R198" s="902">
        <f>VLOOKUP(P198,'[17]TABLA DE IMPACTO'!$B$32:$C$36,2,FALSE)</f>
        <v>3</v>
      </c>
      <c r="S198" s="902">
        <f>VALUE(CONCATENATE(Q198,R198))</f>
        <v>43</v>
      </c>
      <c r="T198" s="902" t="str">
        <f>VLOOKUP(S198,'[3]MATRIZ CALIFICACIÓN'!$D$58:$E$82,2,FALSE)</f>
        <v>ALTA</v>
      </c>
      <c r="U198" s="906" t="s">
        <v>446</v>
      </c>
      <c r="V198" s="275" t="s">
        <v>895</v>
      </c>
      <c r="W198" s="370" t="s">
        <v>896</v>
      </c>
      <c r="X198" s="370" t="s">
        <v>856</v>
      </c>
      <c r="Y198" s="934" t="s">
        <v>461</v>
      </c>
      <c r="Z198" s="269">
        <v>15</v>
      </c>
      <c r="AA198" s="269"/>
      <c r="AB198" s="269">
        <v>15</v>
      </c>
      <c r="AC198" s="269"/>
      <c r="AD198" s="269">
        <v>15</v>
      </c>
      <c r="AE198" s="269"/>
      <c r="AF198" s="269">
        <v>15</v>
      </c>
      <c r="AG198" s="269"/>
      <c r="AH198" s="269">
        <v>15</v>
      </c>
      <c r="AI198" s="269"/>
      <c r="AJ198" s="269">
        <v>15</v>
      </c>
      <c r="AK198" s="269"/>
      <c r="AL198" s="269">
        <v>10</v>
      </c>
      <c r="AM198" s="269"/>
      <c r="AN198" s="269"/>
      <c r="AO198" s="273">
        <f>SUM(Z198:AN198)</f>
        <v>100</v>
      </c>
      <c r="AP198" s="273" t="s">
        <v>449</v>
      </c>
      <c r="AQ198" s="269" t="s">
        <v>415</v>
      </c>
      <c r="AR198" s="371" t="s">
        <v>897</v>
      </c>
    </row>
    <row r="199" spans="1:44" ht="102">
      <c r="A199" s="912"/>
      <c r="B199" s="915"/>
      <c r="C199" s="915"/>
      <c r="D199" s="915"/>
      <c r="E199" s="372" t="s">
        <v>898</v>
      </c>
      <c r="F199" s="269"/>
      <c r="G199" s="269" t="s">
        <v>594</v>
      </c>
      <c r="H199" s="269"/>
      <c r="I199" s="273" t="s">
        <v>899</v>
      </c>
      <c r="J199" s="269" t="s">
        <v>498</v>
      </c>
      <c r="K199" s="269">
        <v>3</v>
      </c>
      <c r="L199" s="915"/>
      <c r="M199" s="934"/>
      <c r="N199" s="915"/>
      <c r="O199" s="918"/>
      <c r="P199" s="906"/>
      <c r="Q199" s="904"/>
      <c r="R199" s="902"/>
      <c r="S199" s="902"/>
      <c r="T199" s="902"/>
      <c r="U199" s="906"/>
      <c r="V199" s="306" t="s">
        <v>900</v>
      </c>
      <c r="W199" s="370" t="s">
        <v>901</v>
      </c>
      <c r="X199" s="370" t="s">
        <v>856</v>
      </c>
      <c r="Y199" s="934"/>
      <c r="Z199" s="269">
        <v>15</v>
      </c>
      <c r="AA199" s="269"/>
      <c r="AB199" s="269">
        <v>15</v>
      </c>
      <c r="AC199" s="269"/>
      <c r="AD199" s="269">
        <v>15</v>
      </c>
      <c r="AE199" s="269"/>
      <c r="AF199" s="269">
        <v>15</v>
      </c>
      <c r="AG199" s="269"/>
      <c r="AH199" s="269">
        <v>15</v>
      </c>
      <c r="AI199" s="269"/>
      <c r="AJ199" s="269">
        <v>15</v>
      </c>
      <c r="AK199" s="269"/>
      <c r="AL199" s="269">
        <v>10</v>
      </c>
      <c r="AM199" s="269"/>
      <c r="AN199" s="269"/>
      <c r="AO199" s="273">
        <f t="shared" ref="AO199:AO202" si="22">SUM(Z199:AN199)</f>
        <v>100</v>
      </c>
      <c r="AP199" s="273" t="s">
        <v>449</v>
      </c>
      <c r="AQ199" s="269" t="s">
        <v>415</v>
      </c>
      <c r="AR199" s="275"/>
    </row>
    <row r="200" spans="1:44" ht="76.5">
      <c r="A200" s="912"/>
      <c r="B200" s="915"/>
      <c r="C200" s="915"/>
      <c r="D200" s="915"/>
      <c r="E200" s="273" t="s">
        <v>902</v>
      </c>
      <c r="F200" s="269"/>
      <c r="G200" s="269" t="s">
        <v>594</v>
      </c>
      <c r="H200" s="269"/>
      <c r="I200" s="273"/>
      <c r="J200" s="370"/>
      <c r="K200" s="269"/>
      <c r="L200" s="915"/>
      <c r="M200" s="934"/>
      <c r="N200" s="915"/>
      <c r="O200" s="918"/>
      <c r="P200" s="906"/>
      <c r="Q200" s="904"/>
      <c r="R200" s="902"/>
      <c r="S200" s="902"/>
      <c r="T200" s="902"/>
      <c r="U200" s="906"/>
      <c r="V200" s="275" t="s">
        <v>903</v>
      </c>
      <c r="W200" s="269" t="s">
        <v>904</v>
      </c>
      <c r="X200" s="370" t="s">
        <v>856</v>
      </c>
      <c r="Y200" s="934"/>
      <c r="Z200" s="269">
        <v>15</v>
      </c>
      <c r="AA200" s="269"/>
      <c r="AB200" s="269">
        <v>15</v>
      </c>
      <c r="AC200" s="269"/>
      <c r="AD200" s="269">
        <v>15</v>
      </c>
      <c r="AE200" s="269"/>
      <c r="AF200" s="269">
        <v>15</v>
      </c>
      <c r="AG200" s="269"/>
      <c r="AH200" s="269">
        <v>15</v>
      </c>
      <c r="AI200" s="269"/>
      <c r="AJ200" s="269">
        <v>15</v>
      </c>
      <c r="AK200" s="269"/>
      <c r="AL200" s="269">
        <v>10</v>
      </c>
      <c r="AM200" s="269"/>
      <c r="AN200" s="269"/>
      <c r="AO200" s="273">
        <f t="shared" si="22"/>
        <v>100</v>
      </c>
      <c r="AP200" s="273" t="s">
        <v>449</v>
      </c>
      <c r="AQ200" s="269" t="s">
        <v>415</v>
      </c>
      <c r="AR200" s="275"/>
    </row>
    <row r="201" spans="1:44" ht="25.5">
      <c r="A201" s="912"/>
      <c r="B201" s="915"/>
      <c r="C201" s="915"/>
      <c r="D201" s="915"/>
      <c r="E201" s="370" t="s">
        <v>905</v>
      </c>
      <c r="F201" s="269"/>
      <c r="G201" s="269"/>
      <c r="H201" s="269" t="s">
        <v>480</v>
      </c>
      <c r="I201" s="269"/>
      <c r="J201" s="370"/>
      <c r="K201" s="269"/>
      <c r="L201" s="915"/>
      <c r="M201" s="934"/>
      <c r="N201" s="915"/>
      <c r="O201" s="918"/>
      <c r="P201" s="906"/>
      <c r="Q201" s="904"/>
      <c r="R201" s="902"/>
      <c r="S201" s="902"/>
      <c r="T201" s="902"/>
      <c r="U201" s="906"/>
      <c r="V201" s="275"/>
      <c r="W201" s="269"/>
      <c r="X201" s="370"/>
      <c r="Y201" s="934"/>
      <c r="Z201" s="269"/>
      <c r="AA201" s="269"/>
      <c r="AB201" s="269"/>
      <c r="AC201" s="269"/>
      <c r="AD201" s="269"/>
      <c r="AE201" s="269"/>
      <c r="AF201" s="269"/>
      <c r="AG201" s="269"/>
      <c r="AH201" s="269"/>
      <c r="AI201" s="269"/>
      <c r="AJ201" s="269"/>
      <c r="AK201" s="269"/>
      <c r="AL201" s="269"/>
      <c r="AM201" s="269"/>
      <c r="AN201" s="269"/>
      <c r="AO201" s="273">
        <f t="shared" si="22"/>
        <v>0</v>
      </c>
      <c r="AP201" s="273"/>
      <c r="AQ201" s="269"/>
      <c r="AR201" s="275"/>
    </row>
    <row r="202" spans="1:44">
      <c r="A202" s="912"/>
      <c r="B202" s="915"/>
      <c r="C202" s="915"/>
      <c r="D202" s="915"/>
      <c r="E202" s="307"/>
      <c r="F202" s="269"/>
      <c r="G202" s="269"/>
      <c r="H202" s="269"/>
      <c r="I202" s="269"/>
      <c r="J202" s="370"/>
      <c r="K202" s="269"/>
      <c r="L202" s="915"/>
      <c r="M202" s="934"/>
      <c r="N202" s="915"/>
      <c r="O202" s="918"/>
      <c r="P202" s="906"/>
      <c r="Q202" s="904"/>
      <c r="R202" s="902"/>
      <c r="S202" s="902"/>
      <c r="T202" s="902"/>
      <c r="U202" s="906"/>
      <c r="V202" s="275"/>
      <c r="W202" s="269"/>
      <c r="X202" s="370"/>
      <c r="Y202" s="934"/>
      <c r="Z202" s="269"/>
      <c r="AA202" s="269"/>
      <c r="AB202" s="269"/>
      <c r="AC202" s="269"/>
      <c r="AD202" s="269"/>
      <c r="AE202" s="269"/>
      <c r="AF202" s="269"/>
      <c r="AG202" s="269"/>
      <c r="AH202" s="269"/>
      <c r="AI202" s="269"/>
      <c r="AJ202" s="269"/>
      <c r="AK202" s="269"/>
      <c r="AL202" s="269"/>
      <c r="AM202" s="269"/>
      <c r="AN202" s="269"/>
      <c r="AO202" s="273">
        <f t="shared" si="22"/>
        <v>0</v>
      </c>
      <c r="AP202" s="273"/>
      <c r="AQ202" s="269"/>
      <c r="AR202" s="275"/>
    </row>
    <row r="203" spans="1:44" ht="102">
      <c r="A203" s="912"/>
      <c r="B203" s="915"/>
      <c r="C203" s="915" t="s">
        <v>578</v>
      </c>
      <c r="D203" s="915" t="s">
        <v>906</v>
      </c>
      <c r="E203" s="273" t="s">
        <v>907</v>
      </c>
      <c r="F203" s="269"/>
      <c r="G203" s="269" t="s">
        <v>594</v>
      </c>
      <c r="H203" s="269"/>
      <c r="I203" s="372" t="s">
        <v>893</v>
      </c>
      <c r="J203" s="269" t="s">
        <v>517</v>
      </c>
      <c r="K203" s="269">
        <v>1</v>
      </c>
      <c r="L203" s="915" t="s">
        <v>908</v>
      </c>
      <c r="M203" s="934" t="s">
        <v>856</v>
      </c>
      <c r="N203" s="915" t="s">
        <v>461</v>
      </c>
      <c r="O203" s="918" t="s">
        <v>445</v>
      </c>
      <c r="P203" s="906" t="str">
        <f t="shared" ref="P203" si="23">+IF(AVERAGE(K203:K207)&lt;1.5,"INSIGNIFICANTE (1)",+IF(AVERAGE(K203:K207)&lt;2.5,"MENOR (2)",IF(AVERAGE(K203:K207)&lt;3.5,"MODERADO (3)",IF(AVERAGE(K203:K207)&lt;4.5,"MAYOR (4)","CATASTRÓFICO (5)"))))</f>
        <v>MENOR (2)</v>
      </c>
      <c r="Q203" s="904">
        <f>VLOOKUP(O203,'[17]TABLA DE PROBABILIDAD'!$A$4:$C$8,2,FALSE)</f>
        <v>3</v>
      </c>
      <c r="R203" s="902">
        <f>VLOOKUP(P203,'[17]TABLA DE IMPACTO'!$B$32:$C$36,2,FALSE)</f>
        <v>2</v>
      </c>
      <c r="S203" s="902">
        <f>VALUE(CONCATENATE(Q203,R203))</f>
        <v>32</v>
      </c>
      <c r="T203" s="906" t="str">
        <f>VLOOKUP(S203,'[3]MATRIZ CALIFICACIÓN'!$D$58:$E$82,2,FALSE)</f>
        <v>MODERADA</v>
      </c>
      <c r="U203" s="906" t="s">
        <v>909</v>
      </c>
      <c r="V203" s="306" t="s">
        <v>910</v>
      </c>
      <c r="W203" s="370" t="s">
        <v>911</v>
      </c>
      <c r="X203" s="370" t="s">
        <v>856</v>
      </c>
      <c r="Y203" s="934" t="s">
        <v>461</v>
      </c>
      <c r="Z203" s="269">
        <v>15</v>
      </c>
      <c r="AA203" s="269"/>
      <c r="AB203" s="269">
        <v>15</v>
      </c>
      <c r="AC203" s="269"/>
      <c r="AD203" s="269">
        <v>15</v>
      </c>
      <c r="AE203" s="269"/>
      <c r="AF203" s="269">
        <v>15</v>
      </c>
      <c r="AG203" s="269"/>
      <c r="AH203" s="269">
        <v>15</v>
      </c>
      <c r="AI203" s="269"/>
      <c r="AJ203" s="269">
        <v>15</v>
      </c>
      <c r="AK203" s="269"/>
      <c r="AL203" s="269">
        <v>10</v>
      </c>
      <c r="AM203" s="269"/>
      <c r="AN203" s="269"/>
      <c r="AO203" s="273">
        <f>SUM(Z203:AN203)</f>
        <v>100</v>
      </c>
      <c r="AP203" s="273" t="s">
        <v>449</v>
      </c>
      <c r="AQ203" s="269" t="s">
        <v>415</v>
      </c>
      <c r="AR203" s="275" t="s">
        <v>912</v>
      </c>
    </row>
    <row r="204" spans="1:44" ht="89.25">
      <c r="A204" s="912"/>
      <c r="B204" s="915"/>
      <c r="C204" s="915"/>
      <c r="D204" s="915"/>
      <c r="E204" s="372" t="s">
        <v>913</v>
      </c>
      <c r="F204" s="269"/>
      <c r="G204" s="269" t="s">
        <v>594</v>
      </c>
      <c r="H204" s="269"/>
      <c r="I204" s="273" t="s">
        <v>914</v>
      </c>
      <c r="J204" s="269" t="s">
        <v>551</v>
      </c>
      <c r="K204" s="269">
        <v>2</v>
      </c>
      <c r="L204" s="915"/>
      <c r="M204" s="934"/>
      <c r="N204" s="915"/>
      <c r="O204" s="918"/>
      <c r="P204" s="906"/>
      <c r="Q204" s="904"/>
      <c r="R204" s="902"/>
      <c r="S204" s="902"/>
      <c r="T204" s="906"/>
      <c r="U204" s="906"/>
      <c r="V204" s="275" t="s">
        <v>915</v>
      </c>
      <c r="W204" s="269" t="s">
        <v>916</v>
      </c>
      <c r="X204" s="370" t="s">
        <v>856</v>
      </c>
      <c r="Y204" s="934"/>
      <c r="Z204" s="269">
        <v>15</v>
      </c>
      <c r="AA204" s="269"/>
      <c r="AB204" s="269">
        <v>15</v>
      </c>
      <c r="AC204" s="269"/>
      <c r="AD204" s="269">
        <v>15</v>
      </c>
      <c r="AE204" s="269"/>
      <c r="AF204" s="269">
        <v>15</v>
      </c>
      <c r="AG204" s="269"/>
      <c r="AH204" s="269">
        <v>15</v>
      </c>
      <c r="AI204" s="269"/>
      <c r="AJ204" s="269">
        <v>15</v>
      </c>
      <c r="AK204" s="269"/>
      <c r="AL204" s="269">
        <v>10</v>
      </c>
      <c r="AM204" s="269"/>
      <c r="AN204" s="269"/>
      <c r="AO204" s="273">
        <f t="shared" ref="AO204:AO217" si="24">SUM(Z204:AN204)</f>
        <v>100</v>
      </c>
      <c r="AP204" s="273" t="s">
        <v>449</v>
      </c>
      <c r="AQ204" s="269" t="s">
        <v>453</v>
      </c>
      <c r="AR204" s="275"/>
    </row>
    <row r="205" spans="1:44" ht="102">
      <c r="A205" s="912"/>
      <c r="B205" s="915"/>
      <c r="C205" s="915"/>
      <c r="D205" s="915"/>
      <c r="E205" s="273" t="s">
        <v>917</v>
      </c>
      <c r="F205" s="269"/>
      <c r="G205" s="269" t="s">
        <v>457</v>
      </c>
      <c r="H205" s="269"/>
      <c r="I205" s="273" t="s">
        <v>918</v>
      </c>
      <c r="J205" s="370" t="s">
        <v>441</v>
      </c>
      <c r="K205" s="269">
        <v>3</v>
      </c>
      <c r="L205" s="915"/>
      <c r="M205" s="934"/>
      <c r="N205" s="915"/>
      <c r="O205" s="918"/>
      <c r="P205" s="906"/>
      <c r="Q205" s="904"/>
      <c r="R205" s="902"/>
      <c r="S205" s="902"/>
      <c r="T205" s="906"/>
      <c r="U205" s="906"/>
      <c r="V205" s="306" t="s">
        <v>919</v>
      </c>
      <c r="W205" s="269" t="s">
        <v>896</v>
      </c>
      <c r="X205" s="370" t="s">
        <v>856</v>
      </c>
      <c r="Y205" s="934"/>
      <c r="Z205" s="269">
        <v>15</v>
      </c>
      <c r="AA205" s="269"/>
      <c r="AB205" s="269">
        <v>15</v>
      </c>
      <c r="AC205" s="269"/>
      <c r="AD205" s="269">
        <v>15</v>
      </c>
      <c r="AE205" s="269"/>
      <c r="AF205" s="269">
        <v>15</v>
      </c>
      <c r="AG205" s="269"/>
      <c r="AH205" s="269">
        <v>15</v>
      </c>
      <c r="AI205" s="269"/>
      <c r="AJ205" s="269">
        <v>15</v>
      </c>
      <c r="AK205" s="269"/>
      <c r="AL205" s="269">
        <v>10</v>
      </c>
      <c r="AM205" s="269"/>
      <c r="AN205" s="269"/>
      <c r="AO205" s="273">
        <f t="shared" si="24"/>
        <v>100</v>
      </c>
      <c r="AP205" s="273" t="s">
        <v>449</v>
      </c>
      <c r="AQ205" s="269" t="s">
        <v>415</v>
      </c>
      <c r="AR205" s="275"/>
    </row>
    <row r="206" spans="1:44">
      <c r="A206" s="912"/>
      <c r="B206" s="915"/>
      <c r="C206" s="915"/>
      <c r="D206" s="915"/>
      <c r="E206" s="370"/>
      <c r="F206" s="269"/>
      <c r="G206" s="269"/>
      <c r="H206" s="269"/>
      <c r="I206" s="269"/>
      <c r="J206" s="370"/>
      <c r="K206" s="269"/>
      <c r="L206" s="915"/>
      <c r="M206" s="934"/>
      <c r="N206" s="915"/>
      <c r="O206" s="918"/>
      <c r="P206" s="906"/>
      <c r="Q206" s="904"/>
      <c r="R206" s="902"/>
      <c r="S206" s="902"/>
      <c r="T206" s="906"/>
      <c r="U206" s="906"/>
      <c r="V206" s="275"/>
      <c r="W206" s="269"/>
      <c r="X206" s="370"/>
      <c r="Y206" s="934"/>
      <c r="Z206" s="269"/>
      <c r="AA206" s="269"/>
      <c r="AB206" s="269"/>
      <c r="AC206" s="269"/>
      <c r="AD206" s="269"/>
      <c r="AE206" s="269"/>
      <c r="AF206" s="269"/>
      <c r="AG206" s="269"/>
      <c r="AH206" s="269"/>
      <c r="AI206" s="269"/>
      <c r="AJ206" s="269"/>
      <c r="AK206" s="269"/>
      <c r="AL206" s="269"/>
      <c r="AM206" s="269"/>
      <c r="AN206" s="269"/>
      <c r="AO206" s="273">
        <f t="shared" si="24"/>
        <v>0</v>
      </c>
      <c r="AP206" s="273"/>
      <c r="AQ206" s="269"/>
      <c r="AR206" s="275"/>
    </row>
    <row r="207" spans="1:44">
      <c r="A207" s="912"/>
      <c r="B207" s="915"/>
      <c r="C207" s="915"/>
      <c r="D207" s="915"/>
      <c r="E207" s="269"/>
      <c r="F207" s="269"/>
      <c r="G207" s="269"/>
      <c r="H207" s="269"/>
      <c r="I207" s="269"/>
      <c r="J207" s="370"/>
      <c r="K207" s="269"/>
      <c r="L207" s="915"/>
      <c r="M207" s="934"/>
      <c r="N207" s="915"/>
      <c r="O207" s="918"/>
      <c r="P207" s="906"/>
      <c r="Q207" s="904"/>
      <c r="R207" s="902"/>
      <c r="S207" s="902"/>
      <c r="T207" s="906"/>
      <c r="U207" s="906"/>
      <c r="V207" s="275"/>
      <c r="W207" s="269"/>
      <c r="X207" s="370"/>
      <c r="Y207" s="934"/>
      <c r="Z207" s="269"/>
      <c r="AA207" s="269"/>
      <c r="AB207" s="269"/>
      <c r="AC207" s="269"/>
      <c r="AD207" s="269"/>
      <c r="AE207" s="269"/>
      <c r="AF207" s="269"/>
      <c r="AG207" s="269"/>
      <c r="AH207" s="269"/>
      <c r="AI207" s="269"/>
      <c r="AJ207" s="269"/>
      <c r="AK207" s="269"/>
      <c r="AL207" s="269"/>
      <c r="AM207" s="269"/>
      <c r="AN207" s="269"/>
      <c r="AO207" s="273">
        <f t="shared" si="24"/>
        <v>0</v>
      </c>
      <c r="AP207" s="273"/>
      <c r="AQ207" s="269"/>
      <c r="AR207" s="275"/>
    </row>
    <row r="208" spans="1:44" ht="140.25">
      <c r="A208" s="912"/>
      <c r="B208" s="915"/>
      <c r="C208" s="915" t="s">
        <v>436</v>
      </c>
      <c r="D208" s="915" t="s">
        <v>920</v>
      </c>
      <c r="E208" s="269" t="s">
        <v>921</v>
      </c>
      <c r="F208" s="269"/>
      <c r="G208" s="269" t="s">
        <v>457</v>
      </c>
      <c r="H208" s="269"/>
      <c r="I208" s="269" t="s">
        <v>854</v>
      </c>
      <c r="J208" s="370" t="s">
        <v>517</v>
      </c>
      <c r="K208" s="269">
        <v>3</v>
      </c>
      <c r="L208" s="915" t="s">
        <v>922</v>
      </c>
      <c r="M208" s="934" t="s">
        <v>856</v>
      </c>
      <c r="N208" s="915" t="s">
        <v>461</v>
      </c>
      <c r="O208" s="918" t="s">
        <v>476</v>
      </c>
      <c r="P208" s="906" t="str">
        <f t="shared" ref="P208" si="25">+IF(AVERAGE(K208:K212)&lt;1.5,"INSIGNIFICANTE (1)",+IF(AVERAGE(K208:K212)&lt;2.5,"MENOR (2)",IF(AVERAGE(K208:K212)&lt;3.5,"MODERADO (3)",IF(AVERAGE(K208:K212)&lt;4.5,"MAYOR (4)","CATASTRÓFICO (5)"))))</f>
        <v>MAYOR (4)</v>
      </c>
      <c r="Q208" s="904">
        <f>VLOOKUP(O208,'[17]TABLA DE PROBABILIDAD'!$A$4:$C$8,2,FALSE)</f>
        <v>2</v>
      </c>
      <c r="R208" s="902">
        <f>VLOOKUP(P208,'[17]TABLA DE IMPACTO'!$B$32:$C$36,2,FALSE)</f>
        <v>4</v>
      </c>
      <c r="S208" s="902">
        <f>VALUE(CONCATENATE(Q208,R208))</f>
        <v>24</v>
      </c>
      <c r="T208" s="906" t="str">
        <f>VLOOKUP(S208,'[3]MATRIZ CALIFICACIÓN'!$D$58:$E$82,2,FALSE)</f>
        <v>ALTA</v>
      </c>
      <c r="U208" s="906" t="s">
        <v>446</v>
      </c>
      <c r="V208" s="306" t="s">
        <v>923</v>
      </c>
      <c r="W208" s="269" t="s">
        <v>924</v>
      </c>
      <c r="X208" s="370" t="s">
        <v>856</v>
      </c>
      <c r="Y208" s="934" t="s">
        <v>461</v>
      </c>
      <c r="Z208" s="269">
        <v>15</v>
      </c>
      <c r="AA208" s="269"/>
      <c r="AB208" s="269">
        <v>15</v>
      </c>
      <c r="AC208" s="269"/>
      <c r="AD208" s="269">
        <v>15</v>
      </c>
      <c r="AE208" s="269"/>
      <c r="AF208" s="269">
        <v>15</v>
      </c>
      <c r="AG208" s="269"/>
      <c r="AH208" s="269">
        <v>15</v>
      </c>
      <c r="AI208" s="269"/>
      <c r="AJ208" s="269">
        <v>15</v>
      </c>
      <c r="AK208" s="269"/>
      <c r="AL208" s="269">
        <v>10</v>
      </c>
      <c r="AM208" s="269"/>
      <c r="AN208" s="269"/>
      <c r="AO208" s="273">
        <f t="shared" si="24"/>
        <v>100</v>
      </c>
      <c r="AP208" s="273" t="s">
        <v>449</v>
      </c>
      <c r="AQ208" s="269" t="s">
        <v>415</v>
      </c>
      <c r="AR208" s="377" t="s">
        <v>925</v>
      </c>
    </row>
    <row r="209" spans="1:44" ht="102">
      <c r="A209" s="912"/>
      <c r="B209" s="915"/>
      <c r="C209" s="915"/>
      <c r="D209" s="915"/>
      <c r="E209" s="269" t="s">
        <v>926</v>
      </c>
      <c r="F209" s="269" t="s">
        <v>515</v>
      </c>
      <c r="G209" s="269"/>
      <c r="H209" s="269"/>
      <c r="I209" s="269" t="s">
        <v>861</v>
      </c>
      <c r="J209" s="370" t="s">
        <v>498</v>
      </c>
      <c r="K209" s="269">
        <v>5</v>
      </c>
      <c r="L209" s="915"/>
      <c r="M209" s="934"/>
      <c r="N209" s="915"/>
      <c r="O209" s="918"/>
      <c r="P209" s="906"/>
      <c r="Q209" s="904"/>
      <c r="R209" s="902"/>
      <c r="S209" s="902"/>
      <c r="T209" s="906"/>
      <c r="U209" s="906"/>
      <c r="V209" s="275" t="s">
        <v>927</v>
      </c>
      <c r="W209" s="269" t="s">
        <v>928</v>
      </c>
      <c r="X209" s="370" t="s">
        <v>856</v>
      </c>
      <c r="Y209" s="934"/>
      <c r="Z209" s="269">
        <v>15</v>
      </c>
      <c r="AA209" s="269"/>
      <c r="AB209" s="269">
        <v>15</v>
      </c>
      <c r="AC209" s="269"/>
      <c r="AD209" s="269">
        <v>15</v>
      </c>
      <c r="AE209" s="269"/>
      <c r="AF209" s="269"/>
      <c r="AG209" s="269">
        <v>5</v>
      </c>
      <c r="AH209" s="269">
        <v>15</v>
      </c>
      <c r="AI209" s="269"/>
      <c r="AJ209" s="269">
        <v>15</v>
      </c>
      <c r="AK209" s="269"/>
      <c r="AL209" s="269">
        <v>10</v>
      </c>
      <c r="AM209" s="269"/>
      <c r="AN209" s="269"/>
      <c r="AO209" s="273">
        <f t="shared" si="24"/>
        <v>90</v>
      </c>
      <c r="AP209" s="273" t="s">
        <v>449</v>
      </c>
      <c r="AQ209" s="269" t="s">
        <v>415</v>
      </c>
      <c r="AR209" s="377"/>
    </row>
    <row r="210" spans="1:44" ht="38.25">
      <c r="A210" s="912"/>
      <c r="B210" s="915"/>
      <c r="C210" s="915"/>
      <c r="D210" s="915"/>
      <c r="E210" s="269" t="s">
        <v>929</v>
      </c>
      <c r="F210" s="269"/>
      <c r="G210" s="269" t="s">
        <v>457</v>
      </c>
      <c r="H210" s="269"/>
      <c r="I210" s="269" t="s">
        <v>930</v>
      </c>
      <c r="J210" s="370" t="s">
        <v>498</v>
      </c>
      <c r="K210" s="269">
        <v>5</v>
      </c>
      <c r="L210" s="915"/>
      <c r="M210" s="934"/>
      <c r="N210" s="915"/>
      <c r="O210" s="918"/>
      <c r="P210" s="906"/>
      <c r="Q210" s="904"/>
      <c r="R210" s="902"/>
      <c r="S210" s="902"/>
      <c r="T210" s="906"/>
      <c r="U210" s="906"/>
      <c r="V210" s="275"/>
      <c r="W210" s="269"/>
      <c r="X210" s="370"/>
      <c r="Y210" s="934"/>
      <c r="Z210" s="269"/>
      <c r="AA210" s="269"/>
      <c r="AB210" s="269"/>
      <c r="AC210" s="269"/>
      <c r="AD210" s="269"/>
      <c r="AE210" s="269"/>
      <c r="AF210" s="269"/>
      <c r="AG210" s="269"/>
      <c r="AH210" s="269"/>
      <c r="AI210" s="269"/>
      <c r="AJ210" s="269"/>
      <c r="AK210" s="269"/>
      <c r="AL210" s="269"/>
      <c r="AM210" s="269"/>
      <c r="AN210" s="269"/>
      <c r="AO210" s="273">
        <f t="shared" si="24"/>
        <v>0</v>
      </c>
      <c r="AP210" s="273"/>
      <c r="AQ210" s="269"/>
      <c r="AR210" s="275"/>
    </row>
    <row r="211" spans="1:44">
      <c r="A211" s="912"/>
      <c r="B211" s="915"/>
      <c r="C211" s="915"/>
      <c r="D211" s="915"/>
      <c r="E211" s="269"/>
      <c r="F211" s="269"/>
      <c r="G211" s="269"/>
      <c r="H211" s="269"/>
      <c r="I211" s="269" t="s">
        <v>931</v>
      </c>
      <c r="J211" s="370" t="s">
        <v>517</v>
      </c>
      <c r="K211" s="269">
        <v>3</v>
      </c>
      <c r="L211" s="915"/>
      <c r="M211" s="934"/>
      <c r="N211" s="915"/>
      <c r="O211" s="918"/>
      <c r="P211" s="906"/>
      <c r="Q211" s="904"/>
      <c r="R211" s="902"/>
      <c r="S211" s="902"/>
      <c r="T211" s="906"/>
      <c r="U211" s="906"/>
      <c r="V211" s="275"/>
      <c r="W211" s="269"/>
      <c r="X211" s="370"/>
      <c r="Y211" s="934"/>
      <c r="Z211" s="269"/>
      <c r="AA211" s="269"/>
      <c r="AB211" s="269"/>
      <c r="AC211" s="269"/>
      <c r="AD211" s="269"/>
      <c r="AE211" s="269"/>
      <c r="AF211" s="269"/>
      <c r="AG211" s="269"/>
      <c r="AH211" s="269"/>
      <c r="AI211" s="269"/>
      <c r="AJ211" s="269"/>
      <c r="AK211" s="269"/>
      <c r="AL211" s="269"/>
      <c r="AM211" s="269"/>
      <c r="AN211" s="269"/>
      <c r="AO211" s="273">
        <f t="shared" si="24"/>
        <v>0</v>
      </c>
      <c r="AP211" s="273"/>
      <c r="AQ211" s="269"/>
      <c r="AR211" s="275"/>
    </row>
    <row r="212" spans="1:44">
      <c r="A212" s="912"/>
      <c r="B212" s="915"/>
      <c r="C212" s="915"/>
      <c r="D212" s="915"/>
      <c r="E212" s="269"/>
      <c r="F212" s="269"/>
      <c r="G212" s="269"/>
      <c r="H212" s="269"/>
      <c r="I212" s="269" t="s">
        <v>932</v>
      </c>
      <c r="J212" s="370" t="s">
        <v>441</v>
      </c>
      <c r="K212" s="269">
        <v>3</v>
      </c>
      <c r="L212" s="915"/>
      <c r="M212" s="934"/>
      <c r="N212" s="915"/>
      <c r="O212" s="918"/>
      <c r="P212" s="906"/>
      <c r="Q212" s="904"/>
      <c r="R212" s="902"/>
      <c r="S212" s="902"/>
      <c r="T212" s="906"/>
      <c r="U212" s="906"/>
      <c r="V212" s="275"/>
      <c r="W212" s="269"/>
      <c r="X212" s="370"/>
      <c r="Y212" s="934"/>
      <c r="Z212" s="269"/>
      <c r="AA212" s="269"/>
      <c r="AB212" s="269"/>
      <c r="AC212" s="269"/>
      <c r="AD212" s="269"/>
      <c r="AE212" s="269"/>
      <c r="AF212" s="269"/>
      <c r="AG212" s="269"/>
      <c r="AH212" s="269"/>
      <c r="AI212" s="269"/>
      <c r="AJ212" s="269"/>
      <c r="AK212" s="269"/>
      <c r="AL212" s="269"/>
      <c r="AM212" s="269"/>
      <c r="AN212" s="269"/>
      <c r="AO212" s="273">
        <f t="shared" si="24"/>
        <v>0</v>
      </c>
      <c r="AP212" s="273"/>
      <c r="AQ212" s="269"/>
      <c r="AR212" s="275"/>
    </row>
    <row r="213" spans="1:44" ht="127.5">
      <c r="A213" s="912"/>
      <c r="B213" s="915"/>
      <c r="C213" s="915" t="s">
        <v>471</v>
      </c>
      <c r="D213" s="915" t="s">
        <v>933</v>
      </c>
      <c r="E213" s="273" t="s">
        <v>934</v>
      </c>
      <c r="F213" s="269"/>
      <c r="G213" s="270"/>
      <c r="H213" s="370" t="s">
        <v>480</v>
      </c>
      <c r="I213" s="372" t="s">
        <v>935</v>
      </c>
      <c r="J213" s="269" t="s">
        <v>441</v>
      </c>
      <c r="K213" s="269">
        <v>5</v>
      </c>
      <c r="L213" s="915" t="s">
        <v>936</v>
      </c>
      <c r="M213" s="934" t="s">
        <v>937</v>
      </c>
      <c r="N213" s="915" t="s">
        <v>461</v>
      </c>
      <c r="O213" s="918" t="s">
        <v>445</v>
      </c>
      <c r="P213" s="902" t="str">
        <f>+IF(AVERAGE(K213:K217)&lt;1.5,"INSIGNIFICANTE (1)",+IF(AVERAGE(K213:K217)&lt;2.5,"MENOR (2)",IF(AVERAGE(K213:K217)&lt;3.5,"MODERADO (3)",IF(AVERAGE(K213:K217)&lt;4.5,"MAYOR (4)","CATASTRÓFICO (5)"))))</f>
        <v>CATASTRÓFICO (5)</v>
      </c>
      <c r="Q213" s="904">
        <f>VLOOKUP(O213,'[17]TABLA DE PROBABILIDAD'!$A$4:$C$8,2,FALSE)</f>
        <v>3</v>
      </c>
      <c r="R213" s="902">
        <f>VLOOKUP(P213,'[17]TABLA DE IMPACTO'!$B$32:$C$36,2,FALSE)</f>
        <v>5</v>
      </c>
      <c r="S213" s="902">
        <f>VALUE(CONCATENATE(Q213,R213))</f>
        <v>35</v>
      </c>
      <c r="T213" s="902" t="str">
        <f>VLOOKUP(S213,'[3]MATRIZ CALIFICACIÓN'!$D$58:$E$82,2,FALSE)</f>
        <v>EXTREMA</v>
      </c>
      <c r="U213" s="906" t="s">
        <v>446</v>
      </c>
      <c r="V213" s="378" t="s">
        <v>938</v>
      </c>
      <c r="W213" s="370" t="s">
        <v>939</v>
      </c>
      <c r="X213" s="370" t="s">
        <v>856</v>
      </c>
      <c r="Y213" s="934" t="s">
        <v>461</v>
      </c>
      <c r="Z213" s="269">
        <v>15</v>
      </c>
      <c r="AA213" s="269"/>
      <c r="AB213" s="269">
        <v>15</v>
      </c>
      <c r="AC213" s="269"/>
      <c r="AD213" s="269">
        <v>15</v>
      </c>
      <c r="AE213" s="269"/>
      <c r="AF213" s="269">
        <v>15</v>
      </c>
      <c r="AG213" s="269"/>
      <c r="AH213" s="269">
        <v>15</v>
      </c>
      <c r="AI213" s="269"/>
      <c r="AJ213" s="269">
        <v>15</v>
      </c>
      <c r="AK213" s="269"/>
      <c r="AL213" s="269">
        <v>10</v>
      </c>
      <c r="AM213" s="269"/>
      <c r="AN213" s="269"/>
      <c r="AO213" s="273">
        <f t="shared" si="24"/>
        <v>100</v>
      </c>
      <c r="AP213" s="273" t="s">
        <v>449</v>
      </c>
      <c r="AQ213" s="269" t="s">
        <v>415</v>
      </c>
      <c r="AR213" s="379" t="s">
        <v>940</v>
      </c>
    </row>
    <row r="214" spans="1:44" ht="25.5" customHeight="1">
      <c r="A214" s="912"/>
      <c r="B214" s="915"/>
      <c r="C214" s="915"/>
      <c r="D214" s="915"/>
      <c r="E214" s="273" t="s">
        <v>941</v>
      </c>
      <c r="F214" s="269"/>
      <c r="G214" s="269" t="s">
        <v>457</v>
      </c>
      <c r="H214" s="269"/>
      <c r="I214" s="273" t="s">
        <v>740</v>
      </c>
      <c r="J214" s="269" t="s">
        <v>498</v>
      </c>
      <c r="K214" s="269">
        <v>4</v>
      </c>
      <c r="L214" s="915"/>
      <c r="M214" s="934"/>
      <c r="N214" s="915"/>
      <c r="O214" s="918"/>
      <c r="P214" s="902"/>
      <c r="Q214" s="904"/>
      <c r="R214" s="902"/>
      <c r="S214" s="902"/>
      <c r="T214" s="902"/>
      <c r="U214" s="906"/>
      <c r="V214" s="306"/>
      <c r="W214" s="269"/>
      <c r="X214" s="370"/>
      <c r="Y214" s="934"/>
      <c r="Z214" s="269"/>
      <c r="AA214" s="269"/>
      <c r="AB214" s="269"/>
      <c r="AC214" s="269"/>
      <c r="AD214" s="269"/>
      <c r="AE214" s="269"/>
      <c r="AF214" s="269"/>
      <c r="AG214" s="269"/>
      <c r="AH214" s="269"/>
      <c r="AI214" s="269"/>
      <c r="AJ214" s="269"/>
      <c r="AK214" s="269"/>
      <c r="AL214" s="269"/>
      <c r="AM214" s="269"/>
      <c r="AN214" s="269"/>
      <c r="AO214" s="273">
        <f t="shared" si="24"/>
        <v>0</v>
      </c>
      <c r="AP214" s="273"/>
      <c r="AQ214" s="269"/>
      <c r="AR214" s="275"/>
    </row>
    <row r="215" spans="1:44" ht="25.5">
      <c r="A215" s="912"/>
      <c r="B215" s="915"/>
      <c r="C215" s="915"/>
      <c r="D215" s="915"/>
      <c r="E215" s="370"/>
      <c r="F215" s="269"/>
      <c r="G215" s="269"/>
      <c r="H215" s="269"/>
      <c r="I215" s="273" t="s">
        <v>942</v>
      </c>
      <c r="J215" s="370" t="s">
        <v>498</v>
      </c>
      <c r="K215" s="269">
        <v>4</v>
      </c>
      <c r="L215" s="915"/>
      <c r="M215" s="934"/>
      <c r="N215" s="915"/>
      <c r="O215" s="918"/>
      <c r="P215" s="902"/>
      <c r="Q215" s="904"/>
      <c r="R215" s="902"/>
      <c r="S215" s="902"/>
      <c r="T215" s="902"/>
      <c r="U215" s="906"/>
      <c r="V215" s="275"/>
      <c r="W215" s="269"/>
      <c r="X215" s="370"/>
      <c r="Y215" s="934"/>
      <c r="Z215" s="269"/>
      <c r="AA215" s="269"/>
      <c r="AB215" s="269"/>
      <c r="AC215" s="269"/>
      <c r="AD215" s="269"/>
      <c r="AE215" s="269"/>
      <c r="AF215" s="269"/>
      <c r="AG215" s="269"/>
      <c r="AH215" s="269"/>
      <c r="AI215" s="269"/>
      <c r="AJ215" s="269"/>
      <c r="AK215" s="269"/>
      <c r="AL215" s="269"/>
      <c r="AM215" s="269"/>
      <c r="AN215" s="269"/>
      <c r="AO215" s="273">
        <f t="shared" si="24"/>
        <v>0</v>
      </c>
      <c r="AP215" s="273"/>
      <c r="AQ215" s="269"/>
      <c r="AR215" s="275"/>
    </row>
    <row r="216" spans="1:44" ht="51">
      <c r="A216" s="912"/>
      <c r="B216" s="915"/>
      <c r="C216" s="915"/>
      <c r="D216" s="915"/>
      <c r="E216" s="370"/>
      <c r="F216" s="269"/>
      <c r="G216" s="269"/>
      <c r="H216" s="269"/>
      <c r="I216" s="269" t="s">
        <v>943</v>
      </c>
      <c r="J216" s="370" t="s">
        <v>551</v>
      </c>
      <c r="K216" s="269">
        <v>5</v>
      </c>
      <c r="L216" s="915"/>
      <c r="M216" s="934"/>
      <c r="N216" s="915"/>
      <c r="O216" s="918"/>
      <c r="P216" s="902"/>
      <c r="Q216" s="904"/>
      <c r="R216" s="902"/>
      <c r="S216" s="902"/>
      <c r="T216" s="902"/>
      <c r="U216" s="906"/>
      <c r="V216" s="275"/>
      <c r="W216" s="269"/>
      <c r="X216" s="370"/>
      <c r="Y216" s="934"/>
      <c r="Z216" s="269"/>
      <c r="AA216" s="269"/>
      <c r="AB216" s="269"/>
      <c r="AC216" s="269"/>
      <c r="AD216" s="269"/>
      <c r="AE216" s="269"/>
      <c r="AF216" s="269"/>
      <c r="AG216" s="269"/>
      <c r="AH216" s="269"/>
      <c r="AI216" s="269"/>
      <c r="AJ216" s="269"/>
      <c r="AK216" s="269"/>
      <c r="AL216" s="269"/>
      <c r="AM216" s="269"/>
      <c r="AN216" s="269"/>
      <c r="AO216" s="273">
        <f t="shared" si="24"/>
        <v>0</v>
      </c>
      <c r="AP216" s="273"/>
      <c r="AQ216" s="269"/>
      <c r="AR216" s="275"/>
    </row>
    <row r="217" spans="1:44">
      <c r="A217" s="912"/>
      <c r="B217" s="915"/>
      <c r="C217" s="915"/>
      <c r="D217" s="915"/>
      <c r="E217" s="269"/>
      <c r="F217" s="269"/>
      <c r="G217" s="269"/>
      <c r="H217" s="269"/>
      <c r="I217" s="269"/>
      <c r="J217" s="370"/>
      <c r="K217" s="269"/>
      <c r="L217" s="915"/>
      <c r="M217" s="934"/>
      <c r="N217" s="915"/>
      <c r="O217" s="918"/>
      <c r="P217" s="902"/>
      <c r="Q217" s="904"/>
      <c r="R217" s="902"/>
      <c r="S217" s="902"/>
      <c r="T217" s="902"/>
      <c r="U217" s="906"/>
      <c r="V217" s="275"/>
      <c r="W217" s="269"/>
      <c r="X217" s="370"/>
      <c r="Y217" s="934"/>
      <c r="Z217" s="269"/>
      <c r="AA217" s="269"/>
      <c r="AB217" s="269"/>
      <c r="AC217" s="269"/>
      <c r="AD217" s="269"/>
      <c r="AE217" s="269"/>
      <c r="AF217" s="269"/>
      <c r="AG217" s="269"/>
      <c r="AH217" s="269"/>
      <c r="AI217" s="269"/>
      <c r="AJ217" s="269"/>
      <c r="AK217" s="269"/>
      <c r="AL217" s="269"/>
      <c r="AM217" s="269"/>
      <c r="AN217" s="269"/>
      <c r="AO217" s="273">
        <f t="shared" si="24"/>
        <v>0</v>
      </c>
      <c r="AP217" s="273"/>
      <c r="AQ217" s="269"/>
      <c r="AR217" s="275"/>
    </row>
    <row r="218" spans="1:44" ht="15.75" thickBot="1">
      <c r="A218" s="380"/>
      <c r="B218" s="381"/>
      <c r="C218" s="381"/>
      <c r="D218" s="381"/>
      <c r="E218" s="381"/>
      <c r="F218" s="381"/>
      <c r="G218" s="381"/>
      <c r="H218" s="381"/>
      <c r="I218" s="381"/>
      <c r="J218" s="381"/>
      <c r="K218" s="381"/>
      <c r="L218" s="381"/>
      <c r="M218" s="381"/>
      <c r="N218" s="381"/>
      <c r="O218" s="381"/>
      <c r="P218" s="381"/>
      <c r="Q218" s="381"/>
      <c r="R218" s="381"/>
      <c r="S218" s="381"/>
      <c r="T218" s="381"/>
      <c r="U218" s="381"/>
      <c r="V218" s="381"/>
      <c r="W218" s="381"/>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1:44" ht="102">
      <c r="A219" s="993" t="s">
        <v>944</v>
      </c>
      <c r="B219" s="996" t="s">
        <v>1277</v>
      </c>
      <c r="C219" s="996" t="s">
        <v>436</v>
      </c>
      <c r="D219" s="996" t="s">
        <v>945</v>
      </c>
      <c r="E219" s="382" t="s">
        <v>946</v>
      </c>
      <c r="F219" s="383"/>
      <c r="G219" s="383"/>
      <c r="H219" s="383" t="s">
        <v>480</v>
      </c>
      <c r="I219" s="384" t="s">
        <v>947</v>
      </c>
      <c r="J219" s="383" t="s">
        <v>441</v>
      </c>
      <c r="K219" s="383">
        <v>5</v>
      </c>
      <c r="L219" s="385" t="s">
        <v>948</v>
      </c>
      <c r="M219" s="386" t="s">
        <v>949</v>
      </c>
      <c r="N219" s="996" t="s">
        <v>461</v>
      </c>
      <c r="O219" s="998" t="s">
        <v>569</v>
      </c>
      <c r="P219" s="987" t="str">
        <f>+IF(AVERAGE(K219:K223)&lt;1.5,"INSIGNIFICANTE (1)",+IF(AVERAGE(K219:K223)&lt;2.5,"MENOR (2)",IF(AVERAGE(K219:K223)&lt;3.5,"MODERADO (3)",IF(AVERAGE(K219:K223)&lt;4.5,"MAYOR (4)","CATASTRÓFICO (5)"))))</f>
        <v>CATASTRÓFICO (5)</v>
      </c>
      <c r="Q219" s="999">
        <f>VLOOKUP(O219,'[18]TABLA DE PROBABILIDAD'!$A$4:$C$8,2,FALSE)</f>
        <v>5</v>
      </c>
      <c r="R219" s="987">
        <f>VLOOKUP(P219,'[18]TABLA DE IMPACTO'!$B$32:$C$36,2,FALSE)</f>
        <v>5</v>
      </c>
      <c r="S219" s="987">
        <f>VALUE(CONCATENATE(Q219,R219))</f>
        <v>55</v>
      </c>
      <c r="T219" s="987" t="str">
        <f>VLOOKUP(S219,'[6]MATRIZ CALIFICACIÓN'!$D$58:$E$82,2,FALSE)</f>
        <v>EXTREMA</v>
      </c>
      <c r="U219" s="989" t="s">
        <v>446</v>
      </c>
      <c r="V219" s="384" t="s">
        <v>950</v>
      </c>
      <c r="W219" s="387" t="s">
        <v>951</v>
      </c>
      <c r="X219" s="387" t="s">
        <v>949</v>
      </c>
      <c r="Y219" s="387" t="s">
        <v>461</v>
      </c>
      <c r="Z219" s="383">
        <v>15</v>
      </c>
      <c r="AA219" s="383"/>
      <c r="AB219" s="383">
        <v>15</v>
      </c>
      <c r="AC219" s="383"/>
      <c r="AD219" s="383">
        <v>15</v>
      </c>
      <c r="AE219" s="383"/>
      <c r="AF219" s="383">
        <v>15</v>
      </c>
      <c r="AG219" s="383"/>
      <c r="AH219" s="383">
        <v>15</v>
      </c>
      <c r="AI219" s="383"/>
      <c r="AJ219" s="383">
        <v>15</v>
      </c>
      <c r="AK219" s="383"/>
      <c r="AL219" s="383"/>
      <c r="AM219" s="383">
        <v>5</v>
      </c>
      <c r="AN219" s="383"/>
      <c r="AO219" s="388">
        <f>SUM(Z219:AN219)</f>
        <v>95</v>
      </c>
      <c r="AP219" s="388" t="s">
        <v>685</v>
      </c>
      <c r="AQ219" s="383" t="s">
        <v>453</v>
      </c>
      <c r="AR219" s="384" t="s">
        <v>952</v>
      </c>
    </row>
    <row r="220" spans="1:44" ht="76.5">
      <c r="A220" s="994"/>
      <c r="B220" s="991"/>
      <c r="C220" s="991"/>
      <c r="D220" s="991"/>
      <c r="E220" s="389" t="s">
        <v>953</v>
      </c>
      <c r="F220" s="390"/>
      <c r="G220" s="390" t="s">
        <v>457</v>
      </c>
      <c r="H220" s="390"/>
      <c r="I220" s="391" t="s">
        <v>954</v>
      </c>
      <c r="J220" s="390" t="s">
        <v>498</v>
      </c>
      <c r="K220" s="390">
        <v>5</v>
      </c>
      <c r="L220" s="392" t="s">
        <v>948</v>
      </c>
      <c r="M220" s="393" t="s">
        <v>949</v>
      </c>
      <c r="N220" s="991"/>
      <c r="O220" s="992"/>
      <c r="P220" s="988"/>
      <c r="Q220" s="1000"/>
      <c r="R220" s="988"/>
      <c r="S220" s="988"/>
      <c r="T220" s="988"/>
      <c r="U220" s="990"/>
      <c r="V220" s="394" t="s">
        <v>955</v>
      </c>
      <c r="W220" s="395" t="s">
        <v>951</v>
      </c>
      <c r="X220" s="395" t="s">
        <v>949</v>
      </c>
      <c r="Y220" s="395" t="s">
        <v>461</v>
      </c>
      <c r="Z220" s="390">
        <v>15</v>
      </c>
      <c r="AA220" s="390"/>
      <c r="AB220" s="390">
        <v>15</v>
      </c>
      <c r="AC220" s="390"/>
      <c r="AD220" s="390">
        <v>15</v>
      </c>
      <c r="AE220" s="390"/>
      <c r="AF220" s="390">
        <v>15</v>
      </c>
      <c r="AG220" s="390"/>
      <c r="AH220" s="390">
        <v>15</v>
      </c>
      <c r="AI220" s="390"/>
      <c r="AJ220" s="390">
        <v>15</v>
      </c>
      <c r="AK220" s="390"/>
      <c r="AL220" s="390"/>
      <c r="AM220" s="390">
        <v>5</v>
      </c>
      <c r="AN220" s="390"/>
      <c r="AO220" s="396">
        <f t="shared" ref="AO220:AO222" si="26">SUM(Z220:AN220)</f>
        <v>95</v>
      </c>
      <c r="AP220" s="396" t="s">
        <v>685</v>
      </c>
      <c r="AQ220" s="390" t="s">
        <v>453</v>
      </c>
      <c r="AR220" s="390"/>
    </row>
    <row r="221" spans="1:44" ht="76.5">
      <c r="A221" s="994"/>
      <c r="B221" s="991"/>
      <c r="C221" s="991"/>
      <c r="D221" s="991"/>
      <c r="E221" s="389" t="s">
        <v>956</v>
      </c>
      <c r="F221" s="390"/>
      <c r="G221" s="390" t="s">
        <v>457</v>
      </c>
      <c r="H221" s="390"/>
      <c r="I221" s="397" t="s">
        <v>957</v>
      </c>
      <c r="J221" s="395" t="s">
        <v>517</v>
      </c>
      <c r="K221" s="390">
        <v>4</v>
      </c>
      <c r="L221" s="392" t="s">
        <v>948</v>
      </c>
      <c r="M221" s="393" t="s">
        <v>949</v>
      </c>
      <c r="N221" s="991"/>
      <c r="O221" s="992"/>
      <c r="P221" s="988"/>
      <c r="Q221" s="1000"/>
      <c r="R221" s="988"/>
      <c r="S221" s="988"/>
      <c r="T221" s="988"/>
      <c r="U221" s="990"/>
      <c r="V221" s="392"/>
      <c r="W221" s="395" t="s">
        <v>951</v>
      </c>
      <c r="X221" s="395" t="s">
        <v>958</v>
      </c>
      <c r="Y221" s="395" t="s">
        <v>461</v>
      </c>
      <c r="Z221" s="390">
        <v>15</v>
      </c>
      <c r="AA221" s="390"/>
      <c r="AB221" s="390">
        <v>15</v>
      </c>
      <c r="AC221" s="390"/>
      <c r="AD221" s="390">
        <v>15</v>
      </c>
      <c r="AE221" s="390"/>
      <c r="AF221" s="390">
        <v>15</v>
      </c>
      <c r="AG221" s="390"/>
      <c r="AH221" s="390">
        <v>15</v>
      </c>
      <c r="AI221" s="390"/>
      <c r="AJ221" s="390">
        <v>15</v>
      </c>
      <c r="AK221" s="390"/>
      <c r="AL221" s="390"/>
      <c r="AM221" s="390">
        <v>5</v>
      </c>
      <c r="AN221" s="390"/>
      <c r="AO221" s="396">
        <f t="shared" si="26"/>
        <v>95</v>
      </c>
      <c r="AP221" s="396" t="s">
        <v>685</v>
      </c>
      <c r="AQ221" s="390"/>
      <c r="AR221" s="390"/>
    </row>
    <row r="222" spans="1:44" ht="76.5">
      <c r="A222" s="994"/>
      <c r="B222" s="991"/>
      <c r="C222" s="991"/>
      <c r="D222" s="991"/>
      <c r="E222" s="389" t="s">
        <v>959</v>
      </c>
      <c r="F222" s="390"/>
      <c r="G222" s="390"/>
      <c r="H222" s="390" t="s">
        <v>480</v>
      </c>
      <c r="I222" s="397" t="s">
        <v>960</v>
      </c>
      <c r="J222" s="395" t="s">
        <v>517</v>
      </c>
      <c r="K222" s="390">
        <v>5</v>
      </c>
      <c r="L222" s="392" t="s">
        <v>948</v>
      </c>
      <c r="M222" s="393" t="s">
        <v>949</v>
      </c>
      <c r="N222" s="991"/>
      <c r="O222" s="992"/>
      <c r="P222" s="988"/>
      <c r="Q222" s="1000"/>
      <c r="R222" s="988"/>
      <c r="S222" s="988"/>
      <c r="T222" s="988"/>
      <c r="U222" s="990"/>
      <c r="V222" s="392" t="s">
        <v>961</v>
      </c>
      <c r="W222" s="395" t="s">
        <v>951</v>
      </c>
      <c r="X222" s="395" t="s">
        <v>958</v>
      </c>
      <c r="Y222" s="395" t="s">
        <v>461</v>
      </c>
      <c r="Z222" s="390">
        <v>15</v>
      </c>
      <c r="AA222" s="390"/>
      <c r="AB222" s="390">
        <v>15</v>
      </c>
      <c r="AC222" s="390"/>
      <c r="AD222" s="390">
        <v>15</v>
      </c>
      <c r="AE222" s="390"/>
      <c r="AF222" s="390">
        <v>15</v>
      </c>
      <c r="AG222" s="390"/>
      <c r="AH222" s="390">
        <v>15</v>
      </c>
      <c r="AI222" s="390"/>
      <c r="AJ222" s="390">
        <v>15</v>
      </c>
      <c r="AK222" s="390"/>
      <c r="AL222" s="390"/>
      <c r="AM222" s="390">
        <v>5</v>
      </c>
      <c r="AN222" s="390"/>
      <c r="AO222" s="396">
        <f t="shared" si="26"/>
        <v>95</v>
      </c>
      <c r="AP222" s="396" t="s">
        <v>685</v>
      </c>
      <c r="AQ222" s="390" t="s">
        <v>453</v>
      </c>
      <c r="AR222" s="390"/>
    </row>
    <row r="223" spans="1:44">
      <c r="A223" s="994"/>
      <c r="B223" s="991"/>
      <c r="C223" s="991"/>
      <c r="D223" s="991"/>
      <c r="E223" s="397"/>
      <c r="F223" s="390"/>
      <c r="G223" s="390"/>
      <c r="H223" s="390"/>
      <c r="I223" s="397"/>
      <c r="J223" s="395"/>
      <c r="K223" s="390"/>
      <c r="L223" s="392"/>
      <c r="M223" s="393"/>
      <c r="N223" s="991"/>
      <c r="O223" s="992"/>
      <c r="P223" s="988"/>
      <c r="Q223" s="1000"/>
      <c r="R223" s="988"/>
      <c r="S223" s="988"/>
      <c r="T223" s="988"/>
      <c r="U223" s="990"/>
      <c r="V223" s="390"/>
      <c r="W223" s="390"/>
      <c r="X223" s="395"/>
      <c r="Y223" s="390"/>
      <c r="Z223" s="390"/>
      <c r="AA223" s="390"/>
      <c r="AB223" s="390"/>
      <c r="AC223" s="390"/>
      <c r="AD223" s="390"/>
      <c r="AE223" s="390"/>
      <c r="AF223" s="390"/>
      <c r="AG223" s="390"/>
      <c r="AH223" s="390"/>
      <c r="AI223" s="390"/>
      <c r="AJ223" s="390"/>
      <c r="AK223" s="390"/>
      <c r="AL223" s="390"/>
      <c r="AM223" s="390"/>
      <c r="AN223" s="390"/>
      <c r="AO223" s="396"/>
      <c r="AP223" s="396"/>
      <c r="AQ223" s="390"/>
      <c r="AR223" s="390"/>
    </row>
    <row r="224" spans="1:44" ht="15" customHeight="1">
      <c r="A224" s="994"/>
      <c r="B224" s="991"/>
      <c r="C224" s="991" t="s">
        <v>436</v>
      </c>
      <c r="D224" s="991" t="s">
        <v>962</v>
      </c>
      <c r="E224" s="389"/>
      <c r="F224" s="390"/>
      <c r="G224" s="390"/>
      <c r="H224" s="390"/>
      <c r="I224" s="398"/>
      <c r="J224" s="390"/>
      <c r="K224" s="390"/>
      <c r="L224" s="392"/>
      <c r="M224" s="393"/>
      <c r="N224" s="991" t="s">
        <v>461</v>
      </c>
      <c r="O224" s="992" t="s">
        <v>590</v>
      </c>
      <c r="P224" s="988" t="str">
        <f>+IF(AVERAGE(K224:K228)&lt;1.5,"INSIGNIFICANTE (1)",+IF(AVERAGE(K224:K228)&lt;2.5,"MENOR (2)",IF(AVERAGE(K224:K228)&lt;3.5,"MODERADO (3)",IF(AVERAGE(K224:K228)&lt;4.5,"MAYOR (4)","CATASTRÓFICO (5)"))))</f>
        <v>CATASTRÓFICO (5)</v>
      </c>
      <c r="Q224" s="988">
        <f>VLOOKUP(O224,'[18]TABLA DE PROBABILIDAD'!$A$4:$C$8,2,FALSE)</f>
        <v>4</v>
      </c>
      <c r="R224" s="992">
        <f>VLOOKUP(P224,'[18]TABLA DE IMPACTO'!$B$32:$C$36,2,FALSE)</f>
        <v>5</v>
      </c>
      <c r="S224" s="988">
        <f>VALUE(CONCATENATE(Q224,R224))</f>
        <v>45</v>
      </c>
      <c r="T224" s="988" t="str">
        <f>VLOOKUP(S224,'[6]MATRIZ CALIFICACIÓN'!$D$58:$E$82,2,FALSE)</f>
        <v>EXTREMA</v>
      </c>
      <c r="U224" s="990" t="s">
        <v>446</v>
      </c>
      <c r="V224" s="399"/>
      <c r="W224" s="395"/>
      <c r="X224" s="395"/>
      <c r="Y224" s="395"/>
      <c r="Z224" s="390"/>
      <c r="AA224" s="390"/>
      <c r="AB224" s="390"/>
      <c r="AC224" s="390"/>
      <c r="AD224" s="390"/>
      <c r="AE224" s="390"/>
      <c r="AF224" s="390"/>
      <c r="AG224" s="390"/>
      <c r="AH224" s="390"/>
      <c r="AI224" s="390"/>
      <c r="AJ224" s="390"/>
      <c r="AK224" s="390"/>
      <c r="AL224" s="390"/>
      <c r="AM224" s="390"/>
      <c r="AN224" s="390"/>
      <c r="AO224" s="396">
        <f>SUM(Z224:AN224)</f>
        <v>0</v>
      </c>
      <c r="AP224" s="396"/>
      <c r="AQ224" s="390"/>
      <c r="AR224" s="390"/>
    </row>
    <row r="225" spans="1:44" ht="63.75">
      <c r="A225" s="994"/>
      <c r="B225" s="991"/>
      <c r="C225" s="991"/>
      <c r="D225" s="991"/>
      <c r="E225" s="389" t="s">
        <v>963</v>
      </c>
      <c r="F225" s="390"/>
      <c r="G225" s="390" t="s">
        <v>439</v>
      </c>
      <c r="H225" s="390"/>
      <c r="I225" s="391" t="s">
        <v>964</v>
      </c>
      <c r="J225" s="390" t="s">
        <v>517</v>
      </c>
      <c r="K225" s="390">
        <v>5</v>
      </c>
      <c r="L225" s="392" t="s">
        <v>965</v>
      </c>
      <c r="M225" s="393" t="s">
        <v>949</v>
      </c>
      <c r="N225" s="991"/>
      <c r="O225" s="992"/>
      <c r="P225" s="988"/>
      <c r="Q225" s="988"/>
      <c r="R225" s="992"/>
      <c r="S225" s="988"/>
      <c r="T225" s="988"/>
      <c r="U225" s="990"/>
      <c r="V225" s="390"/>
      <c r="W225" s="395" t="s">
        <v>951</v>
      </c>
      <c r="X225" s="395" t="s">
        <v>949</v>
      </c>
      <c r="Y225" s="390" t="s">
        <v>461</v>
      </c>
      <c r="Z225" s="390">
        <v>15</v>
      </c>
      <c r="AA225" s="390"/>
      <c r="AB225" s="390">
        <v>15</v>
      </c>
      <c r="AC225" s="390"/>
      <c r="AD225" s="390">
        <v>15</v>
      </c>
      <c r="AE225" s="390"/>
      <c r="AF225" s="390"/>
      <c r="AG225" s="390">
        <v>5</v>
      </c>
      <c r="AH225" s="390"/>
      <c r="AI225" s="390">
        <v>0</v>
      </c>
      <c r="AJ225" s="390"/>
      <c r="AK225" s="390">
        <v>0</v>
      </c>
      <c r="AL225" s="390"/>
      <c r="AM225" s="390">
        <v>5</v>
      </c>
      <c r="AN225" s="390"/>
      <c r="AO225" s="396">
        <f t="shared" ref="AO225:AO228" si="27">SUM(Z225:AN225)</f>
        <v>55</v>
      </c>
      <c r="AP225" s="396" t="s">
        <v>685</v>
      </c>
      <c r="AQ225" s="390"/>
      <c r="AR225" s="390"/>
    </row>
    <row r="226" spans="1:44" ht="114.75">
      <c r="A226" s="994"/>
      <c r="B226" s="991"/>
      <c r="C226" s="991"/>
      <c r="D226" s="991"/>
      <c r="E226" s="389" t="s">
        <v>966</v>
      </c>
      <c r="F226" s="390" t="s">
        <v>635</v>
      </c>
      <c r="G226" s="390"/>
      <c r="H226" s="390"/>
      <c r="I226" s="391" t="s">
        <v>967</v>
      </c>
      <c r="J226" s="395" t="s">
        <v>498</v>
      </c>
      <c r="K226" s="390">
        <v>5</v>
      </c>
      <c r="L226" s="392" t="s">
        <v>965</v>
      </c>
      <c r="M226" s="393" t="s">
        <v>949</v>
      </c>
      <c r="N226" s="991"/>
      <c r="O226" s="992"/>
      <c r="P226" s="988"/>
      <c r="Q226" s="988"/>
      <c r="R226" s="992"/>
      <c r="S226" s="988"/>
      <c r="T226" s="988"/>
      <c r="U226" s="990"/>
      <c r="V226" s="400" t="s">
        <v>968</v>
      </c>
      <c r="W226" s="395" t="s">
        <v>951</v>
      </c>
      <c r="X226" s="395" t="s">
        <v>958</v>
      </c>
      <c r="Y226" s="390" t="s">
        <v>461</v>
      </c>
      <c r="Z226" s="390">
        <v>15</v>
      </c>
      <c r="AA226" s="390"/>
      <c r="AB226" s="390">
        <v>15</v>
      </c>
      <c r="AC226" s="390"/>
      <c r="AD226" s="390">
        <v>15</v>
      </c>
      <c r="AE226" s="390"/>
      <c r="AF226" s="390">
        <v>15</v>
      </c>
      <c r="AG226" s="390"/>
      <c r="AH226" s="390">
        <v>15</v>
      </c>
      <c r="AI226" s="390"/>
      <c r="AJ226" s="390">
        <v>15</v>
      </c>
      <c r="AK226" s="390"/>
      <c r="AL226" s="390">
        <v>10</v>
      </c>
      <c r="AM226" s="390"/>
      <c r="AN226" s="390"/>
      <c r="AO226" s="396">
        <f t="shared" si="27"/>
        <v>100</v>
      </c>
      <c r="AP226" s="396" t="s">
        <v>449</v>
      </c>
      <c r="AQ226" s="390" t="s">
        <v>415</v>
      </c>
      <c r="AR226" s="400" t="s">
        <v>969</v>
      </c>
    </row>
    <row r="227" spans="1:44" ht="89.25">
      <c r="A227" s="994"/>
      <c r="B227" s="991"/>
      <c r="C227" s="991"/>
      <c r="D227" s="991"/>
      <c r="E227" s="399" t="s">
        <v>970</v>
      </c>
      <c r="F227" s="390" t="s">
        <v>863</v>
      </c>
      <c r="G227" s="390"/>
      <c r="H227" s="390"/>
      <c r="I227" s="397" t="s">
        <v>971</v>
      </c>
      <c r="J227" s="395" t="s">
        <v>498</v>
      </c>
      <c r="K227" s="390">
        <v>5</v>
      </c>
      <c r="L227" s="392" t="s">
        <v>965</v>
      </c>
      <c r="M227" s="393" t="s">
        <v>949</v>
      </c>
      <c r="N227" s="991"/>
      <c r="O227" s="992"/>
      <c r="P227" s="988"/>
      <c r="Q227" s="988"/>
      <c r="R227" s="992"/>
      <c r="S227" s="988"/>
      <c r="T227" s="988"/>
      <c r="U227" s="990"/>
      <c r="V227" s="390"/>
      <c r="W227" s="395" t="s">
        <v>951</v>
      </c>
      <c r="X227" s="395" t="s">
        <v>949</v>
      </c>
      <c r="Y227" s="390" t="s">
        <v>461</v>
      </c>
      <c r="Z227" s="390"/>
      <c r="AA227" s="390"/>
      <c r="AB227" s="390"/>
      <c r="AC227" s="390"/>
      <c r="AD227" s="390"/>
      <c r="AE227" s="390"/>
      <c r="AF227" s="390"/>
      <c r="AG227" s="390"/>
      <c r="AH227" s="390"/>
      <c r="AI227" s="390"/>
      <c r="AJ227" s="390"/>
      <c r="AK227" s="390"/>
      <c r="AL227" s="390"/>
      <c r="AM227" s="390"/>
      <c r="AN227" s="390"/>
      <c r="AO227" s="396">
        <f t="shared" si="27"/>
        <v>0</v>
      </c>
      <c r="AP227" s="396"/>
      <c r="AQ227" s="390"/>
      <c r="AR227" s="400" t="s">
        <v>972</v>
      </c>
    </row>
    <row r="228" spans="1:44">
      <c r="A228" s="994"/>
      <c r="B228" s="991"/>
      <c r="C228" s="991"/>
      <c r="D228" s="991"/>
      <c r="E228" s="397"/>
      <c r="F228" s="390"/>
      <c r="G228" s="390"/>
      <c r="H228" s="390"/>
      <c r="I228" s="397"/>
      <c r="J228" s="395"/>
      <c r="K228" s="390"/>
      <c r="L228" s="392"/>
      <c r="M228" s="393"/>
      <c r="N228" s="991"/>
      <c r="O228" s="992"/>
      <c r="P228" s="988"/>
      <c r="Q228" s="988"/>
      <c r="R228" s="992"/>
      <c r="S228" s="988"/>
      <c r="T228" s="988"/>
      <c r="U228" s="990"/>
      <c r="V228" s="390"/>
      <c r="W228" s="390"/>
      <c r="X228" s="395"/>
      <c r="Y228" s="390"/>
      <c r="Z228" s="390"/>
      <c r="AA228" s="390"/>
      <c r="AB228" s="390"/>
      <c r="AC228" s="390"/>
      <c r="AD228" s="390"/>
      <c r="AE228" s="390"/>
      <c r="AF228" s="390"/>
      <c r="AG228" s="390"/>
      <c r="AH228" s="390"/>
      <c r="AI228" s="390"/>
      <c r="AJ228" s="390"/>
      <c r="AK228" s="390"/>
      <c r="AL228" s="390"/>
      <c r="AM228" s="390"/>
      <c r="AN228" s="390"/>
      <c r="AO228" s="396">
        <f t="shared" si="27"/>
        <v>0</v>
      </c>
      <c r="AP228" s="396"/>
      <c r="AQ228" s="390"/>
      <c r="AR228" s="390"/>
    </row>
    <row r="229" spans="1:44" ht="102">
      <c r="A229" s="994"/>
      <c r="B229" s="991"/>
      <c r="C229" s="991" t="s">
        <v>436</v>
      </c>
      <c r="D229" s="991" t="s">
        <v>973</v>
      </c>
      <c r="E229" s="389" t="s">
        <v>974</v>
      </c>
      <c r="F229" s="390"/>
      <c r="G229" s="390" t="s">
        <v>457</v>
      </c>
      <c r="H229" s="390"/>
      <c r="I229" s="401" t="s">
        <v>975</v>
      </c>
      <c r="J229" s="390" t="s">
        <v>498</v>
      </c>
      <c r="K229" s="390">
        <v>3</v>
      </c>
      <c r="L229" s="392" t="s">
        <v>976</v>
      </c>
      <c r="M229" s="393" t="s">
        <v>949</v>
      </c>
      <c r="N229" s="991" t="s">
        <v>461</v>
      </c>
      <c r="O229" s="992" t="s">
        <v>445</v>
      </c>
      <c r="P229" s="988" t="str">
        <f>+IF(AVERAGE(K229:K233)&lt;1.5,"INSIGNIFICANTE (1)",+IF(AVERAGE(K229:K233)&lt;2.5,"MENOR (2)",IF(AVERAGE(K229:K233)&lt;3.5,"MODERADO (3)",IF(AVERAGE(K229:K233)&lt;4.5,"MAYOR (4)","CATASTRÓFICO (5)"))))</f>
        <v>MAYOR (4)</v>
      </c>
      <c r="Q229" s="988">
        <f>VLOOKUP(O229,'[18]TABLA DE PROBABILIDAD'!$A$4:$C$8,2,FALSE)</f>
        <v>3</v>
      </c>
      <c r="R229" s="992">
        <f>VLOOKUP(P229,'[18]TABLA DE IMPACTO'!$B$32:$C$36,2,FALSE)</f>
        <v>4</v>
      </c>
      <c r="S229" s="988">
        <f>VALUE(CONCATENATE(Q229,R229))</f>
        <v>34</v>
      </c>
      <c r="T229" s="988" t="str">
        <f>VLOOKUP(S229,'[6]MATRIZ CALIFICACIÓN'!$D$58:$E$82,2,FALSE)</f>
        <v>EXTREMA</v>
      </c>
      <c r="U229" s="990" t="s">
        <v>446</v>
      </c>
      <c r="V229" s="399"/>
      <c r="W229" s="395" t="s">
        <v>951</v>
      </c>
      <c r="X229" s="395" t="s">
        <v>949</v>
      </c>
      <c r="Y229" s="395" t="s">
        <v>461</v>
      </c>
      <c r="Z229" s="390">
        <v>15</v>
      </c>
      <c r="AA229" s="390"/>
      <c r="AB229" s="390">
        <v>15</v>
      </c>
      <c r="AC229" s="390"/>
      <c r="AD229" s="390">
        <v>15</v>
      </c>
      <c r="AE229" s="390"/>
      <c r="AF229" s="390">
        <v>15</v>
      </c>
      <c r="AG229" s="390"/>
      <c r="AH229" s="390">
        <v>15</v>
      </c>
      <c r="AI229" s="390"/>
      <c r="AJ229" s="390">
        <v>15</v>
      </c>
      <c r="AK229" s="390"/>
      <c r="AL229" s="390">
        <v>10</v>
      </c>
      <c r="AM229" s="390"/>
      <c r="AN229" s="390"/>
      <c r="AO229" s="396">
        <f>SUM(Z229:AN229)</f>
        <v>100</v>
      </c>
      <c r="AP229" s="396" t="s">
        <v>519</v>
      </c>
      <c r="AQ229" s="390" t="s">
        <v>415</v>
      </c>
      <c r="AR229" s="399" t="s">
        <v>977</v>
      </c>
    </row>
    <row r="230" spans="1:44" ht="89.25">
      <c r="A230" s="994"/>
      <c r="B230" s="991"/>
      <c r="C230" s="991"/>
      <c r="D230" s="991"/>
      <c r="E230" s="389" t="s">
        <v>978</v>
      </c>
      <c r="F230" s="390"/>
      <c r="G230" s="390"/>
      <c r="H230" s="390" t="s">
        <v>480</v>
      </c>
      <c r="I230" s="401" t="s">
        <v>979</v>
      </c>
      <c r="J230" s="390" t="s">
        <v>498</v>
      </c>
      <c r="K230" s="390">
        <v>5</v>
      </c>
      <c r="L230" s="392" t="s">
        <v>976</v>
      </c>
      <c r="M230" s="393" t="s">
        <v>958</v>
      </c>
      <c r="N230" s="991"/>
      <c r="O230" s="992"/>
      <c r="P230" s="988"/>
      <c r="Q230" s="988"/>
      <c r="R230" s="992"/>
      <c r="S230" s="988"/>
      <c r="T230" s="988"/>
      <c r="U230" s="990"/>
      <c r="V230" s="399" t="s">
        <v>980</v>
      </c>
      <c r="W230" s="395" t="s">
        <v>951</v>
      </c>
      <c r="X230" s="395" t="s">
        <v>949</v>
      </c>
      <c r="Y230" s="390" t="s">
        <v>461</v>
      </c>
      <c r="Z230" s="390">
        <v>15</v>
      </c>
      <c r="AA230" s="390"/>
      <c r="AB230" s="390">
        <v>15</v>
      </c>
      <c r="AC230" s="390"/>
      <c r="AD230" s="390">
        <v>15</v>
      </c>
      <c r="AE230" s="390"/>
      <c r="AF230" s="390">
        <v>15</v>
      </c>
      <c r="AG230" s="390"/>
      <c r="AH230" s="390">
        <v>15</v>
      </c>
      <c r="AI230" s="390"/>
      <c r="AJ230" s="390">
        <v>15</v>
      </c>
      <c r="AK230" s="390"/>
      <c r="AL230" s="390">
        <v>10</v>
      </c>
      <c r="AM230" s="390"/>
      <c r="AN230" s="390"/>
      <c r="AO230" s="396">
        <f t="shared" ref="AO230:AO233" si="28">SUM(Z230:AN230)</f>
        <v>100</v>
      </c>
      <c r="AP230" s="396" t="s">
        <v>519</v>
      </c>
      <c r="AQ230" s="390" t="s">
        <v>415</v>
      </c>
      <c r="AR230" s="399" t="s">
        <v>981</v>
      </c>
    </row>
    <row r="231" spans="1:44">
      <c r="A231" s="994"/>
      <c r="B231" s="991"/>
      <c r="C231" s="991"/>
      <c r="D231" s="991"/>
      <c r="E231" s="389"/>
      <c r="F231" s="390"/>
      <c r="G231" s="390"/>
      <c r="H231" s="390"/>
      <c r="I231" s="391"/>
      <c r="J231" s="395"/>
      <c r="K231" s="390"/>
      <c r="L231" s="392"/>
      <c r="M231" s="393"/>
      <c r="N231" s="991"/>
      <c r="O231" s="992"/>
      <c r="P231" s="988"/>
      <c r="Q231" s="988"/>
      <c r="R231" s="992"/>
      <c r="S231" s="988"/>
      <c r="T231" s="988"/>
      <c r="U231" s="990"/>
      <c r="V231" s="390"/>
      <c r="W231" s="390"/>
      <c r="X231" s="395"/>
      <c r="Y231" s="390"/>
      <c r="Z231" s="390"/>
      <c r="AA231" s="390"/>
      <c r="AB231" s="390"/>
      <c r="AC231" s="390"/>
      <c r="AD231" s="390"/>
      <c r="AE231" s="390"/>
      <c r="AF231" s="390"/>
      <c r="AG231" s="390"/>
      <c r="AH231" s="390"/>
      <c r="AI231" s="390"/>
      <c r="AJ231" s="390"/>
      <c r="AK231" s="390"/>
      <c r="AL231" s="390"/>
      <c r="AM231" s="390"/>
      <c r="AN231" s="390"/>
      <c r="AO231" s="396"/>
      <c r="AP231" s="396"/>
      <c r="AQ231" s="390"/>
      <c r="AR231" s="390"/>
    </row>
    <row r="232" spans="1:44">
      <c r="A232" s="994"/>
      <c r="B232" s="991"/>
      <c r="C232" s="991"/>
      <c r="D232" s="991"/>
      <c r="E232" s="399"/>
      <c r="F232" s="390"/>
      <c r="G232" s="390"/>
      <c r="H232" s="390"/>
      <c r="I232" s="397"/>
      <c r="J232" s="395"/>
      <c r="K232" s="390"/>
      <c r="L232" s="392"/>
      <c r="M232" s="393"/>
      <c r="N232" s="991"/>
      <c r="O232" s="992"/>
      <c r="P232" s="988"/>
      <c r="Q232" s="988"/>
      <c r="R232" s="992"/>
      <c r="S232" s="988"/>
      <c r="T232" s="988"/>
      <c r="U232" s="990"/>
      <c r="V232" s="390"/>
      <c r="W232" s="390"/>
      <c r="X232" s="395"/>
      <c r="Y232" s="390"/>
      <c r="Z232" s="390"/>
      <c r="AA232" s="390"/>
      <c r="AB232" s="390"/>
      <c r="AC232" s="390"/>
      <c r="AD232" s="390"/>
      <c r="AE232" s="390"/>
      <c r="AF232" s="390"/>
      <c r="AG232" s="390"/>
      <c r="AH232" s="390"/>
      <c r="AI232" s="390"/>
      <c r="AJ232" s="390"/>
      <c r="AK232" s="390"/>
      <c r="AL232" s="390"/>
      <c r="AM232" s="390"/>
      <c r="AN232" s="390"/>
      <c r="AO232" s="396">
        <f t="shared" si="28"/>
        <v>0</v>
      </c>
      <c r="AP232" s="396"/>
      <c r="AQ232" s="390"/>
      <c r="AR232" s="390"/>
    </row>
    <row r="233" spans="1:44">
      <c r="A233" s="994"/>
      <c r="B233" s="991"/>
      <c r="C233" s="991"/>
      <c r="D233" s="991"/>
      <c r="E233" s="397"/>
      <c r="F233" s="390"/>
      <c r="G233" s="390"/>
      <c r="H233" s="390"/>
      <c r="I233" s="397"/>
      <c r="J233" s="395"/>
      <c r="K233" s="390"/>
      <c r="L233" s="392"/>
      <c r="M233" s="393"/>
      <c r="N233" s="991"/>
      <c r="O233" s="992"/>
      <c r="P233" s="988"/>
      <c r="Q233" s="988"/>
      <c r="R233" s="992"/>
      <c r="S233" s="988"/>
      <c r="T233" s="988"/>
      <c r="U233" s="990"/>
      <c r="V233" s="390"/>
      <c r="W233" s="390"/>
      <c r="X233" s="395"/>
      <c r="Y233" s="390"/>
      <c r="Z233" s="390"/>
      <c r="AA233" s="390"/>
      <c r="AB233" s="390"/>
      <c r="AC233" s="390"/>
      <c r="AD233" s="390"/>
      <c r="AE233" s="390"/>
      <c r="AF233" s="390"/>
      <c r="AG233" s="390"/>
      <c r="AH233" s="390"/>
      <c r="AI233" s="390"/>
      <c r="AJ233" s="390"/>
      <c r="AK233" s="390"/>
      <c r="AL233" s="390"/>
      <c r="AM233" s="390"/>
      <c r="AN233" s="390"/>
      <c r="AO233" s="396">
        <f t="shared" si="28"/>
        <v>0</v>
      </c>
      <c r="AP233" s="396"/>
      <c r="AQ233" s="390"/>
      <c r="AR233" s="390"/>
    </row>
    <row r="234" spans="1:44" ht="38.25" customHeight="1">
      <c r="A234" s="994"/>
      <c r="B234" s="991"/>
      <c r="C234" s="991" t="s">
        <v>471</v>
      </c>
      <c r="D234" s="991" t="s">
        <v>982</v>
      </c>
      <c r="E234" s="400" t="s">
        <v>983</v>
      </c>
      <c r="F234" s="390"/>
      <c r="G234" s="390"/>
      <c r="H234" s="390"/>
      <c r="I234" s="398"/>
      <c r="J234" s="390"/>
      <c r="K234" s="390"/>
      <c r="L234" s="392"/>
      <c r="M234" s="393"/>
      <c r="N234" s="991"/>
      <c r="O234" s="992"/>
      <c r="P234" s="988" t="e">
        <f>+IF(AVERAGE(K234:K238)&lt;1.5,"INSIGNIFICANTE (1)",+IF(AVERAGE(K234:K238)&lt;2.5,"MENOR (2)",IF(AVERAGE(K234:K238)&lt;3.5,"MODERADO (3)",IF(AVERAGE(K234:K238)&lt;4.5,"MAYOR (4)","CATASTRÓFICO (5)"))))</f>
        <v>#DIV/0!</v>
      </c>
      <c r="Q234" s="988" t="e">
        <f>VLOOKUP(O234,'[18]TABLA DE PROBABILIDAD'!$A$4:$C$8,2,FALSE)</f>
        <v>#N/A</v>
      </c>
      <c r="R234" s="988" t="e">
        <f>VLOOKUP(P234,'[18]TABLA DE IMPACTO'!$B$32:$C$36,2,FALSE)</f>
        <v>#DIV/0!</v>
      </c>
      <c r="S234" s="988" t="e">
        <f>VALUE(CONCATENATE(Q234,R234))</f>
        <v>#N/A</v>
      </c>
      <c r="T234" s="988" t="e">
        <f>VLOOKUP(S234,'[6]MATRIZ CALIFICACIÓN'!$D$58:$E$82,2,FALSE)</f>
        <v>#N/A</v>
      </c>
      <c r="U234" s="990" t="s">
        <v>446</v>
      </c>
      <c r="V234" s="399"/>
      <c r="W234" s="395"/>
      <c r="X234" s="395"/>
      <c r="Y234" s="395"/>
      <c r="Z234" s="390"/>
      <c r="AA234" s="390"/>
      <c r="AB234" s="390"/>
      <c r="AC234" s="390"/>
      <c r="AD234" s="390"/>
      <c r="AE234" s="390"/>
      <c r="AF234" s="390"/>
      <c r="AG234" s="390"/>
      <c r="AH234" s="390"/>
      <c r="AI234" s="390"/>
      <c r="AJ234" s="390"/>
      <c r="AK234" s="390"/>
      <c r="AL234" s="390"/>
      <c r="AM234" s="390"/>
      <c r="AN234" s="390"/>
      <c r="AO234" s="396">
        <f>SUM(Z234:AN234)</f>
        <v>0</v>
      </c>
      <c r="AP234" s="396"/>
      <c r="AQ234" s="390"/>
      <c r="AR234" s="390"/>
    </row>
    <row r="235" spans="1:44" ht="25.5">
      <c r="A235" s="994"/>
      <c r="B235" s="991"/>
      <c r="C235" s="991"/>
      <c r="D235" s="991"/>
      <c r="E235" s="400" t="s">
        <v>984</v>
      </c>
      <c r="F235" s="390"/>
      <c r="G235" s="390"/>
      <c r="H235" s="390"/>
      <c r="I235" s="391"/>
      <c r="J235" s="390"/>
      <c r="K235" s="390"/>
      <c r="L235" s="392"/>
      <c r="M235" s="393"/>
      <c r="N235" s="991"/>
      <c r="O235" s="992"/>
      <c r="P235" s="988"/>
      <c r="Q235" s="988"/>
      <c r="R235" s="988"/>
      <c r="S235" s="988"/>
      <c r="T235" s="988"/>
      <c r="U235" s="990"/>
      <c r="V235" s="390"/>
      <c r="W235" s="390"/>
      <c r="X235" s="395"/>
      <c r="Y235" s="390"/>
      <c r="Z235" s="390"/>
      <c r="AA235" s="390"/>
      <c r="AB235" s="390"/>
      <c r="AC235" s="390"/>
      <c r="AD235" s="390"/>
      <c r="AE235" s="390"/>
      <c r="AF235" s="390"/>
      <c r="AG235" s="390"/>
      <c r="AH235" s="390"/>
      <c r="AI235" s="390"/>
      <c r="AJ235" s="390"/>
      <c r="AK235" s="390"/>
      <c r="AL235" s="390"/>
      <c r="AM235" s="390"/>
      <c r="AN235" s="390"/>
      <c r="AO235" s="396">
        <f t="shared" ref="AO235:AO238" si="29">SUM(Z235:AN235)</f>
        <v>0</v>
      </c>
      <c r="AP235" s="396"/>
      <c r="AQ235" s="390"/>
      <c r="AR235" s="390"/>
    </row>
    <row r="236" spans="1:44" ht="25.5">
      <c r="A236" s="994"/>
      <c r="B236" s="991"/>
      <c r="C236" s="991"/>
      <c r="D236" s="991"/>
      <c r="E236" s="400" t="s">
        <v>985</v>
      </c>
      <c r="F236" s="390"/>
      <c r="G236" s="390"/>
      <c r="H236" s="390"/>
      <c r="I236" s="391"/>
      <c r="J236" s="395"/>
      <c r="K236" s="390"/>
      <c r="L236" s="392"/>
      <c r="M236" s="393"/>
      <c r="N236" s="991"/>
      <c r="O236" s="992"/>
      <c r="P236" s="988"/>
      <c r="Q236" s="988"/>
      <c r="R236" s="988"/>
      <c r="S236" s="988"/>
      <c r="T236" s="988"/>
      <c r="U236" s="990"/>
      <c r="V236" s="390"/>
      <c r="W236" s="390"/>
      <c r="X236" s="395"/>
      <c r="Y236" s="390"/>
      <c r="Z236" s="390"/>
      <c r="AA236" s="390"/>
      <c r="AB236" s="390"/>
      <c r="AC236" s="390"/>
      <c r="AD236" s="390"/>
      <c r="AE236" s="390"/>
      <c r="AF236" s="390"/>
      <c r="AG236" s="390"/>
      <c r="AH236" s="390"/>
      <c r="AI236" s="390"/>
      <c r="AJ236" s="390"/>
      <c r="AK236" s="390"/>
      <c r="AL236" s="390"/>
      <c r="AM236" s="390"/>
      <c r="AN236" s="390"/>
      <c r="AO236" s="396">
        <f t="shared" si="29"/>
        <v>0</v>
      </c>
      <c r="AP236" s="396"/>
      <c r="AQ236" s="390"/>
      <c r="AR236" s="390"/>
    </row>
    <row r="237" spans="1:44">
      <c r="A237" s="994"/>
      <c r="B237" s="991"/>
      <c r="C237" s="991"/>
      <c r="D237" s="991"/>
      <c r="E237" s="400"/>
      <c r="F237" s="390"/>
      <c r="G237" s="390"/>
      <c r="H237" s="390"/>
      <c r="I237" s="397"/>
      <c r="J237" s="395"/>
      <c r="K237" s="390"/>
      <c r="L237" s="392"/>
      <c r="M237" s="393"/>
      <c r="N237" s="991"/>
      <c r="O237" s="992"/>
      <c r="P237" s="988"/>
      <c r="Q237" s="988"/>
      <c r="R237" s="988"/>
      <c r="S237" s="988"/>
      <c r="T237" s="988"/>
      <c r="U237" s="990"/>
      <c r="V237" s="390"/>
      <c r="W237" s="390"/>
      <c r="X237" s="395"/>
      <c r="Y237" s="390"/>
      <c r="Z237" s="390"/>
      <c r="AA237" s="390"/>
      <c r="AB237" s="390"/>
      <c r="AC237" s="390"/>
      <c r="AD237" s="390"/>
      <c r="AE237" s="390"/>
      <c r="AF237" s="390"/>
      <c r="AG237" s="390"/>
      <c r="AH237" s="390"/>
      <c r="AI237" s="390"/>
      <c r="AJ237" s="390"/>
      <c r="AK237" s="390"/>
      <c r="AL237" s="390"/>
      <c r="AM237" s="390"/>
      <c r="AN237" s="390"/>
      <c r="AO237" s="396">
        <f t="shared" si="29"/>
        <v>0</v>
      </c>
      <c r="AP237" s="396"/>
      <c r="AQ237" s="390"/>
      <c r="AR237" s="390"/>
    </row>
    <row r="238" spans="1:44">
      <c r="A238" s="994"/>
      <c r="B238" s="991"/>
      <c r="C238" s="991"/>
      <c r="D238" s="991"/>
      <c r="E238" s="390"/>
      <c r="F238" s="390"/>
      <c r="G238" s="390"/>
      <c r="H238" s="390"/>
      <c r="I238" s="397"/>
      <c r="J238" s="395"/>
      <c r="K238" s="390"/>
      <c r="L238" s="392"/>
      <c r="M238" s="393"/>
      <c r="N238" s="991"/>
      <c r="O238" s="992"/>
      <c r="P238" s="988"/>
      <c r="Q238" s="988"/>
      <c r="R238" s="988"/>
      <c r="S238" s="988"/>
      <c r="T238" s="988"/>
      <c r="U238" s="990"/>
      <c r="V238" s="390"/>
      <c r="W238" s="390"/>
      <c r="X238" s="395"/>
      <c r="Y238" s="390"/>
      <c r="Z238" s="390"/>
      <c r="AA238" s="390"/>
      <c r="AB238" s="390"/>
      <c r="AC238" s="390"/>
      <c r="AD238" s="390"/>
      <c r="AE238" s="390"/>
      <c r="AF238" s="390"/>
      <c r="AG238" s="390"/>
      <c r="AH238" s="390"/>
      <c r="AI238" s="390"/>
      <c r="AJ238" s="390"/>
      <c r="AK238" s="390"/>
      <c r="AL238" s="390"/>
      <c r="AM238" s="390"/>
      <c r="AN238" s="390"/>
      <c r="AO238" s="396">
        <f t="shared" si="29"/>
        <v>0</v>
      </c>
      <c r="AP238" s="396"/>
      <c r="AQ238" s="390"/>
      <c r="AR238" s="390"/>
    </row>
    <row r="239" spans="1:44" ht="114.75">
      <c r="A239" s="994"/>
      <c r="B239" s="991"/>
      <c r="C239" s="991" t="s">
        <v>471</v>
      </c>
      <c r="D239" s="991" t="s">
        <v>986</v>
      </c>
      <c r="E239" s="389" t="s">
        <v>987</v>
      </c>
      <c r="F239" s="390"/>
      <c r="G239" s="390"/>
      <c r="H239" s="390" t="s">
        <v>480</v>
      </c>
      <c r="I239" s="394" t="s">
        <v>954</v>
      </c>
      <c r="J239" s="395" t="s">
        <v>498</v>
      </c>
      <c r="K239" s="390">
        <v>5</v>
      </c>
      <c r="L239" s="392" t="s">
        <v>976</v>
      </c>
      <c r="M239" s="393" t="s">
        <v>958</v>
      </c>
      <c r="N239" s="991" t="s">
        <v>461</v>
      </c>
      <c r="O239" s="992" t="s">
        <v>445</v>
      </c>
      <c r="P239" s="988" t="str">
        <f>+IF(AVERAGE(K239:K243)&lt;1.5,"INSIGNIFICANTE (1)",+IF(AVERAGE(K239:K243)&lt;2.5,"MENOR (2)",IF(AVERAGE(K239:K243)&lt;3.5,"MODERADO (3)",IF(AVERAGE(K239:K243)&lt;4.5,"MAYOR (4)","CATASTRÓFICO (5)"))))</f>
        <v>MAYOR (4)</v>
      </c>
      <c r="Q239" s="991">
        <f>VLOOKUP(O239,'[18]TABLA DE PROBABILIDAD'!$A$4:$C$8,2,FALSE)</f>
        <v>3</v>
      </c>
      <c r="R239" s="991">
        <f>VLOOKUP(P239,'[18]TABLA DE IMPACTO'!$B$32:$C$36,2,FALSE)</f>
        <v>4</v>
      </c>
      <c r="S239" s="988">
        <f>VALUE(CONCATENATE(Q239,R239))</f>
        <v>34</v>
      </c>
      <c r="T239" s="988" t="str">
        <f>VLOOKUP(S239,'[6]MATRIZ CALIFICACIÓN'!$D$58:$E$82,2,FALSE)</f>
        <v>EXTREMA</v>
      </c>
      <c r="U239" s="990" t="s">
        <v>446</v>
      </c>
      <c r="V239" s="389" t="s">
        <v>988</v>
      </c>
      <c r="W239" s="395" t="s">
        <v>951</v>
      </c>
      <c r="X239" s="402" t="s">
        <v>949</v>
      </c>
      <c r="Y239" s="403" t="s">
        <v>461</v>
      </c>
      <c r="Z239" s="390">
        <v>15</v>
      </c>
      <c r="AA239" s="390"/>
      <c r="AB239" s="390">
        <v>15</v>
      </c>
      <c r="AC239" s="390"/>
      <c r="AD239" s="390">
        <v>15</v>
      </c>
      <c r="AE239" s="390"/>
      <c r="AF239" s="390">
        <v>15</v>
      </c>
      <c r="AG239" s="390"/>
      <c r="AH239" s="390"/>
      <c r="AI239" s="390">
        <v>0</v>
      </c>
      <c r="AJ239" s="390">
        <v>15</v>
      </c>
      <c r="AK239" s="390"/>
      <c r="AL239" s="390"/>
      <c r="AM239" s="390">
        <v>5</v>
      </c>
      <c r="AN239" s="390"/>
      <c r="AO239" s="396">
        <f>SUM(Z239:AN239)</f>
        <v>80</v>
      </c>
      <c r="AP239" s="396" t="s">
        <v>519</v>
      </c>
      <c r="AQ239" s="390" t="s">
        <v>415</v>
      </c>
      <c r="AR239" s="394" t="s">
        <v>988</v>
      </c>
    </row>
    <row r="240" spans="1:44" ht="76.5">
      <c r="A240" s="994"/>
      <c r="B240" s="991"/>
      <c r="C240" s="991"/>
      <c r="D240" s="991"/>
      <c r="E240" s="389" t="s">
        <v>984</v>
      </c>
      <c r="F240" s="390"/>
      <c r="G240" s="390" t="s">
        <v>457</v>
      </c>
      <c r="H240" s="390"/>
      <c r="I240" s="394" t="s">
        <v>989</v>
      </c>
      <c r="J240" s="395" t="s">
        <v>441</v>
      </c>
      <c r="K240" s="390">
        <v>3</v>
      </c>
      <c r="L240" s="392" t="s">
        <v>976</v>
      </c>
      <c r="M240" s="393" t="s">
        <v>949</v>
      </c>
      <c r="N240" s="991"/>
      <c r="O240" s="992"/>
      <c r="P240" s="988"/>
      <c r="Q240" s="991"/>
      <c r="R240" s="991"/>
      <c r="S240" s="988"/>
      <c r="T240" s="988"/>
      <c r="U240" s="990"/>
      <c r="V240" s="390"/>
      <c r="W240" s="395" t="s">
        <v>951</v>
      </c>
      <c r="X240" s="395" t="s">
        <v>958</v>
      </c>
      <c r="Y240" s="390"/>
      <c r="Z240" s="390"/>
      <c r="AA240" s="390"/>
      <c r="AB240" s="390"/>
      <c r="AC240" s="390"/>
      <c r="AD240" s="390"/>
      <c r="AE240" s="390"/>
      <c r="AF240" s="390"/>
      <c r="AG240" s="390"/>
      <c r="AH240" s="390"/>
      <c r="AI240" s="390"/>
      <c r="AJ240" s="390"/>
      <c r="AK240" s="390"/>
      <c r="AL240" s="390"/>
      <c r="AM240" s="390"/>
      <c r="AN240" s="390"/>
      <c r="AO240" s="396">
        <f t="shared" ref="AO240:AO243" si="30">SUM(Z240:AN240)</f>
        <v>0</v>
      </c>
      <c r="AP240" s="396"/>
      <c r="AQ240" s="390"/>
      <c r="AR240" s="390"/>
    </row>
    <row r="241" spans="1:44" ht="25.5">
      <c r="A241" s="994"/>
      <c r="B241" s="991"/>
      <c r="C241" s="991"/>
      <c r="D241" s="991"/>
      <c r="E241" s="404"/>
      <c r="F241" s="405"/>
      <c r="G241" s="405"/>
      <c r="H241" s="390"/>
      <c r="I241" s="394" t="s">
        <v>990</v>
      </c>
      <c r="J241" s="395" t="s">
        <v>441</v>
      </c>
      <c r="K241" s="390">
        <v>5</v>
      </c>
      <c r="L241" s="392"/>
      <c r="M241" s="393"/>
      <c r="N241" s="991"/>
      <c r="O241" s="992"/>
      <c r="P241" s="988"/>
      <c r="Q241" s="991"/>
      <c r="R241" s="991"/>
      <c r="S241" s="988"/>
      <c r="T241" s="988"/>
      <c r="U241" s="990"/>
      <c r="V241" s="390"/>
      <c r="W241" s="390"/>
      <c r="X241" s="395"/>
      <c r="Y241" s="390"/>
      <c r="Z241" s="390"/>
      <c r="AA241" s="390"/>
      <c r="AB241" s="390"/>
      <c r="AC241" s="390"/>
      <c r="AD241" s="390"/>
      <c r="AE241" s="390"/>
      <c r="AF241" s="390"/>
      <c r="AG241" s="390"/>
      <c r="AH241" s="390"/>
      <c r="AI241" s="390"/>
      <c r="AJ241" s="390"/>
      <c r="AK241" s="390"/>
      <c r="AL241" s="390"/>
      <c r="AM241" s="390"/>
      <c r="AN241" s="390"/>
      <c r="AO241" s="396">
        <f t="shared" si="30"/>
        <v>0</v>
      </c>
      <c r="AP241" s="396"/>
      <c r="AQ241" s="390"/>
      <c r="AR241" s="390"/>
    </row>
    <row r="242" spans="1:44">
      <c r="A242" s="994"/>
      <c r="B242" s="991"/>
      <c r="C242" s="991"/>
      <c r="D242" s="991"/>
      <c r="E242" s="399"/>
      <c r="F242" s="390"/>
      <c r="G242" s="390"/>
      <c r="H242" s="390"/>
      <c r="I242" s="394"/>
      <c r="J242" s="395"/>
      <c r="K242" s="390"/>
      <c r="L242" s="392"/>
      <c r="M242" s="393"/>
      <c r="N242" s="991"/>
      <c r="O242" s="992"/>
      <c r="P242" s="988"/>
      <c r="Q242" s="991"/>
      <c r="R242" s="991"/>
      <c r="S242" s="988"/>
      <c r="T242" s="988"/>
      <c r="U242" s="990"/>
      <c r="V242" s="390"/>
      <c r="W242" s="390"/>
      <c r="X242" s="395"/>
      <c r="Y242" s="390"/>
      <c r="Z242" s="390"/>
      <c r="AA242" s="390"/>
      <c r="AB242" s="390"/>
      <c r="AC242" s="390"/>
      <c r="AD242" s="390"/>
      <c r="AE242" s="390"/>
      <c r="AF242" s="390"/>
      <c r="AG242" s="390"/>
      <c r="AH242" s="390"/>
      <c r="AI242" s="390"/>
      <c r="AJ242" s="390"/>
      <c r="AK242" s="390"/>
      <c r="AL242" s="390"/>
      <c r="AM242" s="390"/>
      <c r="AN242" s="390"/>
      <c r="AO242" s="396">
        <f t="shared" si="30"/>
        <v>0</v>
      </c>
      <c r="AP242" s="396"/>
      <c r="AQ242" s="390"/>
      <c r="AR242" s="390"/>
    </row>
    <row r="243" spans="1:44" ht="15.75" thickBot="1">
      <c r="A243" s="995"/>
      <c r="B243" s="997"/>
      <c r="C243" s="997"/>
      <c r="D243" s="997"/>
      <c r="E243" s="406"/>
      <c r="F243" s="407"/>
      <c r="G243" s="407"/>
      <c r="H243" s="407"/>
      <c r="I243" s="406"/>
      <c r="J243" s="408"/>
      <c r="K243" s="407"/>
      <c r="L243" s="409"/>
      <c r="M243" s="410"/>
      <c r="N243" s="997"/>
      <c r="O243" s="1005"/>
      <c r="P243" s="1001"/>
      <c r="Q243" s="997"/>
      <c r="R243" s="997"/>
      <c r="S243" s="1001"/>
      <c r="T243" s="1001"/>
      <c r="U243" s="1002"/>
      <c r="V243" s="407"/>
      <c r="W243" s="407"/>
      <c r="X243" s="408"/>
      <c r="Y243" s="407"/>
      <c r="Z243" s="407"/>
      <c r="AA243" s="407"/>
      <c r="AB243" s="407"/>
      <c r="AC243" s="407"/>
      <c r="AD243" s="407"/>
      <c r="AE243" s="407"/>
      <c r="AF243" s="407"/>
      <c r="AG243" s="407"/>
      <c r="AH243" s="407"/>
      <c r="AI243" s="407"/>
      <c r="AJ243" s="407"/>
      <c r="AK243" s="407"/>
      <c r="AL243" s="407"/>
      <c r="AM243" s="407"/>
      <c r="AN243" s="407"/>
      <c r="AO243" s="411">
        <f t="shared" si="30"/>
        <v>0</v>
      </c>
      <c r="AP243" s="411"/>
      <c r="AQ243" s="407"/>
      <c r="AR243" s="407"/>
    </row>
    <row r="244" spans="1:44">
      <c r="A244" s="412"/>
      <c r="B244" s="413"/>
      <c r="C244" s="413"/>
      <c r="D244" s="413"/>
      <c r="E244" s="413"/>
      <c r="F244" s="413"/>
      <c r="G244" s="413"/>
      <c r="H244" s="413"/>
      <c r="I244" s="413"/>
      <c r="J244" s="413"/>
      <c r="K244" s="413"/>
      <c r="L244" s="413"/>
      <c r="M244" s="413"/>
      <c r="N244" s="413"/>
      <c r="O244" s="413"/>
      <c r="P244" s="413"/>
      <c r="Q244" s="413"/>
      <c r="R244" s="413"/>
      <c r="S244" s="413"/>
      <c r="T244" s="413"/>
      <c r="U244" s="413"/>
      <c r="V244" s="413"/>
      <c r="W244" s="413"/>
      <c r="X244" s="413"/>
      <c r="Y244" s="413"/>
      <c r="Z244" s="413"/>
      <c r="AA244" s="413"/>
      <c r="AB244" s="413"/>
      <c r="AC244" s="413"/>
      <c r="AD244" s="413"/>
      <c r="AE244" s="413"/>
      <c r="AF244" s="413"/>
      <c r="AG244" s="413"/>
      <c r="AH244" s="413"/>
      <c r="AI244" s="413"/>
      <c r="AJ244" s="413"/>
      <c r="AK244" s="413"/>
      <c r="AL244" s="413"/>
      <c r="AM244" s="413"/>
      <c r="AN244" s="413"/>
      <c r="AO244" s="413"/>
      <c r="AP244" s="413"/>
      <c r="AQ244" s="413"/>
      <c r="AR244" s="413"/>
    </row>
    <row r="245" spans="1:44" ht="15.75" thickBot="1">
      <c r="A245" s="414"/>
      <c r="B245" s="415"/>
      <c r="C245" s="415"/>
      <c r="D245" s="415"/>
      <c r="E245" s="415"/>
      <c r="F245" s="415"/>
      <c r="G245" s="415"/>
      <c r="H245" s="415"/>
      <c r="I245" s="415"/>
      <c r="J245" s="415"/>
      <c r="K245" s="415"/>
      <c r="L245" s="415"/>
      <c r="M245" s="415"/>
      <c r="N245" s="415"/>
      <c r="O245" s="415"/>
      <c r="P245" s="415"/>
      <c r="Q245" s="415"/>
      <c r="R245" s="415"/>
      <c r="S245" s="415"/>
      <c r="T245" s="415"/>
      <c r="U245" s="415"/>
      <c r="V245" s="415"/>
      <c r="W245" s="415"/>
      <c r="X245" s="415"/>
      <c r="Y245" s="415"/>
      <c r="Z245" s="415"/>
      <c r="AA245" s="415"/>
      <c r="AB245" s="415"/>
      <c r="AC245" s="415"/>
      <c r="AD245" s="415"/>
      <c r="AE245" s="415"/>
      <c r="AF245" s="415"/>
      <c r="AG245" s="415"/>
      <c r="AH245" s="415"/>
      <c r="AI245" s="415"/>
      <c r="AJ245" s="415"/>
      <c r="AK245" s="415"/>
      <c r="AL245" s="415"/>
      <c r="AM245" s="415"/>
      <c r="AN245" s="415"/>
      <c r="AO245" s="415"/>
      <c r="AP245" s="415"/>
      <c r="AQ245" s="415"/>
      <c r="AR245" s="415"/>
    </row>
    <row r="246" spans="1:44" ht="76.5">
      <c r="A246" s="911" t="s">
        <v>991</v>
      </c>
      <c r="B246" s="914" t="s">
        <v>1278</v>
      </c>
      <c r="C246" s="914" t="s">
        <v>436</v>
      </c>
      <c r="D246" s="914" t="s">
        <v>992</v>
      </c>
      <c r="E246" s="263" t="s">
        <v>993</v>
      </c>
      <c r="F246" s="264"/>
      <c r="G246" s="264" t="s">
        <v>457</v>
      </c>
      <c r="H246" s="264"/>
      <c r="I246" s="416" t="s">
        <v>994</v>
      </c>
      <c r="J246" s="264" t="s">
        <v>498</v>
      </c>
      <c r="K246" s="264">
        <v>5</v>
      </c>
      <c r="L246" s="914" t="s">
        <v>995</v>
      </c>
      <c r="M246" s="933" t="s">
        <v>996</v>
      </c>
      <c r="N246" s="914" t="s">
        <v>461</v>
      </c>
      <c r="O246" s="917" t="s">
        <v>590</v>
      </c>
      <c r="P246" s="908" t="str">
        <f>+IF(AVERAGE(K246:K249)&lt;1.5,"INSIGNIFICANTE (1)",+IF(AVERAGE(K246:K249)&lt;2.5,"MENOR (2)",IF(AVERAGE(K246:K249)&lt;3.5,"MODERADO (3)",IF(AVERAGE(K246:K249)&lt;4.5,"MAYOR (4)","CATASTRÓFICO (5)"))))</f>
        <v>MAYOR (4)</v>
      </c>
      <c r="Q246" s="909">
        <f>VLOOKUP(O246,'[19]TABLA DE PROBABILIDAD'!$A$4:$C$8,2,FALSE)</f>
        <v>4</v>
      </c>
      <c r="R246" s="908">
        <f>VLOOKUP(P246,'[19]TABLA DE IMPACTO'!$B$32:$C$36,2,FALSE)</f>
        <v>4</v>
      </c>
      <c r="S246" s="908">
        <f>VALUE(CONCATENATE(Q246,R246))</f>
        <v>44</v>
      </c>
      <c r="T246" s="908" t="str">
        <f>VLOOKUP(S246,'[6]MATRIZ CALIFICACIÓN'!$D$58:$E$82,2,FALSE)</f>
        <v>EXTREMA</v>
      </c>
      <c r="U246" s="910" t="s">
        <v>446</v>
      </c>
      <c r="V246" s="303" t="s">
        <v>997</v>
      </c>
      <c r="W246" s="368" t="s">
        <v>998</v>
      </c>
      <c r="X246" s="368" t="s">
        <v>996</v>
      </c>
      <c r="Y246" s="368" t="s">
        <v>461</v>
      </c>
      <c r="Z246" s="264"/>
      <c r="AA246" s="264">
        <v>0</v>
      </c>
      <c r="AB246" s="264">
        <v>15</v>
      </c>
      <c r="AC246" s="264"/>
      <c r="AD246" s="264">
        <v>15</v>
      </c>
      <c r="AE246" s="264"/>
      <c r="AF246" s="264"/>
      <c r="AG246" s="264">
        <v>5</v>
      </c>
      <c r="AH246" s="264"/>
      <c r="AI246" s="264">
        <v>0</v>
      </c>
      <c r="AJ246" s="264"/>
      <c r="AK246" s="264">
        <v>0</v>
      </c>
      <c r="AL246" s="264"/>
      <c r="AM246" s="264">
        <v>5</v>
      </c>
      <c r="AN246" s="264"/>
      <c r="AO246" s="267">
        <f>SUM(Z246:AN246)</f>
        <v>40</v>
      </c>
      <c r="AP246" s="267" t="s">
        <v>685</v>
      </c>
      <c r="AQ246" s="264" t="s">
        <v>453</v>
      </c>
      <c r="AR246" s="417" t="s">
        <v>999</v>
      </c>
    </row>
    <row r="247" spans="1:44" ht="76.5">
      <c r="A247" s="912"/>
      <c r="B247" s="915"/>
      <c r="C247" s="915"/>
      <c r="D247" s="915"/>
      <c r="E247" s="310" t="s">
        <v>1000</v>
      </c>
      <c r="F247" s="269"/>
      <c r="G247" s="269"/>
      <c r="H247" s="269" t="s">
        <v>480</v>
      </c>
      <c r="I247" s="271" t="s">
        <v>1001</v>
      </c>
      <c r="J247" s="269" t="s">
        <v>517</v>
      </c>
      <c r="K247" s="269">
        <v>4</v>
      </c>
      <c r="L247" s="915"/>
      <c r="M247" s="934"/>
      <c r="N247" s="915"/>
      <c r="O247" s="918"/>
      <c r="P247" s="902"/>
      <c r="Q247" s="904"/>
      <c r="R247" s="902"/>
      <c r="S247" s="902"/>
      <c r="T247" s="902"/>
      <c r="U247" s="906"/>
      <c r="V247" s="269" t="s">
        <v>1002</v>
      </c>
      <c r="W247" s="370" t="s">
        <v>998</v>
      </c>
      <c r="X247" s="370" t="s">
        <v>996</v>
      </c>
      <c r="Y247" s="269" t="s">
        <v>461</v>
      </c>
      <c r="Z247" s="269">
        <v>15</v>
      </c>
      <c r="AA247" s="269"/>
      <c r="AB247" s="269">
        <v>15</v>
      </c>
      <c r="AC247" s="269"/>
      <c r="AD247" s="269">
        <v>15</v>
      </c>
      <c r="AE247" s="269"/>
      <c r="AF247" s="269">
        <v>15</v>
      </c>
      <c r="AG247" s="269"/>
      <c r="AH247" s="269">
        <v>15</v>
      </c>
      <c r="AI247" s="269"/>
      <c r="AJ247" s="269">
        <v>15</v>
      </c>
      <c r="AK247" s="269"/>
      <c r="AL247" s="269">
        <v>10</v>
      </c>
      <c r="AM247" s="269"/>
      <c r="AN247" s="269"/>
      <c r="AO247" s="273">
        <f t="shared" ref="AO247:AO248" si="31">SUM(Z247:AN247)</f>
        <v>100</v>
      </c>
      <c r="AP247" s="273" t="s">
        <v>449</v>
      </c>
      <c r="AQ247" s="269" t="s">
        <v>453</v>
      </c>
      <c r="AR247" s="418" t="s">
        <v>1003</v>
      </c>
    </row>
    <row r="248" spans="1:44" ht="89.25">
      <c r="A248" s="912"/>
      <c r="B248" s="915"/>
      <c r="C248" s="915"/>
      <c r="D248" s="915"/>
      <c r="E248" s="268" t="s">
        <v>1004</v>
      </c>
      <c r="F248" s="269"/>
      <c r="G248" s="269" t="s">
        <v>594</v>
      </c>
      <c r="H248" s="269"/>
      <c r="I248" s="271" t="s">
        <v>1005</v>
      </c>
      <c r="J248" s="370" t="s">
        <v>1006</v>
      </c>
      <c r="K248" s="269">
        <v>2</v>
      </c>
      <c r="L248" s="915"/>
      <c r="M248" s="934"/>
      <c r="N248" s="915"/>
      <c r="O248" s="918"/>
      <c r="P248" s="902"/>
      <c r="Q248" s="904"/>
      <c r="R248" s="902"/>
      <c r="S248" s="902"/>
      <c r="T248" s="902"/>
      <c r="U248" s="906"/>
      <c r="V248" s="269" t="s">
        <v>1007</v>
      </c>
      <c r="W248" s="370" t="s">
        <v>998</v>
      </c>
      <c r="X248" s="370" t="s">
        <v>996</v>
      </c>
      <c r="Y248" s="269" t="s">
        <v>461</v>
      </c>
      <c r="Z248" s="269">
        <v>15</v>
      </c>
      <c r="AA248" s="269"/>
      <c r="AB248" s="269">
        <v>15</v>
      </c>
      <c r="AC248" s="269"/>
      <c r="AD248" s="269">
        <v>15</v>
      </c>
      <c r="AE248" s="269"/>
      <c r="AF248" s="269">
        <v>15</v>
      </c>
      <c r="AG248" s="269"/>
      <c r="AH248" s="269">
        <v>15</v>
      </c>
      <c r="AI248" s="269"/>
      <c r="AJ248" s="269">
        <v>15</v>
      </c>
      <c r="AK248" s="269"/>
      <c r="AL248" s="269"/>
      <c r="AM248" s="269">
        <v>5</v>
      </c>
      <c r="AN248" s="269"/>
      <c r="AO248" s="273">
        <f t="shared" si="31"/>
        <v>95</v>
      </c>
      <c r="AP248" s="273" t="s">
        <v>449</v>
      </c>
      <c r="AQ248" s="269" t="s">
        <v>453</v>
      </c>
      <c r="AR248" s="418" t="s">
        <v>1008</v>
      </c>
    </row>
    <row r="249" spans="1:44" ht="63.75">
      <c r="A249" s="912"/>
      <c r="B249" s="915"/>
      <c r="C249" s="915"/>
      <c r="D249" s="915"/>
      <c r="E249" s="268" t="s">
        <v>1009</v>
      </c>
      <c r="F249" s="269"/>
      <c r="G249" s="269"/>
      <c r="H249" s="269" t="s">
        <v>480</v>
      </c>
      <c r="I249" s="271" t="s">
        <v>1010</v>
      </c>
      <c r="J249" s="370" t="s">
        <v>441</v>
      </c>
      <c r="K249" s="269">
        <v>5</v>
      </c>
      <c r="L249" s="915"/>
      <c r="M249" s="934"/>
      <c r="N249" s="915"/>
      <c r="O249" s="918"/>
      <c r="P249" s="902"/>
      <c r="Q249" s="904"/>
      <c r="R249" s="902"/>
      <c r="S249" s="902"/>
      <c r="T249" s="902"/>
      <c r="U249" s="906"/>
      <c r="V249" s="269"/>
      <c r="W249" s="269"/>
      <c r="X249" s="370"/>
      <c r="Y249" s="269"/>
      <c r="Z249" s="269"/>
      <c r="AA249" s="269"/>
      <c r="AB249" s="269"/>
      <c r="AC249" s="269"/>
      <c r="AD249" s="269"/>
      <c r="AE249" s="269"/>
      <c r="AF249" s="269"/>
      <c r="AG249" s="269"/>
      <c r="AH249" s="269"/>
      <c r="AI249" s="269"/>
      <c r="AJ249" s="269"/>
      <c r="AK249" s="269"/>
      <c r="AL249" s="269"/>
      <c r="AM249" s="269"/>
      <c r="AN249" s="269"/>
      <c r="AO249" s="273"/>
      <c r="AP249" s="273"/>
      <c r="AQ249" s="269"/>
      <c r="AR249" s="418"/>
    </row>
    <row r="250" spans="1:44" ht="63.75">
      <c r="A250" s="912"/>
      <c r="B250" s="915"/>
      <c r="C250" s="915" t="s">
        <v>436</v>
      </c>
      <c r="D250" s="915" t="s">
        <v>1011</v>
      </c>
      <c r="E250" s="271" t="s">
        <v>1012</v>
      </c>
      <c r="F250" s="269"/>
      <c r="G250" s="269" t="s">
        <v>457</v>
      </c>
      <c r="H250" s="269"/>
      <c r="I250" s="377" t="s">
        <v>1013</v>
      </c>
      <c r="J250" s="269" t="s">
        <v>517</v>
      </c>
      <c r="K250" s="269">
        <v>5</v>
      </c>
      <c r="L250" s="272" t="s">
        <v>1014</v>
      </c>
      <c r="M250" s="308" t="s">
        <v>1015</v>
      </c>
      <c r="N250" s="915" t="s">
        <v>461</v>
      </c>
      <c r="O250" s="918" t="s">
        <v>590</v>
      </c>
      <c r="P250" s="902" t="str">
        <f>+IF(AVERAGE(K250:K252)&lt;1.5,"INSIGNIFICANTE (1)",+IF(AVERAGE(K250:K252)&lt;2.5,"MENOR (2)",IF(AVERAGE(K250:K252)&lt;3.5,"MODERADO (3)",IF(AVERAGE(K250:K252)&lt;4.5,"MAYOR (4)","CATASTRÓFICO (5)"))))</f>
        <v>CATASTRÓFICO (5)</v>
      </c>
      <c r="Q250" s="904">
        <v>4</v>
      </c>
      <c r="R250" s="902">
        <v>4</v>
      </c>
      <c r="S250" s="902">
        <f>VALUE(CONCATENATE(Q250,R250))</f>
        <v>44</v>
      </c>
      <c r="T250" s="902" t="str">
        <f>VLOOKUP(S250,'[6]MATRIZ CALIFICACIÓN'!$D$58:$E$82,2,FALSE)</f>
        <v>EXTREMA</v>
      </c>
      <c r="U250" s="906" t="s">
        <v>446</v>
      </c>
      <c r="V250" s="306" t="s">
        <v>1016</v>
      </c>
      <c r="W250" s="269"/>
      <c r="X250" s="370"/>
      <c r="Y250" s="370"/>
      <c r="Z250" s="269"/>
      <c r="AA250" s="269"/>
      <c r="AB250" s="269"/>
      <c r="AC250" s="269"/>
      <c r="AD250" s="269"/>
      <c r="AE250" s="269"/>
      <c r="AF250" s="269"/>
      <c r="AG250" s="269"/>
      <c r="AH250" s="269"/>
      <c r="AI250" s="269"/>
      <c r="AJ250" s="269"/>
      <c r="AK250" s="269"/>
      <c r="AL250" s="269"/>
      <c r="AM250" s="269"/>
      <c r="AN250" s="269"/>
      <c r="AO250" s="273"/>
      <c r="AP250" s="273" t="s">
        <v>449</v>
      </c>
      <c r="AQ250" s="269" t="s">
        <v>453</v>
      </c>
      <c r="AR250" s="418" t="s">
        <v>1017</v>
      </c>
    </row>
    <row r="251" spans="1:44" ht="76.5">
      <c r="A251" s="912"/>
      <c r="B251" s="915"/>
      <c r="C251" s="915"/>
      <c r="D251" s="915"/>
      <c r="E251" s="310" t="s">
        <v>1018</v>
      </c>
      <c r="F251" s="269"/>
      <c r="G251" s="269"/>
      <c r="H251" s="269" t="s">
        <v>480</v>
      </c>
      <c r="I251" s="271" t="s">
        <v>1019</v>
      </c>
      <c r="J251" s="269" t="s">
        <v>498</v>
      </c>
      <c r="K251" s="269">
        <v>5</v>
      </c>
      <c r="L251" s="272" t="s">
        <v>1014</v>
      </c>
      <c r="M251" s="308" t="s">
        <v>1015</v>
      </c>
      <c r="N251" s="915"/>
      <c r="O251" s="918"/>
      <c r="P251" s="902"/>
      <c r="Q251" s="904"/>
      <c r="R251" s="902"/>
      <c r="S251" s="902"/>
      <c r="T251" s="902"/>
      <c r="U251" s="906"/>
      <c r="V251" s="309" t="s">
        <v>1002</v>
      </c>
      <c r="W251" s="269" t="s">
        <v>1020</v>
      </c>
      <c r="X251" s="370" t="s">
        <v>996</v>
      </c>
      <c r="Y251" s="269" t="s">
        <v>461</v>
      </c>
      <c r="Z251" s="269">
        <v>15</v>
      </c>
      <c r="AA251" s="269"/>
      <c r="AB251" s="269">
        <v>15</v>
      </c>
      <c r="AC251" s="269"/>
      <c r="AD251" s="269">
        <v>15</v>
      </c>
      <c r="AE251" s="269"/>
      <c r="AF251" s="269">
        <v>15</v>
      </c>
      <c r="AG251" s="269"/>
      <c r="AH251" s="269">
        <v>15</v>
      </c>
      <c r="AI251" s="269"/>
      <c r="AJ251" s="269">
        <v>15</v>
      </c>
      <c r="AK251" s="269"/>
      <c r="AL251" s="269">
        <v>10</v>
      </c>
      <c r="AM251" s="269"/>
      <c r="AN251" s="269"/>
      <c r="AO251" s="273">
        <f t="shared" ref="AO251:AO255" si="32">SUM(Z251:AN251)</f>
        <v>100</v>
      </c>
      <c r="AP251" s="273" t="s">
        <v>449</v>
      </c>
      <c r="AQ251" s="269" t="s">
        <v>415</v>
      </c>
      <c r="AR251" s="418" t="s">
        <v>1021</v>
      </c>
    </row>
    <row r="252" spans="1:44" ht="89.25">
      <c r="A252" s="912"/>
      <c r="B252" s="915"/>
      <c r="C252" s="915"/>
      <c r="D252" s="915"/>
      <c r="E252" s="268" t="s">
        <v>1022</v>
      </c>
      <c r="F252" s="269"/>
      <c r="G252" s="269" t="s">
        <v>594</v>
      </c>
      <c r="H252" s="269"/>
      <c r="I252" s="271" t="s">
        <v>1023</v>
      </c>
      <c r="J252" s="370" t="s">
        <v>441</v>
      </c>
      <c r="K252" s="269">
        <v>5</v>
      </c>
      <c r="L252" s="272" t="s">
        <v>1014</v>
      </c>
      <c r="M252" s="308" t="s">
        <v>1015</v>
      </c>
      <c r="N252" s="915"/>
      <c r="O252" s="918"/>
      <c r="P252" s="902"/>
      <c r="Q252" s="904"/>
      <c r="R252" s="902"/>
      <c r="S252" s="902"/>
      <c r="T252" s="902"/>
      <c r="U252" s="906"/>
      <c r="V252" s="309" t="s">
        <v>1007</v>
      </c>
      <c r="W252" s="269" t="s">
        <v>1024</v>
      </c>
      <c r="X252" s="370" t="s">
        <v>996</v>
      </c>
      <c r="Y252" s="269" t="s">
        <v>461</v>
      </c>
      <c r="Z252" s="269">
        <v>15</v>
      </c>
      <c r="AA252" s="269"/>
      <c r="AB252" s="269">
        <v>15</v>
      </c>
      <c r="AC252" s="269"/>
      <c r="AD252" s="269">
        <v>15</v>
      </c>
      <c r="AE252" s="269"/>
      <c r="AF252" s="269">
        <v>15</v>
      </c>
      <c r="AG252" s="269"/>
      <c r="AH252" s="269">
        <v>15</v>
      </c>
      <c r="AI252" s="269"/>
      <c r="AJ252" s="269">
        <v>15</v>
      </c>
      <c r="AK252" s="269"/>
      <c r="AL252" s="269"/>
      <c r="AM252" s="269">
        <v>5</v>
      </c>
      <c r="AN252" s="269"/>
      <c r="AO252" s="273">
        <f t="shared" si="32"/>
        <v>95</v>
      </c>
      <c r="AP252" s="273" t="s">
        <v>449</v>
      </c>
      <c r="AQ252" s="269" t="s">
        <v>453</v>
      </c>
      <c r="AR252" s="418" t="s">
        <v>1008</v>
      </c>
    </row>
    <row r="253" spans="1:44" ht="76.5">
      <c r="A253" s="912"/>
      <c r="B253" s="915"/>
      <c r="C253" s="915" t="s">
        <v>471</v>
      </c>
      <c r="D253" s="915" t="s">
        <v>1025</v>
      </c>
      <c r="E253" s="310" t="s">
        <v>1026</v>
      </c>
      <c r="F253" s="269"/>
      <c r="G253" s="269" t="s">
        <v>457</v>
      </c>
      <c r="H253" s="269"/>
      <c r="I253" s="271" t="s">
        <v>1027</v>
      </c>
      <c r="J253" s="269" t="s">
        <v>1006</v>
      </c>
      <c r="K253" s="269">
        <v>3</v>
      </c>
      <c r="L253" s="272" t="s">
        <v>1028</v>
      </c>
      <c r="M253" s="308" t="s">
        <v>1029</v>
      </c>
      <c r="N253" s="915"/>
      <c r="O253" s="918"/>
      <c r="P253" s="902"/>
      <c r="Q253" s="902"/>
      <c r="R253" s="902"/>
      <c r="S253" s="902"/>
      <c r="T253" s="902"/>
      <c r="U253" s="906"/>
      <c r="V253" s="309" t="s">
        <v>1016</v>
      </c>
      <c r="W253" s="269"/>
      <c r="X253" s="370"/>
      <c r="Y253" s="269"/>
      <c r="Z253" s="269"/>
      <c r="AA253" s="269"/>
      <c r="AB253" s="269"/>
      <c r="AC253" s="269"/>
      <c r="AD253" s="269"/>
      <c r="AE253" s="269"/>
      <c r="AF253" s="269"/>
      <c r="AG253" s="269"/>
      <c r="AH253" s="269"/>
      <c r="AI253" s="269"/>
      <c r="AJ253" s="269"/>
      <c r="AK253" s="269"/>
      <c r="AL253" s="269"/>
      <c r="AM253" s="269"/>
      <c r="AN253" s="269"/>
      <c r="AO253" s="273">
        <f t="shared" si="32"/>
        <v>0</v>
      </c>
      <c r="AP253" s="273"/>
      <c r="AQ253" s="269"/>
      <c r="AR253" s="418" t="s">
        <v>1030</v>
      </c>
    </row>
    <row r="254" spans="1:44" ht="63.75">
      <c r="A254" s="912"/>
      <c r="B254" s="915"/>
      <c r="C254" s="915"/>
      <c r="D254" s="915"/>
      <c r="E254" s="268" t="s">
        <v>1031</v>
      </c>
      <c r="F254" s="269"/>
      <c r="G254" s="269" t="s">
        <v>457</v>
      </c>
      <c r="H254" s="269"/>
      <c r="I254" s="271" t="s">
        <v>1032</v>
      </c>
      <c r="J254" s="370" t="s">
        <v>498</v>
      </c>
      <c r="K254" s="269">
        <v>5</v>
      </c>
      <c r="L254" s="272" t="s">
        <v>1028</v>
      </c>
      <c r="M254" s="308" t="s">
        <v>1029</v>
      </c>
      <c r="N254" s="915"/>
      <c r="O254" s="918"/>
      <c r="P254" s="902"/>
      <c r="Q254" s="902"/>
      <c r="R254" s="902"/>
      <c r="S254" s="902"/>
      <c r="T254" s="902"/>
      <c r="U254" s="906"/>
      <c r="V254" s="309" t="s">
        <v>1016</v>
      </c>
      <c r="W254" s="269"/>
      <c r="X254" s="370"/>
      <c r="Y254" s="269"/>
      <c r="Z254" s="269"/>
      <c r="AA254" s="269"/>
      <c r="AB254" s="269"/>
      <c r="AC254" s="269"/>
      <c r="AD254" s="269"/>
      <c r="AE254" s="269"/>
      <c r="AF254" s="269"/>
      <c r="AG254" s="269"/>
      <c r="AH254" s="269"/>
      <c r="AI254" s="269"/>
      <c r="AJ254" s="269"/>
      <c r="AK254" s="269"/>
      <c r="AL254" s="269"/>
      <c r="AM254" s="269"/>
      <c r="AN254" s="269"/>
      <c r="AO254" s="273">
        <f t="shared" si="32"/>
        <v>0</v>
      </c>
      <c r="AP254" s="273"/>
      <c r="AQ254" s="269"/>
      <c r="AR254" s="418" t="s">
        <v>1033</v>
      </c>
    </row>
    <row r="255" spans="1:44" ht="140.25" customHeight="1">
      <c r="A255" s="912"/>
      <c r="B255" s="915"/>
      <c r="C255" s="915"/>
      <c r="D255" s="915"/>
      <c r="E255" s="275" t="s">
        <v>1034</v>
      </c>
      <c r="F255" s="269"/>
      <c r="G255" s="269" t="s">
        <v>439</v>
      </c>
      <c r="H255" s="269"/>
      <c r="I255" s="275" t="s">
        <v>1035</v>
      </c>
      <c r="J255" s="370" t="s">
        <v>441</v>
      </c>
      <c r="K255" s="269">
        <v>2</v>
      </c>
      <c r="L255" s="272" t="s">
        <v>1028</v>
      </c>
      <c r="M255" s="308" t="s">
        <v>1029</v>
      </c>
      <c r="N255" s="915"/>
      <c r="O255" s="918"/>
      <c r="P255" s="902"/>
      <c r="Q255" s="902"/>
      <c r="R255" s="902"/>
      <c r="S255" s="902"/>
      <c r="T255" s="902"/>
      <c r="U255" s="906"/>
      <c r="V255" s="309" t="s">
        <v>1016</v>
      </c>
      <c r="W255" s="269"/>
      <c r="X255" s="370"/>
      <c r="Y255" s="269"/>
      <c r="Z255" s="269"/>
      <c r="AA255" s="269"/>
      <c r="AB255" s="269"/>
      <c r="AC255" s="269"/>
      <c r="AD255" s="269"/>
      <c r="AE255" s="269"/>
      <c r="AF255" s="269"/>
      <c r="AG255" s="269"/>
      <c r="AH255" s="269"/>
      <c r="AI255" s="269"/>
      <c r="AJ255" s="269"/>
      <c r="AK255" s="269"/>
      <c r="AL255" s="269"/>
      <c r="AM255" s="269"/>
      <c r="AN255" s="269"/>
      <c r="AO255" s="273">
        <f t="shared" si="32"/>
        <v>0</v>
      </c>
      <c r="AP255" s="273"/>
      <c r="AQ255" s="269"/>
      <c r="AR255" s="418" t="s">
        <v>1036</v>
      </c>
    </row>
    <row r="256" spans="1:44" ht="127.5" customHeight="1">
      <c r="A256" s="912"/>
      <c r="B256" s="915"/>
      <c r="C256" s="915" t="s">
        <v>471</v>
      </c>
      <c r="D256" s="915" t="s">
        <v>1037</v>
      </c>
      <c r="E256" s="271" t="s">
        <v>1038</v>
      </c>
      <c r="F256" s="269"/>
      <c r="G256" s="269"/>
      <c r="H256" s="269" t="s">
        <v>480</v>
      </c>
      <c r="I256" s="377" t="s">
        <v>954</v>
      </c>
      <c r="J256" s="269" t="s">
        <v>498</v>
      </c>
      <c r="K256" s="269">
        <v>5</v>
      </c>
      <c r="L256" s="272" t="s">
        <v>1039</v>
      </c>
      <c r="M256" s="308" t="s">
        <v>1015</v>
      </c>
      <c r="N256" s="915" t="s">
        <v>461</v>
      </c>
      <c r="O256" s="918" t="s">
        <v>445</v>
      </c>
      <c r="P256" s="902" t="str">
        <f>+IF(AVERAGE(K256:K259)&lt;1.5,"INSIGNIFICANTE (1)",+IF(AVERAGE(K256:K259)&lt;2.5,"MENOR (2)",IF(AVERAGE(K256:K259)&lt;3.5,"MODERADO (3)",IF(AVERAGE(K256:K259)&lt;4.5,"MAYOR (4)","CATASTRÓFICO (5)"))))</f>
        <v>MAYOR (4)</v>
      </c>
      <c r="Q256" s="904">
        <f>VLOOKUP(O256,'[19]TABLA DE PROBABILIDAD'!$A$4:$C$8,2,FALSE)</f>
        <v>3</v>
      </c>
      <c r="R256" s="902">
        <f>VLOOKUP(P256,'[19]TABLA DE IMPACTO'!$B$32:$C$36,2,FALSE)</f>
        <v>4</v>
      </c>
      <c r="S256" s="902">
        <f>VALUE(CONCATENATE(Q256,R256))</f>
        <v>34</v>
      </c>
      <c r="T256" s="902" t="str">
        <f>VLOOKUP(S256,'[6]MATRIZ CALIFICACIÓN'!$D$58:$E$82,2,FALSE)</f>
        <v>EXTREMA</v>
      </c>
      <c r="U256" s="906" t="s">
        <v>446</v>
      </c>
      <c r="V256" s="306" t="s">
        <v>1040</v>
      </c>
      <c r="W256" s="370" t="s">
        <v>1041</v>
      </c>
      <c r="X256" s="370" t="s">
        <v>996</v>
      </c>
      <c r="Y256" s="370" t="s">
        <v>461</v>
      </c>
      <c r="Z256" s="269">
        <v>15</v>
      </c>
      <c r="AA256" s="269"/>
      <c r="AB256" s="269">
        <v>15</v>
      </c>
      <c r="AC256" s="269"/>
      <c r="AD256" s="269">
        <v>15</v>
      </c>
      <c r="AE256" s="269"/>
      <c r="AF256" s="269">
        <v>15</v>
      </c>
      <c r="AG256" s="269"/>
      <c r="AH256" s="269"/>
      <c r="AI256" s="269">
        <v>0</v>
      </c>
      <c r="AJ256" s="269">
        <v>15</v>
      </c>
      <c r="AK256" s="269"/>
      <c r="AL256" s="269">
        <v>10</v>
      </c>
      <c r="AM256" s="269"/>
      <c r="AN256" s="269"/>
      <c r="AO256" s="273">
        <f>SUM(Z256:AN256)</f>
        <v>85</v>
      </c>
      <c r="AP256" s="273" t="s">
        <v>449</v>
      </c>
      <c r="AQ256" s="269" t="s">
        <v>453</v>
      </c>
      <c r="AR256" s="419" t="s">
        <v>1042</v>
      </c>
    </row>
    <row r="257" spans="1:44" ht="76.5">
      <c r="A257" s="912"/>
      <c r="B257" s="915"/>
      <c r="C257" s="915"/>
      <c r="D257" s="915"/>
      <c r="E257" s="310"/>
      <c r="F257" s="269"/>
      <c r="G257" s="269"/>
      <c r="H257" s="269"/>
      <c r="I257" s="271" t="s">
        <v>989</v>
      </c>
      <c r="J257" s="269" t="s">
        <v>441</v>
      </c>
      <c r="K257" s="269">
        <v>3</v>
      </c>
      <c r="L257" s="272" t="s">
        <v>1039</v>
      </c>
      <c r="M257" s="308" t="s">
        <v>1015</v>
      </c>
      <c r="N257" s="915"/>
      <c r="O257" s="918"/>
      <c r="P257" s="902"/>
      <c r="Q257" s="904"/>
      <c r="R257" s="902"/>
      <c r="S257" s="902"/>
      <c r="T257" s="902"/>
      <c r="U257" s="906"/>
      <c r="V257" s="309" t="s">
        <v>1043</v>
      </c>
      <c r="W257" s="269" t="s">
        <v>1041</v>
      </c>
      <c r="X257" s="370" t="s">
        <v>996</v>
      </c>
      <c r="Y257" s="269" t="s">
        <v>461</v>
      </c>
      <c r="Z257" s="269">
        <v>15</v>
      </c>
      <c r="AA257" s="269"/>
      <c r="AB257" s="269">
        <v>15</v>
      </c>
      <c r="AC257" s="269"/>
      <c r="AD257" s="269">
        <v>15</v>
      </c>
      <c r="AE257" s="269"/>
      <c r="AF257" s="269">
        <v>15</v>
      </c>
      <c r="AG257" s="269"/>
      <c r="AH257" s="269">
        <v>15</v>
      </c>
      <c r="AI257" s="269"/>
      <c r="AJ257" s="269">
        <v>15</v>
      </c>
      <c r="AK257" s="269"/>
      <c r="AL257" s="269">
        <v>10</v>
      </c>
      <c r="AM257" s="269"/>
      <c r="AN257" s="269"/>
      <c r="AO257" s="273">
        <f t="shared" ref="AO257:AO259" si="33">SUM(Z257:AN257)</f>
        <v>100</v>
      </c>
      <c r="AP257" s="273" t="s">
        <v>449</v>
      </c>
      <c r="AQ257" s="269" t="s">
        <v>453</v>
      </c>
      <c r="AR257" s="420"/>
    </row>
    <row r="258" spans="1:44" ht="178.5" customHeight="1">
      <c r="A258" s="912"/>
      <c r="B258" s="915"/>
      <c r="C258" s="915"/>
      <c r="D258" s="915"/>
      <c r="E258" s="268"/>
      <c r="F258" s="269"/>
      <c r="G258" s="269"/>
      <c r="H258" s="269"/>
      <c r="I258" s="271" t="s">
        <v>990</v>
      </c>
      <c r="J258" s="370" t="s">
        <v>441</v>
      </c>
      <c r="K258" s="269">
        <v>5</v>
      </c>
      <c r="L258" s="272" t="s">
        <v>1039</v>
      </c>
      <c r="M258" s="308" t="s">
        <v>1015</v>
      </c>
      <c r="N258" s="915"/>
      <c r="O258" s="918"/>
      <c r="P258" s="902"/>
      <c r="Q258" s="904"/>
      <c r="R258" s="902"/>
      <c r="S258" s="902"/>
      <c r="T258" s="902"/>
      <c r="U258" s="906"/>
      <c r="V258" s="309" t="s">
        <v>1044</v>
      </c>
      <c r="W258" s="269" t="s">
        <v>1041</v>
      </c>
      <c r="X258" s="370" t="s">
        <v>996</v>
      </c>
      <c r="Y258" s="269" t="s">
        <v>461</v>
      </c>
      <c r="Z258" s="269">
        <v>15</v>
      </c>
      <c r="AA258" s="269"/>
      <c r="AB258" s="269">
        <v>15</v>
      </c>
      <c r="AC258" s="269"/>
      <c r="AD258" s="269">
        <v>15</v>
      </c>
      <c r="AE258" s="269"/>
      <c r="AF258" s="269"/>
      <c r="AG258" s="269">
        <v>5</v>
      </c>
      <c r="AH258" s="269"/>
      <c r="AI258" s="269"/>
      <c r="AJ258" s="269">
        <v>15</v>
      </c>
      <c r="AK258" s="269"/>
      <c r="AL258" s="269">
        <v>10</v>
      </c>
      <c r="AM258" s="269"/>
      <c r="AN258" s="269"/>
      <c r="AO258" s="273">
        <f t="shared" si="33"/>
        <v>75</v>
      </c>
      <c r="AP258" s="273" t="s">
        <v>449</v>
      </c>
      <c r="AQ258" s="269" t="s">
        <v>453</v>
      </c>
      <c r="AR258" s="418"/>
    </row>
    <row r="259" spans="1:44" ht="15.75" thickBot="1">
      <c r="A259" s="1003"/>
      <c r="B259" s="1004"/>
      <c r="C259" s="1004"/>
      <c r="D259" s="1004"/>
      <c r="E259" s="421"/>
      <c r="F259" s="422"/>
      <c r="G259" s="422"/>
      <c r="H259" s="422"/>
      <c r="I259" s="421"/>
      <c r="J259" s="423"/>
      <c r="K259" s="422"/>
      <c r="L259" s="424"/>
      <c r="M259" s="425"/>
      <c r="N259" s="1004"/>
      <c r="O259" s="1010"/>
      <c r="P259" s="1011"/>
      <c r="Q259" s="1012"/>
      <c r="R259" s="1011"/>
      <c r="S259" s="1011"/>
      <c r="T259" s="1011"/>
      <c r="U259" s="1006"/>
      <c r="V259" s="422"/>
      <c r="W259" s="422"/>
      <c r="X259" s="423"/>
      <c r="Y259" s="422"/>
      <c r="Z259" s="422"/>
      <c r="AA259" s="422"/>
      <c r="AB259" s="422"/>
      <c r="AC259" s="422"/>
      <c r="AD259" s="422"/>
      <c r="AE259" s="422"/>
      <c r="AF259" s="422"/>
      <c r="AG259" s="422"/>
      <c r="AH259" s="422"/>
      <c r="AI259" s="422"/>
      <c r="AJ259" s="422"/>
      <c r="AK259" s="422"/>
      <c r="AL259" s="422"/>
      <c r="AM259" s="422"/>
      <c r="AN259" s="422"/>
      <c r="AO259" s="426">
        <f t="shared" si="33"/>
        <v>0</v>
      </c>
      <c r="AP259" s="426"/>
      <c r="AQ259" s="422"/>
      <c r="AR259" s="427"/>
    </row>
    <row r="260" spans="1:44" ht="76.5">
      <c r="A260" s="1007" t="s">
        <v>1045</v>
      </c>
      <c r="B260" s="948" t="s">
        <v>1046</v>
      </c>
      <c r="C260" s="948" t="s">
        <v>436</v>
      </c>
      <c r="D260" s="948" t="s">
        <v>1047</v>
      </c>
      <c r="E260" s="428" t="s">
        <v>1048</v>
      </c>
      <c r="F260" s="314" t="s">
        <v>515</v>
      </c>
      <c r="G260" s="314"/>
      <c r="H260" s="314"/>
      <c r="I260" s="313" t="s">
        <v>990</v>
      </c>
      <c r="J260" s="314" t="s">
        <v>441</v>
      </c>
      <c r="K260" s="314">
        <v>2</v>
      </c>
      <c r="L260" s="429"/>
      <c r="M260" s="430"/>
      <c r="N260" s="948" t="s">
        <v>461</v>
      </c>
      <c r="O260" s="935" t="s">
        <v>569</v>
      </c>
      <c r="P260" s="937" t="str">
        <f>+IF(AVERAGE(K260:K264)&lt;1.5,"INSIGNIFICANTE (1)",+IF(AVERAGE(K260:K264)&lt;2.5,"MENOR (2)",IF(AVERAGE(K260:K264)&lt;3.5,"MODERADO (3)",IF(AVERAGE(K260:K264)&lt;4.5,"MAYOR (4)","CATASTRÓFICO (5)"))))</f>
        <v>MAYOR (4)</v>
      </c>
      <c r="Q260" s="939" t="e">
        <f>VLOOKUP(O260,'[20]TABLA DE PROBABILIDAD'!A252:C256,2,FALSE)</f>
        <v>#N/A</v>
      </c>
      <c r="R260" s="937" t="e">
        <f>VLOOKUP(P260,'[20]TABLA DE IMPACTO'!B280:C284,2,FALSE)</f>
        <v>#N/A</v>
      </c>
      <c r="S260" s="937" t="e">
        <f>VALUE(CONCATENATE(Q260,R260))</f>
        <v>#N/A</v>
      </c>
      <c r="T260" s="937" t="e">
        <f>VLOOKUP(S260,'[6]MATRIZ CALIFICACIÓN'!$D$58:$E$82,2,FALSE)</f>
        <v>#N/A</v>
      </c>
      <c r="U260" s="952" t="s">
        <v>446</v>
      </c>
      <c r="V260" s="316" t="s">
        <v>1049</v>
      </c>
      <c r="W260" s="315" t="s">
        <v>1050</v>
      </c>
      <c r="X260" s="315"/>
      <c r="Y260" s="315" t="s">
        <v>461</v>
      </c>
      <c r="Z260" s="314">
        <v>15</v>
      </c>
      <c r="AA260" s="314"/>
      <c r="AB260" s="314">
        <v>15</v>
      </c>
      <c r="AC260" s="314"/>
      <c r="AD260" s="314">
        <v>15</v>
      </c>
      <c r="AE260" s="314"/>
      <c r="AF260" s="314"/>
      <c r="AG260" s="314">
        <v>5</v>
      </c>
      <c r="AH260" s="314">
        <v>15</v>
      </c>
      <c r="AI260" s="314"/>
      <c r="AJ260" s="314">
        <v>15</v>
      </c>
      <c r="AK260" s="314"/>
      <c r="AL260" s="314">
        <v>10</v>
      </c>
      <c r="AM260" s="314"/>
      <c r="AN260" s="314"/>
      <c r="AO260" s="317">
        <f>SUM(Z260:AN260)</f>
        <v>90</v>
      </c>
      <c r="AP260" s="317" t="s">
        <v>449</v>
      </c>
      <c r="AQ260" s="314" t="s">
        <v>416</v>
      </c>
      <c r="AR260" s="431" t="s">
        <v>1051</v>
      </c>
    </row>
    <row r="261" spans="1:44" ht="114.75" customHeight="1">
      <c r="A261" s="1008"/>
      <c r="B261" s="949"/>
      <c r="C261" s="949"/>
      <c r="D261" s="949"/>
      <c r="E261" s="432" t="s">
        <v>1052</v>
      </c>
      <c r="F261" s="319"/>
      <c r="G261" s="319" t="s">
        <v>457</v>
      </c>
      <c r="H261" s="319"/>
      <c r="I261" s="321" t="s">
        <v>1053</v>
      </c>
      <c r="J261" s="319" t="s">
        <v>498</v>
      </c>
      <c r="K261" s="319">
        <v>5</v>
      </c>
      <c r="L261" s="433"/>
      <c r="M261" s="434"/>
      <c r="N261" s="949"/>
      <c r="O261" s="936"/>
      <c r="P261" s="938"/>
      <c r="Q261" s="940"/>
      <c r="R261" s="938"/>
      <c r="S261" s="938"/>
      <c r="T261" s="938"/>
      <c r="U261" s="941"/>
      <c r="V261" s="435" t="s">
        <v>1054</v>
      </c>
      <c r="W261" s="320" t="s">
        <v>1050</v>
      </c>
      <c r="X261" s="320"/>
      <c r="Y261" s="319" t="s">
        <v>461</v>
      </c>
      <c r="Z261" s="319"/>
      <c r="AA261" s="319">
        <v>0</v>
      </c>
      <c r="AB261" s="319">
        <v>15</v>
      </c>
      <c r="AC261" s="319"/>
      <c r="AD261" s="319">
        <v>15</v>
      </c>
      <c r="AE261" s="319"/>
      <c r="AF261" s="319">
        <v>15</v>
      </c>
      <c r="AG261" s="319"/>
      <c r="AH261" s="319">
        <v>15</v>
      </c>
      <c r="AI261" s="319"/>
      <c r="AJ261" s="319">
        <v>15</v>
      </c>
      <c r="AK261" s="319"/>
      <c r="AL261" s="319">
        <v>10</v>
      </c>
      <c r="AM261" s="319"/>
      <c r="AN261" s="319"/>
      <c r="AO261" s="322">
        <f t="shared" ref="AO261:AO264" si="34">SUM(Z261:AN261)</f>
        <v>85</v>
      </c>
      <c r="AP261" s="322" t="s">
        <v>449</v>
      </c>
      <c r="AQ261" s="319" t="s">
        <v>453</v>
      </c>
      <c r="AR261" s="436" t="s">
        <v>1055</v>
      </c>
    </row>
    <row r="262" spans="1:44" ht="38.25">
      <c r="A262" s="1008"/>
      <c r="B262" s="949"/>
      <c r="C262" s="949"/>
      <c r="D262" s="949"/>
      <c r="E262" s="432" t="s">
        <v>1056</v>
      </c>
      <c r="F262" s="319"/>
      <c r="G262" s="319" t="s">
        <v>467</v>
      </c>
      <c r="H262" s="319"/>
      <c r="I262" s="321" t="s">
        <v>954</v>
      </c>
      <c r="J262" s="320" t="s">
        <v>498</v>
      </c>
      <c r="K262" s="319">
        <v>5</v>
      </c>
      <c r="L262" s="433"/>
      <c r="M262" s="434"/>
      <c r="N262" s="949"/>
      <c r="O262" s="936"/>
      <c r="P262" s="938"/>
      <c r="Q262" s="940"/>
      <c r="R262" s="938"/>
      <c r="S262" s="938"/>
      <c r="T262" s="938"/>
      <c r="U262" s="941"/>
      <c r="V262" s="319"/>
      <c r="W262" s="319"/>
      <c r="X262" s="320"/>
      <c r="Y262" s="319"/>
      <c r="Z262" s="319"/>
      <c r="AA262" s="319"/>
      <c r="AB262" s="319"/>
      <c r="AC262" s="319"/>
      <c r="AD262" s="319"/>
      <c r="AE262" s="319"/>
      <c r="AF262" s="319"/>
      <c r="AG262" s="319"/>
      <c r="AH262" s="319"/>
      <c r="AI262" s="319"/>
      <c r="AJ262" s="319"/>
      <c r="AK262" s="319"/>
      <c r="AL262" s="319"/>
      <c r="AM262" s="319"/>
      <c r="AN262" s="319"/>
      <c r="AO262" s="322">
        <f t="shared" si="34"/>
        <v>0</v>
      </c>
      <c r="AP262" s="322"/>
      <c r="AQ262" s="319"/>
      <c r="AR262" s="437"/>
    </row>
    <row r="263" spans="1:44" ht="38.25">
      <c r="A263" s="1008"/>
      <c r="B263" s="949"/>
      <c r="C263" s="949"/>
      <c r="D263" s="949"/>
      <c r="E263" s="438" t="s">
        <v>1057</v>
      </c>
      <c r="F263" s="319"/>
      <c r="G263" s="319" t="s">
        <v>439</v>
      </c>
      <c r="H263" s="319"/>
      <c r="I263" s="324" t="s">
        <v>1058</v>
      </c>
      <c r="J263" s="320" t="s">
        <v>1006</v>
      </c>
      <c r="K263" s="319">
        <v>4</v>
      </c>
      <c r="L263" s="433"/>
      <c r="M263" s="434"/>
      <c r="N263" s="949"/>
      <c r="O263" s="936"/>
      <c r="P263" s="938"/>
      <c r="Q263" s="940"/>
      <c r="R263" s="938"/>
      <c r="S263" s="938"/>
      <c r="T263" s="938"/>
      <c r="U263" s="941"/>
      <c r="V263" s="319"/>
      <c r="W263" s="319"/>
      <c r="X263" s="320"/>
      <c r="Y263" s="319"/>
      <c r="Z263" s="319"/>
      <c r="AA263" s="319"/>
      <c r="AB263" s="319"/>
      <c r="AC263" s="319"/>
      <c r="AD263" s="319"/>
      <c r="AE263" s="319"/>
      <c r="AF263" s="319"/>
      <c r="AG263" s="319"/>
      <c r="AH263" s="319"/>
      <c r="AI263" s="319"/>
      <c r="AJ263" s="319"/>
      <c r="AK263" s="319"/>
      <c r="AL263" s="319"/>
      <c r="AM263" s="319"/>
      <c r="AN263" s="319"/>
      <c r="AO263" s="322">
        <f t="shared" si="34"/>
        <v>0</v>
      </c>
      <c r="AP263" s="322"/>
      <c r="AQ263" s="319"/>
      <c r="AR263" s="437"/>
    </row>
    <row r="264" spans="1:44" ht="51">
      <c r="A264" s="1008"/>
      <c r="B264" s="949"/>
      <c r="C264" s="949"/>
      <c r="D264" s="949"/>
      <c r="E264" s="432" t="s">
        <v>1059</v>
      </c>
      <c r="F264" s="319"/>
      <c r="G264" s="319" t="s">
        <v>1060</v>
      </c>
      <c r="H264" s="319"/>
      <c r="I264" s="324" t="s">
        <v>957</v>
      </c>
      <c r="J264" s="320" t="s">
        <v>517</v>
      </c>
      <c r="K264" s="319">
        <v>4</v>
      </c>
      <c r="L264" s="433"/>
      <c r="M264" s="434"/>
      <c r="N264" s="949"/>
      <c r="O264" s="936"/>
      <c r="P264" s="938"/>
      <c r="Q264" s="940"/>
      <c r="R264" s="938"/>
      <c r="S264" s="938"/>
      <c r="T264" s="938"/>
      <c r="U264" s="941"/>
      <c r="V264" s="319"/>
      <c r="W264" s="319"/>
      <c r="X264" s="320"/>
      <c r="Y264" s="319"/>
      <c r="Z264" s="319"/>
      <c r="AA264" s="319"/>
      <c r="AB264" s="319"/>
      <c r="AC264" s="319"/>
      <c r="AD264" s="319"/>
      <c r="AE264" s="319"/>
      <c r="AF264" s="319"/>
      <c r="AG264" s="319"/>
      <c r="AH264" s="319"/>
      <c r="AI264" s="319"/>
      <c r="AJ264" s="319"/>
      <c r="AK264" s="319"/>
      <c r="AL264" s="319"/>
      <c r="AM264" s="319"/>
      <c r="AN264" s="319"/>
      <c r="AO264" s="322">
        <f t="shared" si="34"/>
        <v>0</v>
      </c>
      <c r="AP264" s="322"/>
      <c r="AQ264" s="319"/>
      <c r="AR264" s="437"/>
    </row>
    <row r="265" spans="1:44" ht="114.75" customHeight="1">
      <c r="A265" s="1008"/>
      <c r="B265" s="949"/>
      <c r="C265" s="949" t="s">
        <v>436</v>
      </c>
      <c r="D265" s="949" t="s">
        <v>1061</v>
      </c>
      <c r="E265" s="432" t="s">
        <v>1062</v>
      </c>
      <c r="F265" s="319"/>
      <c r="G265" s="319"/>
      <c r="H265" s="319" t="s">
        <v>549</v>
      </c>
      <c r="I265" s="318" t="s">
        <v>1063</v>
      </c>
      <c r="J265" s="319" t="s">
        <v>517</v>
      </c>
      <c r="K265" s="319">
        <v>3</v>
      </c>
      <c r="L265" s="433"/>
      <c r="M265" s="434"/>
      <c r="N265" s="949" t="s">
        <v>461</v>
      </c>
      <c r="O265" s="936" t="s">
        <v>590</v>
      </c>
      <c r="P265" s="938" t="str">
        <f>+IF(AVERAGE(K265:K268)&lt;1.5,"INSIGNIFICANTE (1)",+IF(AVERAGE(K265:K268)&lt;2.5,"MENOR (2)",IF(AVERAGE(K265:K268)&lt;3.5,"MODERADO (3)",IF(AVERAGE(K265:K268)&lt;4.5,"MAYOR (4)","CATASTRÓFICO (5)"))))</f>
        <v>MAYOR (4)</v>
      </c>
      <c r="Q265" s="940" t="e">
        <f>VLOOKUP(O265,'[20]TABLA DE PROBABILIDAD'!A257:C261,2,FALSE)</f>
        <v>#N/A</v>
      </c>
      <c r="R265" s="938" t="e">
        <f>VLOOKUP(P265,'[20]TABLA DE IMPACTO'!B285:C289,2,FALSE)</f>
        <v>#N/A</v>
      </c>
      <c r="S265" s="938" t="e">
        <f>VALUE(CONCATENATE(Q265,R265))</f>
        <v>#N/A</v>
      </c>
      <c r="T265" s="938" t="e">
        <f>VLOOKUP(S265,'[6]MATRIZ CALIFICACIÓN'!$D$58:$E$82,2,FALSE)</f>
        <v>#N/A</v>
      </c>
      <c r="U265" s="941" t="s">
        <v>446</v>
      </c>
      <c r="V265" s="323" t="s">
        <v>1064</v>
      </c>
      <c r="W265" s="320" t="s">
        <v>1065</v>
      </c>
      <c r="X265" s="320"/>
      <c r="Y265" s="320" t="s">
        <v>461</v>
      </c>
      <c r="Z265" s="319">
        <v>15</v>
      </c>
      <c r="AA265" s="319"/>
      <c r="AB265" s="319">
        <v>15</v>
      </c>
      <c r="AC265" s="319"/>
      <c r="AD265" s="319">
        <v>15</v>
      </c>
      <c r="AE265" s="319"/>
      <c r="AF265" s="319"/>
      <c r="AG265" s="319">
        <v>5</v>
      </c>
      <c r="AH265" s="319">
        <v>15</v>
      </c>
      <c r="AI265" s="319"/>
      <c r="AJ265" s="319">
        <v>15</v>
      </c>
      <c r="AK265" s="319"/>
      <c r="AL265" s="319">
        <v>10</v>
      </c>
      <c r="AM265" s="319"/>
      <c r="AN265" s="319"/>
      <c r="AO265" s="322">
        <f>SUM(Z265:AN265)</f>
        <v>90</v>
      </c>
      <c r="AP265" s="322" t="s">
        <v>449</v>
      </c>
      <c r="AQ265" s="319" t="s">
        <v>416</v>
      </c>
      <c r="AR265" s="437" t="s">
        <v>1066</v>
      </c>
    </row>
    <row r="266" spans="1:44" ht="76.5" customHeight="1">
      <c r="A266" s="1008"/>
      <c r="B266" s="949"/>
      <c r="C266" s="949"/>
      <c r="D266" s="949"/>
      <c r="E266" s="432" t="s">
        <v>1067</v>
      </c>
      <c r="F266" s="319"/>
      <c r="G266" s="319"/>
      <c r="H266" s="319" t="s">
        <v>480</v>
      </c>
      <c r="I266" s="321" t="s">
        <v>1068</v>
      </c>
      <c r="J266" s="319" t="s">
        <v>441</v>
      </c>
      <c r="K266" s="319">
        <v>5</v>
      </c>
      <c r="L266" s="433"/>
      <c r="M266" s="434"/>
      <c r="N266" s="949"/>
      <c r="O266" s="936"/>
      <c r="P266" s="938"/>
      <c r="Q266" s="940"/>
      <c r="R266" s="938"/>
      <c r="S266" s="938"/>
      <c r="T266" s="938"/>
      <c r="U266" s="941"/>
      <c r="V266" s="433" t="s">
        <v>1069</v>
      </c>
      <c r="W266" s="320" t="s">
        <v>1065</v>
      </c>
      <c r="X266" s="320"/>
      <c r="Y266" s="319" t="s">
        <v>461</v>
      </c>
      <c r="Z266" s="319">
        <v>15</v>
      </c>
      <c r="AA266" s="319"/>
      <c r="AB266" s="319">
        <v>15</v>
      </c>
      <c r="AC266" s="319"/>
      <c r="AD266" s="319">
        <v>15</v>
      </c>
      <c r="AE266" s="319"/>
      <c r="AF266" s="319"/>
      <c r="AG266" s="319">
        <v>5</v>
      </c>
      <c r="AH266" s="319">
        <v>15</v>
      </c>
      <c r="AI266" s="319"/>
      <c r="AJ266" s="319">
        <v>15</v>
      </c>
      <c r="AK266" s="319"/>
      <c r="AL266" s="319">
        <v>10</v>
      </c>
      <c r="AM266" s="319"/>
      <c r="AN266" s="319"/>
      <c r="AO266" s="322">
        <f t="shared" ref="AO266:AO268" si="35">SUM(Z266:AN266)</f>
        <v>90</v>
      </c>
      <c r="AP266" s="322" t="s">
        <v>449</v>
      </c>
      <c r="AQ266" s="319" t="s">
        <v>416</v>
      </c>
      <c r="AR266" s="436" t="s">
        <v>1070</v>
      </c>
    </row>
    <row r="267" spans="1:44" ht="63.75">
      <c r="A267" s="1008"/>
      <c r="B267" s="949"/>
      <c r="C267" s="949"/>
      <c r="D267" s="949"/>
      <c r="E267" s="323" t="s">
        <v>1071</v>
      </c>
      <c r="F267" s="319"/>
      <c r="G267" s="319"/>
      <c r="H267" s="319" t="s">
        <v>480</v>
      </c>
      <c r="I267" s="321" t="s">
        <v>1072</v>
      </c>
      <c r="J267" s="320" t="s">
        <v>441</v>
      </c>
      <c r="K267" s="319">
        <v>4</v>
      </c>
      <c r="L267" s="433"/>
      <c r="M267" s="434"/>
      <c r="N267" s="949"/>
      <c r="O267" s="936"/>
      <c r="P267" s="938"/>
      <c r="Q267" s="940"/>
      <c r="R267" s="938"/>
      <c r="S267" s="938"/>
      <c r="T267" s="938"/>
      <c r="U267" s="941"/>
      <c r="V267" s="439"/>
      <c r="W267" s="319" t="s">
        <v>1073</v>
      </c>
      <c r="X267" s="320"/>
      <c r="Y267" s="319" t="s">
        <v>461</v>
      </c>
      <c r="Z267" s="319">
        <v>15</v>
      </c>
      <c r="AA267" s="319"/>
      <c r="AB267" s="319">
        <v>15</v>
      </c>
      <c r="AC267" s="319"/>
      <c r="AD267" s="319">
        <v>15</v>
      </c>
      <c r="AE267" s="319"/>
      <c r="AF267" s="319">
        <v>15</v>
      </c>
      <c r="AG267" s="319"/>
      <c r="AH267" s="319">
        <v>15</v>
      </c>
      <c r="AI267" s="319"/>
      <c r="AJ267" s="319">
        <v>15</v>
      </c>
      <c r="AK267" s="319"/>
      <c r="AL267" s="319">
        <v>10</v>
      </c>
      <c r="AM267" s="319"/>
      <c r="AN267" s="319"/>
      <c r="AO267" s="322">
        <f t="shared" si="35"/>
        <v>100</v>
      </c>
      <c r="AP267" s="322" t="s">
        <v>449</v>
      </c>
      <c r="AQ267" s="319" t="s">
        <v>415</v>
      </c>
      <c r="AR267" s="440"/>
    </row>
    <row r="268" spans="1:44" ht="76.5" customHeight="1">
      <c r="A268" s="1008"/>
      <c r="B268" s="949"/>
      <c r="C268" s="949"/>
      <c r="D268" s="949"/>
      <c r="E268" s="324" t="s">
        <v>1074</v>
      </c>
      <c r="F268" s="319"/>
      <c r="G268" s="319"/>
      <c r="H268" s="319" t="s">
        <v>549</v>
      </c>
      <c r="I268" s="324" t="s">
        <v>1075</v>
      </c>
      <c r="J268" s="320" t="s">
        <v>517</v>
      </c>
      <c r="K268" s="319">
        <v>5</v>
      </c>
      <c r="L268" s="433"/>
      <c r="M268" s="434"/>
      <c r="N268" s="949"/>
      <c r="O268" s="936"/>
      <c r="P268" s="938"/>
      <c r="Q268" s="940"/>
      <c r="R268" s="938"/>
      <c r="S268" s="938"/>
      <c r="T268" s="938"/>
      <c r="U268" s="941"/>
      <c r="V268" s="323"/>
      <c r="W268" s="319"/>
      <c r="X268" s="320"/>
      <c r="Y268" s="319"/>
      <c r="Z268" s="319"/>
      <c r="AA268" s="319"/>
      <c r="AB268" s="319"/>
      <c r="AC268" s="319"/>
      <c r="AD268" s="319"/>
      <c r="AE268" s="319"/>
      <c r="AF268" s="319"/>
      <c r="AG268" s="319"/>
      <c r="AH268" s="319"/>
      <c r="AI268" s="319"/>
      <c r="AJ268" s="319"/>
      <c r="AK268" s="319"/>
      <c r="AL268" s="319"/>
      <c r="AM268" s="319"/>
      <c r="AN268" s="319"/>
      <c r="AO268" s="322">
        <f t="shared" si="35"/>
        <v>0</v>
      </c>
      <c r="AP268" s="322"/>
      <c r="AQ268" s="319"/>
      <c r="AR268" s="437"/>
    </row>
    <row r="269" spans="1:44" ht="127.5" customHeight="1">
      <c r="A269" s="1008"/>
      <c r="B269" s="949"/>
      <c r="C269" s="949" t="s">
        <v>1076</v>
      </c>
      <c r="D269" s="949" t="s">
        <v>1077</v>
      </c>
      <c r="E269" s="438" t="s">
        <v>1078</v>
      </c>
      <c r="F269" s="319"/>
      <c r="G269" s="319" t="s">
        <v>594</v>
      </c>
      <c r="H269" s="319"/>
      <c r="I269" s="318" t="s">
        <v>1079</v>
      </c>
      <c r="J269" s="319" t="s">
        <v>441</v>
      </c>
      <c r="K269" s="319">
        <v>4</v>
      </c>
      <c r="L269" s="433"/>
      <c r="M269" s="434"/>
      <c r="N269" s="949" t="s">
        <v>461</v>
      </c>
      <c r="O269" s="936" t="s">
        <v>569</v>
      </c>
      <c r="P269" s="938" t="str">
        <f>+IF(AVERAGE(K269:K271)&lt;1.5,"INSIGNIFICANTE (1)",+IF(AVERAGE(K269:K271)&lt;2.5,"MENOR (2)",IF(AVERAGE(K269:K271)&lt;3.5,"MODERADO (3)",IF(AVERAGE(K269:K271)&lt;4.5,"MAYOR (4)","CATASTRÓFICO (5)"))))</f>
        <v>MAYOR (4)</v>
      </c>
      <c r="Q269" s="940" t="e">
        <f>VLOOKUP(O269,'[20]TABLA DE PROBABILIDAD'!A262:C266,2,FALSE)</f>
        <v>#N/A</v>
      </c>
      <c r="R269" s="938" t="e">
        <f>VLOOKUP(P269,'[20]TABLA DE IMPACTO'!B290:C294,2,FALSE)</f>
        <v>#N/A</v>
      </c>
      <c r="S269" s="938" t="e">
        <f>VALUE(CONCATENATE(Q269,R269))</f>
        <v>#N/A</v>
      </c>
      <c r="T269" s="938" t="e">
        <f>VLOOKUP(S269,'[6]MATRIZ CALIFICACIÓN'!$D$58:$E$82,2,FALSE)</f>
        <v>#N/A</v>
      </c>
      <c r="U269" s="941" t="s">
        <v>446</v>
      </c>
      <c r="V269" s="323" t="s">
        <v>1080</v>
      </c>
      <c r="W269" s="320" t="s">
        <v>1050</v>
      </c>
      <c r="X269" s="320"/>
      <c r="Y269" s="320" t="s">
        <v>461</v>
      </c>
      <c r="Z269" s="319">
        <v>15</v>
      </c>
      <c r="AA269" s="319"/>
      <c r="AB269" s="319">
        <v>15</v>
      </c>
      <c r="AC269" s="319"/>
      <c r="AD269" s="319">
        <v>15</v>
      </c>
      <c r="AE269" s="319"/>
      <c r="AF269" s="319"/>
      <c r="AG269" s="319">
        <v>5</v>
      </c>
      <c r="AH269" s="319">
        <v>15</v>
      </c>
      <c r="AI269" s="319"/>
      <c r="AJ269" s="319">
        <v>15</v>
      </c>
      <c r="AK269" s="319"/>
      <c r="AL269" s="319">
        <v>10</v>
      </c>
      <c r="AM269" s="319"/>
      <c r="AN269" s="319"/>
      <c r="AO269" s="322">
        <f>SUM(Z269:AN269)</f>
        <v>90</v>
      </c>
      <c r="AP269" s="322" t="s">
        <v>449</v>
      </c>
      <c r="AQ269" s="319" t="s">
        <v>416</v>
      </c>
      <c r="AR269" s="436" t="s">
        <v>1081</v>
      </c>
    </row>
    <row r="270" spans="1:44" ht="63.75">
      <c r="A270" s="1008"/>
      <c r="B270" s="949"/>
      <c r="C270" s="949"/>
      <c r="D270" s="949"/>
      <c r="E270" s="438" t="s">
        <v>1082</v>
      </c>
      <c r="F270" s="319"/>
      <c r="G270" s="319" t="s">
        <v>594</v>
      </c>
      <c r="H270" s="319"/>
      <c r="I270" s="321" t="s">
        <v>1083</v>
      </c>
      <c r="J270" s="319" t="s">
        <v>441</v>
      </c>
      <c r="K270" s="319">
        <v>4</v>
      </c>
      <c r="L270" s="433"/>
      <c r="M270" s="434"/>
      <c r="N270" s="949"/>
      <c r="O270" s="936"/>
      <c r="P270" s="938"/>
      <c r="Q270" s="940"/>
      <c r="R270" s="938"/>
      <c r="S270" s="938"/>
      <c r="T270" s="938"/>
      <c r="U270" s="941"/>
      <c r="V270" s="319"/>
      <c r="W270" s="319"/>
      <c r="X270" s="320"/>
      <c r="Y270" s="319"/>
      <c r="Z270" s="319"/>
      <c r="AA270" s="319"/>
      <c r="AB270" s="319"/>
      <c r="AC270" s="319"/>
      <c r="AD270" s="319"/>
      <c r="AE270" s="319"/>
      <c r="AF270" s="319"/>
      <c r="AG270" s="319"/>
      <c r="AH270" s="319"/>
      <c r="AI270" s="319"/>
      <c r="AJ270" s="319"/>
      <c r="AK270" s="319"/>
      <c r="AL270" s="319"/>
      <c r="AM270" s="319"/>
      <c r="AN270" s="319"/>
      <c r="AO270" s="322">
        <f t="shared" ref="AO270:AO271" si="36">SUM(Z270:AN270)</f>
        <v>0</v>
      </c>
      <c r="AP270" s="322"/>
      <c r="AQ270" s="319"/>
      <c r="AR270" s="437"/>
    </row>
    <row r="271" spans="1:44" ht="51">
      <c r="A271" s="1008"/>
      <c r="B271" s="949"/>
      <c r="C271" s="949"/>
      <c r="D271" s="949"/>
      <c r="E271" s="432" t="s">
        <v>1084</v>
      </c>
      <c r="F271" s="319"/>
      <c r="G271" s="319" t="s">
        <v>594</v>
      </c>
      <c r="H271" s="319"/>
      <c r="I271" s="321" t="s">
        <v>1085</v>
      </c>
      <c r="J271" s="320" t="s">
        <v>441</v>
      </c>
      <c r="K271" s="319">
        <v>5</v>
      </c>
      <c r="L271" s="433"/>
      <c r="M271" s="434"/>
      <c r="N271" s="949"/>
      <c r="O271" s="936"/>
      <c r="P271" s="938"/>
      <c r="Q271" s="940"/>
      <c r="R271" s="938"/>
      <c r="S271" s="938"/>
      <c r="T271" s="938"/>
      <c r="U271" s="941"/>
      <c r="V271" s="319"/>
      <c r="W271" s="319"/>
      <c r="X271" s="320"/>
      <c r="Y271" s="319"/>
      <c r="Z271" s="319"/>
      <c r="AA271" s="319"/>
      <c r="AB271" s="319"/>
      <c r="AC271" s="319"/>
      <c r="AD271" s="319"/>
      <c r="AE271" s="319"/>
      <c r="AF271" s="319"/>
      <c r="AG271" s="319"/>
      <c r="AH271" s="319"/>
      <c r="AI271" s="319"/>
      <c r="AJ271" s="319"/>
      <c r="AK271" s="319"/>
      <c r="AL271" s="319"/>
      <c r="AM271" s="319"/>
      <c r="AN271" s="319"/>
      <c r="AO271" s="322">
        <f t="shared" si="36"/>
        <v>0</v>
      </c>
      <c r="AP271" s="322"/>
      <c r="AQ271" s="319"/>
      <c r="AR271" s="437"/>
    </row>
    <row r="272" spans="1:44" ht="38.25">
      <c r="A272" s="1008"/>
      <c r="B272" s="949"/>
      <c r="C272" s="949" t="s">
        <v>471</v>
      </c>
      <c r="D272" s="949" t="s">
        <v>1086</v>
      </c>
      <c r="E272" s="432" t="s">
        <v>1087</v>
      </c>
      <c r="F272" s="319"/>
      <c r="G272" s="319"/>
      <c r="H272" s="319" t="s">
        <v>480</v>
      </c>
      <c r="I272" s="441" t="s">
        <v>954</v>
      </c>
      <c r="J272" s="320" t="s">
        <v>498</v>
      </c>
      <c r="K272" s="319">
        <v>5</v>
      </c>
      <c r="L272" s="442"/>
      <c r="M272" s="434"/>
      <c r="N272" s="949" t="s">
        <v>461</v>
      </c>
      <c r="O272" s="936" t="s">
        <v>476</v>
      </c>
      <c r="P272" s="938" t="str">
        <f>+IF(AVERAGE(K272:K274)&lt;1.5,"INSIGNIFICANTE (1)",+IF(AVERAGE(K272:K274)&lt;2.5,"MENOR (2)",IF(AVERAGE(K272:K274)&lt;3.5,"MODERADO (3)",IF(AVERAGE(K272:K274)&lt;4.5,"MAYOR (4)","CATASTRÓFICO (5)"))))</f>
        <v>MAYOR (4)</v>
      </c>
      <c r="Q272" s="940" t="e">
        <f>VLOOKUP(O272,'[20]TABLA DE PROBABILIDAD'!A272:C276,2,FALSE)</f>
        <v>#N/A</v>
      </c>
      <c r="R272" s="938" t="e">
        <f>VLOOKUP(P272,'[20]TABLA DE IMPACTO'!B300:C304,2,FALSE)</f>
        <v>#N/A</v>
      </c>
      <c r="S272" s="938" t="e">
        <f>VALUE(CONCATENATE(Q272,R272))</f>
        <v>#N/A</v>
      </c>
      <c r="T272" s="938" t="e">
        <f>VLOOKUP(S272,'[6]MATRIZ CALIFICACIÓN'!$D$58:$E$82,2,FALSE)</f>
        <v>#N/A</v>
      </c>
      <c r="U272" s="941" t="s">
        <v>501</v>
      </c>
      <c r="V272" s="443" t="s">
        <v>1088</v>
      </c>
      <c r="W272" s="432" t="s">
        <v>1073</v>
      </c>
      <c r="X272" s="444"/>
      <c r="Y272" s="445" t="s">
        <v>461</v>
      </c>
      <c r="Z272" s="319">
        <v>15</v>
      </c>
      <c r="AA272" s="319"/>
      <c r="AB272" s="319">
        <v>15</v>
      </c>
      <c r="AC272" s="319"/>
      <c r="AD272" s="319">
        <v>15</v>
      </c>
      <c r="AE272" s="319"/>
      <c r="AF272" s="319">
        <v>15</v>
      </c>
      <c r="AG272" s="319"/>
      <c r="AH272" s="319">
        <v>15</v>
      </c>
      <c r="AI272" s="319"/>
      <c r="AJ272" s="319">
        <v>15</v>
      </c>
      <c r="AK272" s="319"/>
      <c r="AL272" s="319"/>
      <c r="AM272" s="319">
        <v>5</v>
      </c>
      <c r="AN272" s="319"/>
      <c r="AO272" s="322">
        <f>SUM(Z272:AN272)</f>
        <v>95</v>
      </c>
      <c r="AP272" s="322" t="s">
        <v>519</v>
      </c>
      <c r="AQ272" s="319" t="s">
        <v>415</v>
      </c>
      <c r="AR272" s="446"/>
    </row>
    <row r="273" spans="1:44" ht="25.5">
      <c r="A273" s="1008"/>
      <c r="B273" s="949"/>
      <c r="C273" s="949"/>
      <c r="D273" s="949"/>
      <c r="E273" s="432" t="s">
        <v>1089</v>
      </c>
      <c r="F273" s="319"/>
      <c r="G273" s="319" t="s">
        <v>457</v>
      </c>
      <c r="H273" s="319"/>
      <c r="I273" s="441" t="s">
        <v>989</v>
      </c>
      <c r="J273" s="320" t="s">
        <v>441</v>
      </c>
      <c r="K273" s="319">
        <v>3</v>
      </c>
      <c r="L273" s="433"/>
      <c r="M273" s="434"/>
      <c r="N273" s="949"/>
      <c r="O273" s="936"/>
      <c r="P273" s="938"/>
      <c r="Q273" s="940"/>
      <c r="R273" s="938"/>
      <c r="S273" s="938"/>
      <c r="T273" s="938"/>
      <c r="U273" s="941"/>
      <c r="V273" s="319"/>
      <c r="W273" s="319"/>
      <c r="X273" s="320"/>
      <c r="Y273" s="319"/>
      <c r="Z273" s="319"/>
      <c r="AA273" s="319"/>
      <c r="AB273" s="319"/>
      <c r="AC273" s="319"/>
      <c r="AD273" s="319"/>
      <c r="AE273" s="319"/>
      <c r="AF273" s="319"/>
      <c r="AG273" s="319"/>
      <c r="AH273" s="319"/>
      <c r="AI273" s="319"/>
      <c r="AJ273" s="319"/>
      <c r="AK273" s="319"/>
      <c r="AL273" s="319"/>
      <c r="AM273" s="319"/>
      <c r="AN273" s="319"/>
      <c r="AO273" s="322">
        <f t="shared" ref="AO273:AO274" si="37">SUM(Z273:AN273)</f>
        <v>0</v>
      </c>
      <c r="AP273" s="322"/>
      <c r="AQ273" s="319"/>
      <c r="AR273" s="437"/>
    </row>
    <row r="274" spans="1:44" ht="15.75" thickBot="1">
      <c r="A274" s="447"/>
      <c r="B274" s="1009"/>
      <c r="C274" s="1009"/>
      <c r="D274" s="1009"/>
      <c r="E274" s="448"/>
      <c r="F274" s="449"/>
      <c r="G274" s="449"/>
      <c r="H274" s="450"/>
      <c r="I274" s="451" t="s">
        <v>990</v>
      </c>
      <c r="J274" s="452" t="s">
        <v>441</v>
      </c>
      <c r="K274" s="450">
        <v>5</v>
      </c>
      <c r="L274" s="453"/>
      <c r="M274" s="454"/>
      <c r="N274" s="1009"/>
      <c r="O274" s="1025"/>
      <c r="P274" s="1013"/>
      <c r="Q274" s="1026"/>
      <c r="R274" s="1013"/>
      <c r="S274" s="1013"/>
      <c r="T274" s="1013"/>
      <c r="U274" s="1014"/>
      <c r="V274" s="450"/>
      <c r="W274" s="450"/>
      <c r="X274" s="452"/>
      <c r="Y274" s="450"/>
      <c r="Z274" s="450"/>
      <c r="AA274" s="450"/>
      <c r="AB274" s="450"/>
      <c r="AC274" s="450"/>
      <c r="AD274" s="450"/>
      <c r="AE274" s="450"/>
      <c r="AF274" s="450"/>
      <c r="AG274" s="450"/>
      <c r="AH274" s="450"/>
      <c r="AI274" s="450"/>
      <c r="AJ274" s="450"/>
      <c r="AK274" s="450"/>
      <c r="AL274" s="450"/>
      <c r="AM274" s="450"/>
      <c r="AN274" s="450"/>
      <c r="AO274" s="455">
        <f t="shared" si="37"/>
        <v>0</v>
      </c>
      <c r="AP274" s="455"/>
      <c r="AQ274" s="450"/>
      <c r="AR274" s="456"/>
    </row>
    <row r="275" spans="1:44" ht="15.75" thickBot="1">
      <c r="A275" s="232"/>
      <c r="B275" s="233"/>
      <c r="C275" s="233"/>
      <c r="D275" s="233"/>
      <c r="E275" s="233"/>
      <c r="F275" s="233"/>
      <c r="G275" s="233"/>
      <c r="H275" s="233"/>
      <c r="I275" s="233"/>
      <c r="J275" s="233"/>
      <c r="K275" s="233"/>
      <c r="L275" s="233"/>
      <c r="M275" s="233"/>
      <c r="N275" s="233"/>
      <c r="O275" s="233"/>
      <c r="P275" s="233"/>
      <c r="Q275" s="233"/>
      <c r="R275" s="233"/>
      <c r="S275" s="233"/>
      <c r="T275" s="233"/>
      <c r="U275" s="233"/>
      <c r="V275" s="233"/>
      <c r="W275" s="233"/>
      <c r="X275" s="233"/>
      <c r="Y275" s="233"/>
      <c r="Z275" s="233"/>
      <c r="AA275" s="233"/>
      <c r="AB275" s="233"/>
      <c r="AC275" s="233"/>
      <c r="AD275" s="233"/>
      <c r="AE275" s="233"/>
      <c r="AF275" s="233"/>
      <c r="AG275" s="233"/>
      <c r="AH275" s="233"/>
      <c r="AI275" s="233"/>
      <c r="AJ275" s="233"/>
      <c r="AK275" s="233"/>
      <c r="AL275" s="233"/>
      <c r="AM275" s="233"/>
      <c r="AN275" s="233"/>
      <c r="AO275" s="233"/>
      <c r="AP275" s="233"/>
      <c r="AQ275" s="233"/>
      <c r="AR275" s="233"/>
    </row>
    <row r="276" spans="1:44" ht="63.75">
      <c r="A276" s="1015" t="s">
        <v>1090</v>
      </c>
      <c r="B276" s="1018" t="s">
        <v>1091</v>
      </c>
      <c r="C276" s="1021" t="s">
        <v>436</v>
      </c>
      <c r="D276" s="1021" t="s">
        <v>1092</v>
      </c>
      <c r="E276" s="457" t="s">
        <v>1093</v>
      </c>
      <c r="F276" s="458"/>
      <c r="G276" s="458" t="s">
        <v>457</v>
      </c>
      <c r="H276" s="458"/>
      <c r="I276" s="1021" t="s">
        <v>1094</v>
      </c>
      <c r="J276" s="1021" t="s">
        <v>517</v>
      </c>
      <c r="K276" s="1021" t="s">
        <v>1095</v>
      </c>
      <c r="L276" s="1021" t="s">
        <v>1096</v>
      </c>
      <c r="M276" s="1021" t="s">
        <v>1097</v>
      </c>
      <c r="N276" s="1021" t="s">
        <v>461</v>
      </c>
      <c r="O276" s="1021" t="s">
        <v>590</v>
      </c>
      <c r="P276" s="1021" t="str">
        <f>+IF(AVERAGE(K276:K280)&lt;1.5,"INSIGNIFICANTE (1)",+IF(AVERAGE(K276:K280)&lt;2.5,"MENOR (2)",IF(AVERAGE(K276:K280)&lt;3.5,"MODERADO (3)",IF(AVERAGE(K276:K280)&lt;4.5,"MAYOR (4)","CATASTRÓFICO (5)"))))</f>
        <v>MODERADO (3)</v>
      </c>
      <c r="Q276" s="1021">
        <f>VLOOKUP(O276,'[21]TABLA DE PROBABILIDAD'!$A$4:$C$8,2,FALSE)</f>
        <v>4</v>
      </c>
      <c r="R276" s="1021">
        <f>VLOOKUP(P276,'[21]TABLA DE IMPACTO'!$B$32:$C$36,2,FALSE)</f>
        <v>3</v>
      </c>
      <c r="S276" s="1030">
        <f>VALUE(CONCATENATE(Q276,R276))</f>
        <v>43</v>
      </c>
      <c r="T276" s="1030" t="str">
        <f>VLOOKUP(S276,'[3]MATRIZ CALIFICACIÓN'!$D$58:$E$82,2,FALSE)</f>
        <v>ALTA</v>
      </c>
      <c r="U276" s="1021" t="s">
        <v>446</v>
      </c>
      <c r="V276" s="457" t="s">
        <v>1098</v>
      </c>
      <c r="W276" s="458"/>
      <c r="X276" s="458"/>
      <c r="Y276" s="458"/>
      <c r="Z276" s="458"/>
      <c r="AA276" s="458"/>
      <c r="AB276" s="458"/>
      <c r="AC276" s="458"/>
      <c r="AD276" s="458"/>
      <c r="AE276" s="458"/>
      <c r="AF276" s="458"/>
      <c r="AG276" s="458"/>
      <c r="AH276" s="458"/>
      <c r="AI276" s="458"/>
      <c r="AJ276" s="458"/>
      <c r="AK276" s="458"/>
      <c r="AL276" s="458"/>
      <c r="AM276" s="458"/>
      <c r="AN276" s="458"/>
      <c r="AO276" s="458">
        <f t="shared" ref="AO276:AO285" si="38">SUM(Z276:AN276)</f>
        <v>0</v>
      </c>
      <c r="AP276" s="458"/>
      <c r="AQ276" s="458"/>
      <c r="AR276" s="459"/>
    </row>
    <row r="277" spans="1:44" ht="63.75" customHeight="1">
      <c r="A277" s="1016"/>
      <c r="B277" s="1019"/>
      <c r="C277" s="1022"/>
      <c r="D277" s="1022"/>
      <c r="E277" s="460" t="s">
        <v>1099</v>
      </c>
      <c r="F277" s="461"/>
      <c r="G277" s="461" t="s">
        <v>457</v>
      </c>
      <c r="H277" s="461"/>
      <c r="I277" s="1022" t="s">
        <v>1100</v>
      </c>
      <c r="J277" s="1022" t="s">
        <v>517</v>
      </c>
      <c r="K277" s="1022" t="s">
        <v>1101</v>
      </c>
      <c r="L277" s="1022"/>
      <c r="M277" s="1022"/>
      <c r="N277" s="1022"/>
      <c r="O277" s="1022"/>
      <c r="P277" s="1022"/>
      <c r="Q277" s="1022"/>
      <c r="R277" s="1022"/>
      <c r="S277" s="1031"/>
      <c r="T277" s="1031"/>
      <c r="U277" s="1022"/>
      <c r="V277" s="462" t="s">
        <v>1102</v>
      </c>
      <c r="W277" s="461"/>
      <c r="X277" s="461"/>
      <c r="Y277" s="461"/>
      <c r="Z277" s="461"/>
      <c r="AA277" s="461"/>
      <c r="AB277" s="461"/>
      <c r="AC277" s="461"/>
      <c r="AD277" s="461"/>
      <c r="AE277" s="461"/>
      <c r="AF277" s="461"/>
      <c r="AG277" s="461"/>
      <c r="AH277" s="461"/>
      <c r="AI277" s="461"/>
      <c r="AJ277" s="461"/>
      <c r="AK277" s="461"/>
      <c r="AL277" s="461"/>
      <c r="AM277" s="461"/>
      <c r="AN277" s="461"/>
      <c r="AO277" s="461"/>
      <c r="AP277" s="461"/>
      <c r="AQ277" s="461"/>
      <c r="AR277" s="463"/>
    </row>
    <row r="278" spans="1:44" ht="191.25" customHeight="1">
      <c r="A278" s="1016"/>
      <c r="B278" s="1019"/>
      <c r="C278" s="1023"/>
      <c r="D278" s="1023"/>
      <c r="E278" s="464" t="s">
        <v>1103</v>
      </c>
      <c r="F278" s="461"/>
      <c r="G278" s="461"/>
      <c r="H278" s="461" t="s">
        <v>480</v>
      </c>
      <c r="I278" s="1024" t="s">
        <v>1104</v>
      </c>
      <c r="J278" s="1024" t="s">
        <v>498</v>
      </c>
      <c r="K278" s="1024" t="s">
        <v>1101</v>
      </c>
      <c r="L278" s="1024"/>
      <c r="M278" s="1024"/>
      <c r="N278" s="1024"/>
      <c r="O278" s="1024"/>
      <c r="P278" s="1024"/>
      <c r="Q278" s="1024"/>
      <c r="R278" s="1022"/>
      <c r="S278" s="1023"/>
      <c r="T278" s="1023"/>
      <c r="U278" s="1023"/>
      <c r="V278" s="462"/>
      <c r="W278" s="462"/>
      <c r="X278" s="461"/>
      <c r="Y278" s="461"/>
      <c r="Z278" s="461"/>
      <c r="AA278" s="461"/>
      <c r="AB278" s="461"/>
      <c r="AC278" s="461"/>
      <c r="AD278" s="461"/>
      <c r="AE278" s="461"/>
      <c r="AF278" s="461"/>
      <c r="AG278" s="461"/>
      <c r="AH278" s="461"/>
      <c r="AI278" s="461"/>
      <c r="AJ278" s="461"/>
      <c r="AK278" s="461"/>
      <c r="AL278" s="461"/>
      <c r="AM278" s="461"/>
      <c r="AN278" s="461"/>
      <c r="AO278" s="461"/>
      <c r="AP278" s="461"/>
      <c r="AQ278" s="461"/>
      <c r="AR278" s="465" t="s">
        <v>1105</v>
      </c>
    </row>
    <row r="279" spans="1:44" ht="25.5">
      <c r="A279" s="1016"/>
      <c r="B279" s="1019"/>
      <c r="C279" s="1023"/>
      <c r="D279" s="1023"/>
      <c r="E279" s="464" t="s">
        <v>1106</v>
      </c>
      <c r="F279" s="461"/>
      <c r="G279" s="461" t="s">
        <v>594</v>
      </c>
      <c r="H279" s="461"/>
      <c r="I279" s="1024" t="s">
        <v>1107</v>
      </c>
      <c r="J279" s="1024" t="s">
        <v>441</v>
      </c>
      <c r="K279" s="1024" t="s">
        <v>1095</v>
      </c>
      <c r="L279" s="1024"/>
      <c r="M279" s="1024"/>
      <c r="N279" s="1024"/>
      <c r="O279" s="1024"/>
      <c r="P279" s="1024"/>
      <c r="Q279" s="1024"/>
      <c r="R279" s="1022"/>
      <c r="S279" s="1023"/>
      <c r="T279" s="1023"/>
      <c r="U279" s="1023"/>
      <c r="V279" s="462"/>
      <c r="W279" s="461"/>
      <c r="X279" s="461"/>
      <c r="Y279" s="461"/>
      <c r="Z279" s="461"/>
      <c r="AA279" s="461"/>
      <c r="AB279" s="461"/>
      <c r="AC279" s="461"/>
      <c r="AD279" s="461"/>
      <c r="AE279" s="461"/>
      <c r="AF279" s="461"/>
      <c r="AG279" s="461"/>
      <c r="AH279" s="461"/>
      <c r="AI279" s="461"/>
      <c r="AJ279" s="461"/>
      <c r="AK279" s="461"/>
      <c r="AL279" s="461"/>
      <c r="AM279" s="461"/>
      <c r="AN279" s="461"/>
      <c r="AO279" s="461"/>
      <c r="AP279" s="461"/>
      <c r="AQ279" s="461"/>
      <c r="AR279" s="465"/>
    </row>
    <row r="280" spans="1:44" ht="25.5">
      <c r="A280" s="1016"/>
      <c r="B280" s="1019"/>
      <c r="C280" s="1023"/>
      <c r="D280" s="1023"/>
      <c r="E280" s="462" t="s">
        <v>1108</v>
      </c>
      <c r="F280" s="461"/>
      <c r="G280" s="461"/>
      <c r="H280" s="461" t="s">
        <v>480</v>
      </c>
      <c r="I280" s="1024" t="s">
        <v>1109</v>
      </c>
      <c r="J280" s="1024" t="s">
        <v>517</v>
      </c>
      <c r="K280" s="1024">
        <v>3</v>
      </c>
      <c r="L280" s="1024"/>
      <c r="M280" s="1024"/>
      <c r="N280" s="1024"/>
      <c r="O280" s="1024"/>
      <c r="P280" s="1024"/>
      <c r="Q280" s="1024"/>
      <c r="R280" s="1022"/>
      <c r="S280" s="1023"/>
      <c r="T280" s="1023"/>
      <c r="U280" s="1023"/>
      <c r="V280" s="462"/>
      <c r="W280" s="461"/>
      <c r="X280" s="461"/>
      <c r="Y280" s="461"/>
      <c r="Z280" s="461"/>
      <c r="AA280" s="461"/>
      <c r="AB280" s="461"/>
      <c r="AC280" s="461"/>
      <c r="AD280" s="461"/>
      <c r="AE280" s="461"/>
      <c r="AF280" s="461"/>
      <c r="AG280" s="461"/>
      <c r="AH280" s="461"/>
      <c r="AI280" s="461"/>
      <c r="AJ280" s="461"/>
      <c r="AK280" s="461"/>
      <c r="AL280" s="461"/>
      <c r="AM280" s="461"/>
      <c r="AN280" s="461"/>
      <c r="AO280" s="461"/>
      <c r="AP280" s="461"/>
      <c r="AQ280" s="461"/>
      <c r="AR280" s="465"/>
    </row>
    <row r="281" spans="1:44" ht="165" customHeight="1">
      <c r="A281" s="1016"/>
      <c r="B281" s="1019"/>
      <c r="C281" s="1027" t="s">
        <v>436</v>
      </c>
      <c r="D281" s="1032" t="s">
        <v>1110</v>
      </c>
      <c r="E281" s="466" t="s">
        <v>1111</v>
      </c>
      <c r="F281" s="467"/>
      <c r="G281" s="467" t="s">
        <v>439</v>
      </c>
      <c r="H281" s="467"/>
      <c r="I281" s="468" t="s">
        <v>1112</v>
      </c>
      <c r="J281" s="467" t="s">
        <v>517</v>
      </c>
      <c r="K281" s="469" t="s">
        <v>1095</v>
      </c>
      <c r="L281" s="1027" t="s">
        <v>1096</v>
      </c>
      <c r="M281" s="1027" t="s">
        <v>1097</v>
      </c>
      <c r="N281" s="1027" t="s">
        <v>461</v>
      </c>
      <c r="O281" s="1029" t="s">
        <v>590</v>
      </c>
      <c r="P281" s="1027" t="e">
        <f>+AVERAGE(K281:K285)</f>
        <v>#DIV/0!</v>
      </c>
      <c r="Q281" s="1027">
        <f>VLOOKUP(O281,'[21]TABLA DE PROBABILIDAD'!$A$4:$C$8,2,FALSE)</f>
        <v>4</v>
      </c>
      <c r="R281" s="1027" t="e">
        <f>VLOOKUP(P281,'[21]TABLA DE IMPACTO'!$B$32:$C$36,2,FALSE)</f>
        <v>#DIV/0!</v>
      </c>
      <c r="S281" s="1027" t="e">
        <f>VALUE(CONCATENATE(Q281,R281))</f>
        <v>#DIV/0!</v>
      </c>
      <c r="T281" s="1029" t="e">
        <f>VLOOKUP(S281,'[3]MATRIZ CALIFICACIÓN'!$D$58:$E$82,2,FALSE)</f>
        <v>#DIV/0!</v>
      </c>
      <c r="U281" s="1027" t="s">
        <v>446</v>
      </c>
      <c r="V281" s="466" t="s">
        <v>1113</v>
      </c>
      <c r="W281" s="467" t="s">
        <v>1114</v>
      </c>
      <c r="X281" s="467"/>
      <c r="Y281" s="467" t="s">
        <v>461</v>
      </c>
      <c r="Z281" s="467" t="s">
        <v>1115</v>
      </c>
      <c r="AA281" s="467"/>
      <c r="AB281" s="467" t="s">
        <v>1115</v>
      </c>
      <c r="AC281" s="467"/>
      <c r="AD281" s="467" t="s">
        <v>1115</v>
      </c>
      <c r="AE281" s="467"/>
      <c r="AF281" s="467" t="s">
        <v>1115</v>
      </c>
      <c r="AG281" s="467"/>
      <c r="AH281" s="467" t="s">
        <v>1115</v>
      </c>
      <c r="AI281" s="467"/>
      <c r="AJ281" s="467" t="s">
        <v>1115</v>
      </c>
      <c r="AK281" s="467"/>
      <c r="AL281" s="467" t="s">
        <v>1116</v>
      </c>
      <c r="AM281" s="467"/>
      <c r="AN281" s="467"/>
      <c r="AO281" s="467">
        <f t="shared" si="38"/>
        <v>0</v>
      </c>
      <c r="AP281" s="467" t="s">
        <v>449</v>
      </c>
      <c r="AQ281" s="467" t="s">
        <v>453</v>
      </c>
      <c r="AR281" s="470" t="s">
        <v>1117</v>
      </c>
    </row>
    <row r="282" spans="1:44" ht="111.75" customHeight="1">
      <c r="A282" s="1016"/>
      <c r="B282" s="1019"/>
      <c r="C282" s="1023"/>
      <c r="D282" s="1033"/>
      <c r="E282" s="466" t="s">
        <v>1118</v>
      </c>
      <c r="F282" s="467"/>
      <c r="G282" s="467"/>
      <c r="H282" s="467" t="s">
        <v>480</v>
      </c>
      <c r="I282" s="468" t="s">
        <v>1119</v>
      </c>
      <c r="J282" s="467" t="s">
        <v>498</v>
      </c>
      <c r="K282" s="467" t="s">
        <v>1101</v>
      </c>
      <c r="L282" s="1027"/>
      <c r="M282" s="1027"/>
      <c r="N282" s="1023"/>
      <c r="O282" s="1023"/>
      <c r="P282" s="1023"/>
      <c r="Q282" s="1023"/>
      <c r="R282" s="1023"/>
      <c r="S282" s="1023"/>
      <c r="T282" s="1023"/>
      <c r="U282" s="1023"/>
      <c r="V282" s="466" t="s">
        <v>1120</v>
      </c>
      <c r="W282" s="466"/>
      <c r="X282" s="467"/>
      <c r="Y282" s="467"/>
      <c r="Z282" s="467"/>
      <c r="AA282" s="467"/>
      <c r="AB282" s="467"/>
      <c r="AC282" s="467"/>
      <c r="AD282" s="467"/>
      <c r="AE282" s="467"/>
      <c r="AF282" s="467"/>
      <c r="AG282" s="467"/>
      <c r="AH282" s="467"/>
      <c r="AI282" s="467"/>
      <c r="AJ282" s="467"/>
      <c r="AK282" s="467"/>
      <c r="AL282" s="467"/>
      <c r="AM282" s="467"/>
      <c r="AN282" s="467"/>
      <c r="AO282" s="467"/>
      <c r="AP282" s="467"/>
      <c r="AQ282" s="467"/>
      <c r="AR282" s="470" t="s">
        <v>1121</v>
      </c>
    </row>
    <row r="283" spans="1:44" ht="56.25" customHeight="1">
      <c r="A283" s="1016"/>
      <c r="B283" s="1019"/>
      <c r="C283" s="1023"/>
      <c r="D283" s="1033"/>
      <c r="E283" s="466" t="s">
        <v>1122</v>
      </c>
      <c r="F283" s="467"/>
      <c r="G283" s="467" t="s">
        <v>439</v>
      </c>
      <c r="H283" s="467"/>
      <c r="I283" s="468" t="s">
        <v>1123</v>
      </c>
      <c r="J283" s="467" t="s">
        <v>498</v>
      </c>
      <c r="K283" s="467" t="s">
        <v>1124</v>
      </c>
      <c r="L283" s="1027"/>
      <c r="M283" s="1027"/>
      <c r="N283" s="1023"/>
      <c r="O283" s="1023"/>
      <c r="P283" s="1023"/>
      <c r="Q283" s="1023"/>
      <c r="R283" s="1023"/>
      <c r="S283" s="1023"/>
      <c r="T283" s="1023"/>
      <c r="U283" s="1023"/>
      <c r="V283" s="467"/>
      <c r="W283" s="467"/>
      <c r="X283" s="467"/>
      <c r="Y283" s="467"/>
      <c r="Z283" s="467"/>
      <c r="AA283" s="467"/>
      <c r="AB283" s="467"/>
      <c r="AC283" s="467"/>
      <c r="AD283" s="467"/>
      <c r="AE283" s="467"/>
      <c r="AF283" s="467"/>
      <c r="AG283" s="467"/>
      <c r="AH283" s="467"/>
      <c r="AI283" s="467"/>
      <c r="AJ283" s="467"/>
      <c r="AK283" s="467"/>
      <c r="AL283" s="467"/>
      <c r="AM283" s="467"/>
      <c r="AN283" s="467"/>
      <c r="AO283" s="467">
        <f t="shared" si="38"/>
        <v>0</v>
      </c>
      <c r="AP283" s="467"/>
      <c r="AQ283" s="467"/>
      <c r="AR283" s="471"/>
    </row>
    <row r="284" spans="1:44" ht="61.5" customHeight="1">
      <c r="A284" s="1016"/>
      <c r="B284" s="1019"/>
      <c r="C284" s="1023"/>
      <c r="D284" s="1033"/>
      <c r="E284" s="472"/>
      <c r="F284" s="467"/>
      <c r="G284" s="467"/>
      <c r="H284" s="467"/>
      <c r="I284" s="472" t="s">
        <v>918</v>
      </c>
      <c r="J284" s="467" t="s">
        <v>441</v>
      </c>
      <c r="K284" s="467" t="s">
        <v>1124</v>
      </c>
      <c r="L284" s="1027"/>
      <c r="M284" s="1027"/>
      <c r="N284" s="1023"/>
      <c r="O284" s="1023"/>
      <c r="P284" s="1023"/>
      <c r="Q284" s="1023"/>
      <c r="R284" s="1023"/>
      <c r="S284" s="1023"/>
      <c r="T284" s="1023"/>
      <c r="U284" s="1023"/>
      <c r="V284" s="467"/>
      <c r="W284" s="467"/>
      <c r="X284" s="467"/>
      <c r="Y284" s="467"/>
      <c r="Z284" s="467"/>
      <c r="AA284" s="467"/>
      <c r="AB284" s="467"/>
      <c r="AC284" s="467"/>
      <c r="AD284" s="467"/>
      <c r="AE284" s="467"/>
      <c r="AF284" s="467"/>
      <c r="AG284" s="467"/>
      <c r="AH284" s="467"/>
      <c r="AI284" s="467"/>
      <c r="AJ284" s="467"/>
      <c r="AK284" s="467"/>
      <c r="AL284" s="467"/>
      <c r="AM284" s="467"/>
      <c r="AN284" s="467"/>
      <c r="AO284" s="467">
        <f t="shared" si="38"/>
        <v>0</v>
      </c>
      <c r="AP284" s="467"/>
      <c r="AQ284" s="467"/>
      <c r="AR284" s="471"/>
    </row>
    <row r="285" spans="1:44" ht="27.75" customHeight="1" thickBot="1">
      <c r="A285" s="1017"/>
      <c r="B285" s="1020"/>
      <c r="C285" s="1028"/>
      <c r="D285" s="1034"/>
      <c r="E285" s="473"/>
      <c r="F285" s="474"/>
      <c r="G285" s="474"/>
      <c r="H285" s="474"/>
      <c r="I285" s="473"/>
      <c r="J285" s="474"/>
      <c r="K285" s="474"/>
      <c r="L285" s="1035"/>
      <c r="M285" s="1035"/>
      <c r="N285" s="1028"/>
      <c r="O285" s="1028"/>
      <c r="P285" s="1028"/>
      <c r="Q285" s="1028"/>
      <c r="R285" s="1028"/>
      <c r="S285" s="1028"/>
      <c r="T285" s="1028"/>
      <c r="U285" s="1028"/>
      <c r="V285" s="474"/>
      <c r="W285" s="474"/>
      <c r="X285" s="474"/>
      <c r="Y285" s="474"/>
      <c r="Z285" s="474"/>
      <c r="AA285" s="474"/>
      <c r="AB285" s="474"/>
      <c r="AC285" s="474"/>
      <c r="AD285" s="474"/>
      <c r="AE285" s="474"/>
      <c r="AF285" s="474"/>
      <c r="AG285" s="474"/>
      <c r="AH285" s="474"/>
      <c r="AI285" s="474"/>
      <c r="AJ285" s="474"/>
      <c r="AK285" s="474"/>
      <c r="AL285" s="474"/>
      <c r="AM285" s="474"/>
      <c r="AN285" s="474"/>
      <c r="AO285" s="474">
        <f t="shared" si="38"/>
        <v>0</v>
      </c>
      <c r="AP285" s="474"/>
      <c r="AQ285" s="474"/>
      <c r="AR285" s="475"/>
    </row>
    <row r="286" spans="1:44" ht="143.25" customHeight="1">
      <c r="A286" s="1049" t="s">
        <v>1125</v>
      </c>
      <c r="B286" s="1052" t="s">
        <v>1126</v>
      </c>
      <c r="C286" s="1042" t="s">
        <v>436</v>
      </c>
      <c r="D286" s="1042" t="s">
        <v>1127</v>
      </c>
      <c r="E286" s="476" t="s">
        <v>1128</v>
      </c>
      <c r="F286" s="477"/>
      <c r="G286" s="477" t="s">
        <v>439</v>
      </c>
      <c r="H286" s="477"/>
      <c r="I286" s="478" t="s">
        <v>1129</v>
      </c>
      <c r="J286" s="479" t="s">
        <v>1130</v>
      </c>
      <c r="K286" s="479" t="s">
        <v>1095</v>
      </c>
      <c r="L286" s="1042" t="s">
        <v>1131</v>
      </c>
      <c r="M286" s="1042" t="s">
        <v>1132</v>
      </c>
      <c r="N286" s="1042" t="s">
        <v>461</v>
      </c>
      <c r="O286" s="1042" t="s">
        <v>445</v>
      </c>
      <c r="P286" s="1042" t="str">
        <f>+IF(AVERAGE(K272:K274)&lt;1.5,"INSIGNIFICANTE (1)",+IF(AVERAGE(K272:K274)&lt;2.5,"MENOR (2)",IF(AVERAGE(K272:K274)&lt;3.5,"MODERADO (3)",IF(AVERAGE(K272:K274)&lt;4.5,"MAYOR (4)","CATASTRÓFICO (5)"))))</f>
        <v>MAYOR (4)</v>
      </c>
      <c r="Q286" s="1042"/>
      <c r="R286" s="1042"/>
      <c r="S286" s="1040"/>
      <c r="T286" s="1040" t="s">
        <v>620</v>
      </c>
      <c r="U286" s="1042" t="s">
        <v>446</v>
      </c>
      <c r="V286" s="480" t="s">
        <v>1133</v>
      </c>
      <c r="W286" s="477" t="s">
        <v>1134</v>
      </c>
      <c r="X286" s="477"/>
      <c r="Y286" s="477" t="s">
        <v>461</v>
      </c>
      <c r="Z286" s="477"/>
      <c r="AA286" s="477"/>
      <c r="AB286" s="477"/>
      <c r="AC286" s="477"/>
      <c r="AD286" s="477"/>
      <c r="AE286" s="477"/>
      <c r="AF286" s="477"/>
      <c r="AG286" s="477"/>
      <c r="AH286" s="477"/>
      <c r="AI286" s="477"/>
      <c r="AJ286" s="477"/>
      <c r="AK286" s="477"/>
      <c r="AL286" s="477"/>
      <c r="AM286" s="477"/>
      <c r="AN286" s="477"/>
      <c r="AO286" s="477"/>
      <c r="AP286" s="477"/>
      <c r="AQ286" s="477" t="s">
        <v>416</v>
      </c>
      <c r="AR286" s="481" t="s">
        <v>1135</v>
      </c>
    </row>
    <row r="287" spans="1:44" ht="39.75" customHeight="1">
      <c r="A287" s="1050"/>
      <c r="B287" s="1053"/>
      <c r="C287" s="1043"/>
      <c r="D287" s="1043"/>
      <c r="E287" s="482"/>
      <c r="F287" s="483"/>
      <c r="G287" s="483"/>
      <c r="H287" s="483"/>
      <c r="I287" s="484" t="s">
        <v>1136</v>
      </c>
      <c r="J287" s="485" t="s">
        <v>1137</v>
      </c>
      <c r="K287" s="485" t="s">
        <v>1138</v>
      </c>
      <c r="L287" s="1043"/>
      <c r="M287" s="1043"/>
      <c r="N287" s="1043"/>
      <c r="O287" s="1043"/>
      <c r="P287" s="1043"/>
      <c r="Q287" s="1043"/>
      <c r="R287" s="1043"/>
      <c r="S287" s="1041"/>
      <c r="T287" s="1041"/>
      <c r="U287" s="1043"/>
      <c r="V287" s="486"/>
      <c r="W287" s="483"/>
      <c r="X287" s="483"/>
      <c r="Y287" s="483"/>
      <c r="Z287" s="483"/>
      <c r="AA287" s="483"/>
      <c r="AB287" s="483"/>
      <c r="AC287" s="483"/>
      <c r="AD287" s="483"/>
      <c r="AE287" s="483"/>
      <c r="AF287" s="483"/>
      <c r="AG287" s="483"/>
      <c r="AH287" s="483"/>
      <c r="AI287" s="483"/>
      <c r="AJ287" s="483"/>
      <c r="AK287" s="483"/>
      <c r="AL287" s="483"/>
      <c r="AM287" s="483"/>
      <c r="AN287" s="483"/>
      <c r="AO287" s="483"/>
      <c r="AP287" s="483"/>
      <c r="AQ287" s="483"/>
      <c r="AR287" s="487" t="s">
        <v>1135</v>
      </c>
    </row>
    <row r="288" spans="1:44" ht="50.25" customHeight="1">
      <c r="A288" s="1050"/>
      <c r="B288" s="1053"/>
      <c r="C288" s="1037"/>
      <c r="D288" s="1037"/>
      <c r="E288" s="488"/>
      <c r="F288" s="483"/>
      <c r="G288" s="483"/>
      <c r="H288" s="483"/>
      <c r="I288" s="489"/>
      <c r="J288" s="485"/>
      <c r="K288" s="485"/>
      <c r="L288" s="1048"/>
      <c r="M288" s="1048"/>
      <c r="N288" s="1048"/>
      <c r="O288" s="1048"/>
      <c r="P288" s="1048"/>
      <c r="Q288" s="1048"/>
      <c r="R288" s="1043"/>
      <c r="S288" s="1037"/>
      <c r="T288" s="1037"/>
      <c r="U288" s="1037"/>
      <c r="V288" s="486"/>
      <c r="W288" s="486"/>
      <c r="X288" s="483"/>
      <c r="Y288" s="483"/>
      <c r="Z288" s="483"/>
      <c r="AA288" s="483"/>
      <c r="AB288" s="483"/>
      <c r="AC288" s="483"/>
      <c r="AD288" s="483"/>
      <c r="AE288" s="483"/>
      <c r="AF288" s="483"/>
      <c r="AG288" s="483"/>
      <c r="AH288" s="483"/>
      <c r="AI288" s="483"/>
      <c r="AJ288" s="483"/>
      <c r="AK288" s="483"/>
      <c r="AL288" s="483"/>
      <c r="AM288" s="483"/>
      <c r="AN288" s="483"/>
      <c r="AO288" s="483"/>
      <c r="AP288" s="483"/>
      <c r="AQ288" s="483"/>
      <c r="AR288" s="490" t="s">
        <v>1139</v>
      </c>
    </row>
    <row r="289" spans="1:44" ht="27.75" customHeight="1">
      <c r="A289" s="1050"/>
      <c r="B289" s="1053"/>
      <c r="C289" s="1037"/>
      <c r="D289" s="1037"/>
      <c r="E289" s="488"/>
      <c r="F289" s="483"/>
      <c r="G289" s="483"/>
      <c r="H289" s="483"/>
      <c r="I289" s="489"/>
      <c r="J289" s="485"/>
      <c r="K289" s="485"/>
      <c r="L289" s="1048"/>
      <c r="M289" s="1048"/>
      <c r="N289" s="1048"/>
      <c r="O289" s="1048"/>
      <c r="P289" s="1048"/>
      <c r="Q289" s="1048"/>
      <c r="R289" s="1043"/>
      <c r="S289" s="1037"/>
      <c r="T289" s="1037"/>
      <c r="U289" s="1037"/>
      <c r="V289" s="486"/>
      <c r="W289" s="483"/>
      <c r="X289" s="483"/>
      <c r="Y289" s="483"/>
      <c r="Z289" s="483"/>
      <c r="AA289" s="483"/>
      <c r="AB289" s="483"/>
      <c r="AC289" s="483"/>
      <c r="AD289" s="483"/>
      <c r="AE289" s="483"/>
      <c r="AF289" s="483"/>
      <c r="AG289" s="483"/>
      <c r="AH289" s="483"/>
      <c r="AI289" s="483"/>
      <c r="AJ289" s="483"/>
      <c r="AK289" s="483"/>
      <c r="AL289" s="483"/>
      <c r="AM289" s="483"/>
      <c r="AN289" s="483"/>
      <c r="AO289" s="483"/>
      <c r="AP289" s="483"/>
      <c r="AQ289" s="483"/>
      <c r="AR289" s="490" t="s">
        <v>1140</v>
      </c>
    </row>
    <row r="290" spans="1:44" ht="27.75" customHeight="1">
      <c r="A290" s="1050"/>
      <c r="B290" s="1053"/>
      <c r="C290" s="1037"/>
      <c r="D290" s="1037"/>
      <c r="E290" s="486"/>
      <c r="F290" s="483"/>
      <c r="G290" s="483"/>
      <c r="H290" s="483"/>
      <c r="I290" s="489"/>
      <c r="J290" s="485"/>
      <c r="K290" s="485"/>
      <c r="L290" s="1048"/>
      <c r="M290" s="1048"/>
      <c r="N290" s="1048"/>
      <c r="O290" s="1048"/>
      <c r="P290" s="1048"/>
      <c r="Q290" s="1048"/>
      <c r="R290" s="1043"/>
      <c r="S290" s="1037"/>
      <c r="T290" s="1037"/>
      <c r="U290" s="1037"/>
      <c r="V290" s="486"/>
      <c r="W290" s="483"/>
      <c r="X290" s="483"/>
      <c r="Y290" s="483"/>
      <c r="Z290" s="483"/>
      <c r="AA290" s="483"/>
      <c r="AB290" s="483"/>
      <c r="AC290" s="483"/>
      <c r="AD290" s="483"/>
      <c r="AE290" s="483"/>
      <c r="AF290" s="483"/>
      <c r="AG290" s="483"/>
      <c r="AH290" s="483"/>
      <c r="AI290" s="483"/>
      <c r="AJ290" s="483"/>
      <c r="AK290" s="483"/>
      <c r="AL290" s="483"/>
      <c r="AM290" s="483"/>
      <c r="AN290" s="483"/>
      <c r="AO290" s="483"/>
      <c r="AP290" s="483"/>
      <c r="AQ290" s="483"/>
      <c r="AR290" s="490"/>
    </row>
    <row r="291" spans="1:44" ht="153.75" customHeight="1">
      <c r="A291" s="1050"/>
      <c r="B291" s="1053"/>
      <c r="C291" s="1036" t="s">
        <v>471</v>
      </c>
      <c r="D291" s="1044" t="s">
        <v>1141</v>
      </c>
      <c r="E291" s="491" t="s">
        <v>1142</v>
      </c>
      <c r="F291" s="492"/>
      <c r="G291" s="492" t="s">
        <v>457</v>
      </c>
      <c r="H291" s="492"/>
      <c r="I291" s="492" t="s">
        <v>1136</v>
      </c>
      <c r="J291" s="492" t="s">
        <v>441</v>
      </c>
      <c r="K291" s="493" t="s">
        <v>1138</v>
      </c>
      <c r="L291" s="1036" t="s">
        <v>1143</v>
      </c>
      <c r="M291" s="1036" t="s">
        <v>1143</v>
      </c>
      <c r="N291" s="1036" t="s">
        <v>444</v>
      </c>
      <c r="O291" s="1039" t="s">
        <v>445</v>
      </c>
      <c r="P291" s="1036" t="str">
        <f>+IF(AVERAGE(K250:K252)&lt;1.5,"INSIGNIFICANTE (1)",+IF(AVERAGE(K250:K252)&lt;2.5,"MENOR (2)",IF(AVERAGE(K250:K252)&lt;3.5,"MODERADO (3)",IF(AVERAGE(K250:K252)&lt;4.5,"MAYOR (4)","CATASTRÓFICO (5)"))))</f>
        <v>CATASTRÓFICO (5)</v>
      </c>
      <c r="Q291" s="1036"/>
      <c r="R291" s="1036"/>
      <c r="S291" s="1036"/>
      <c r="T291" s="1039" t="s">
        <v>620</v>
      </c>
      <c r="U291" s="1036" t="s">
        <v>446</v>
      </c>
      <c r="V291" s="494" t="s">
        <v>1144</v>
      </c>
      <c r="W291" s="492" t="s">
        <v>1145</v>
      </c>
      <c r="X291" s="492"/>
      <c r="Y291" s="492" t="s">
        <v>444</v>
      </c>
      <c r="Z291" s="492" t="s">
        <v>1115</v>
      </c>
      <c r="AA291" s="492"/>
      <c r="AB291" s="492" t="s">
        <v>1115</v>
      </c>
      <c r="AC291" s="492"/>
      <c r="AD291" s="492" t="s">
        <v>1115</v>
      </c>
      <c r="AE291" s="492"/>
      <c r="AF291" s="492" t="s">
        <v>1115</v>
      </c>
      <c r="AG291" s="492"/>
      <c r="AH291" s="492" t="s">
        <v>1115</v>
      </c>
      <c r="AI291" s="492"/>
      <c r="AJ291" s="492" t="s">
        <v>1115</v>
      </c>
      <c r="AK291" s="492"/>
      <c r="AL291" s="492" t="s">
        <v>1116</v>
      </c>
      <c r="AM291" s="492"/>
      <c r="AN291" s="492" t="s">
        <v>1146</v>
      </c>
      <c r="AO291" s="492"/>
      <c r="AP291" s="492"/>
      <c r="AQ291" s="492" t="s">
        <v>416</v>
      </c>
      <c r="AR291" s="495"/>
    </row>
    <row r="292" spans="1:44" ht="25.5">
      <c r="A292" s="1050"/>
      <c r="B292" s="1053"/>
      <c r="C292" s="1037"/>
      <c r="D292" s="1045"/>
      <c r="E292" s="491" t="s">
        <v>1147</v>
      </c>
      <c r="F292" s="492"/>
      <c r="G292" s="492" t="s">
        <v>594</v>
      </c>
      <c r="H292" s="492"/>
      <c r="I292" s="492" t="s">
        <v>1148</v>
      </c>
      <c r="J292" s="492" t="s">
        <v>498</v>
      </c>
      <c r="K292" s="492" t="s">
        <v>1138</v>
      </c>
      <c r="L292" s="1036"/>
      <c r="M292" s="1036"/>
      <c r="N292" s="1037"/>
      <c r="O292" s="1037"/>
      <c r="P292" s="1037"/>
      <c r="Q292" s="1037"/>
      <c r="R292" s="1037"/>
      <c r="S292" s="1037"/>
      <c r="T292" s="1037"/>
      <c r="U292" s="1037"/>
      <c r="V292" s="494"/>
      <c r="W292" s="494"/>
      <c r="X292" s="492"/>
      <c r="Y292" s="492"/>
      <c r="Z292" s="492"/>
      <c r="AA292" s="492"/>
      <c r="AB292" s="492"/>
      <c r="AC292" s="492"/>
      <c r="AD292" s="492"/>
      <c r="AE292" s="492"/>
      <c r="AF292" s="492"/>
      <c r="AG292" s="492"/>
      <c r="AH292" s="492"/>
      <c r="AI292" s="492"/>
      <c r="AJ292" s="492"/>
      <c r="AK292" s="492"/>
      <c r="AL292" s="492"/>
      <c r="AM292" s="492"/>
      <c r="AN292" s="492"/>
      <c r="AO292" s="492"/>
      <c r="AP292" s="492"/>
      <c r="AQ292" s="492"/>
      <c r="AR292" s="495"/>
    </row>
    <row r="293" spans="1:44" ht="51">
      <c r="A293" s="1050"/>
      <c r="B293" s="1053"/>
      <c r="C293" s="1037"/>
      <c r="D293" s="1045"/>
      <c r="E293" s="491" t="s">
        <v>1149</v>
      </c>
      <c r="F293" s="492" t="s">
        <v>863</v>
      </c>
      <c r="G293" s="492"/>
      <c r="H293" s="492"/>
      <c r="I293" s="492" t="s">
        <v>1150</v>
      </c>
      <c r="J293" s="492" t="s">
        <v>1151</v>
      </c>
      <c r="K293" s="492" t="s">
        <v>1138</v>
      </c>
      <c r="L293" s="1036"/>
      <c r="M293" s="1036"/>
      <c r="N293" s="1037"/>
      <c r="O293" s="1037"/>
      <c r="P293" s="1037"/>
      <c r="Q293" s="1037"/>
      <c r="R293" s="1037"/>
      <c r="S293" s="1037"/>
      <c r="T293" s="1037"/>
      <c r="U293" s="1037"/>
      <c r="V293" s="492"/>
      <c r="W293" s="492"/>
      <c r="X293" s="492"/>
      <c r="Y293" s="492"/>
      <c r="Z293" s="492"/>
      <c r="AA293" s="492"/>
      <c r="AB293" s="492"/>
      <c r="AC293" s="492"/>
      <c r="AD293" s="492"/>
      <c r="AE293" s="492"/>
      <c r="AF293" s="492"/>
      <c r="AG293" s="492"/>
      <c r="AH293" s="492"/>
      <c r="AI293" s="492"/>
      <c r="AJ293" s="492"/>
      <c r="AK293" s="492"/>
      <c r="AL293" s="492"/>
      <c r="AM293" s="492"/>
      <c r="AN293" s="492"/>
      <c r="AO293" s="492"/>
      <c r="AP293" s="492"/>
      <c r="AQ293" s="492"/>
      <c r="AR293" s="496"/>
    </row>
    <row r="294" spans="1:44" ht="25.5">
      <c r="A294" s="1050"/>
      <c r="B294" s="1053"/>
      <c r="C294" s="1037"/>
      <c r="D294" s="1045"/>
      <c r="E294" s="491"/>
      <c r="F294" s="492"/>
      <c r="G294" s="492"/>
      <c r="H294" s="492"/>
      <c r="I294" s="492" t="s">
        <v>1152</v>
      </c>
      <c r="J294" s="492" t="s">
        <v>441</v>
      </c>
      <c r="K294" s="492" t="s">
        <v>1153</v>
      </c>
      <c r="L294" s="1036"/>
      <c r="M294" s="1036"/>
      <c r="N294" s="1037"/>
      <c r="O294" s="1037"/>
      <c r="P294" s="1037"/>
      <c r="Q294" s="1037"/>
      <c r="R294" s="1037"/>
      <c r="S294" s="1037"/>
      <c r="T294" s="1037"/>
      <c r="U294" s="1037"/>
      <c r="V294" s="492"/>
      <c r="W294" s="492"/>
      <c r="X294" s="492"/>
      <c r="Y294" s="492"/>
      <c r="Z294" s="492"/>
      <c r="AA294" s="492"/>
      <c r="AB294" s="492"/>
      <c r="AC294" s="492"/>
      <c r="AD294" s="492"/>
      <c r="AE294" s="492"/>
      <c r="AF294" s="492"/>
      <c r="AG294" s="492"/>
      <c r="AH294" s="492"/>
      <c r="AI294" s="492"/>
      <c r="AJ294" s="492"/>
      <c r="AK294" s="492"/>
      <c r="AL294" s="492"/>
      <c r="AM294" s="492"/>
      <c r="AN294" s="492"/>
      <c r="AO294" s="492"/>
      <c r="AP294" s="492"/>
      <c r="AQ294" s="492"/>
      <c r="AR294" s="496"/>
    </row>
    <row r="295" spans="1:44" ht="15.75" thickBot="1">
      <c r="A295" s="1051"/>
      <c r="B295" s="1054"/>
      <c r="C295" s="1038"/>
      <c r="D295" s="1046"/>
      <c r="E295" s="497"/>
      <c r="F295" s="498"/>
      <c r="G295" s="498"/>
      <c r="H295" s="498"/>
      <c r="I295" s="497"/>
      <c r="J295" s="498"/>
      <c r="K295" s="498"/>
      <c r="L295" s="1047"/>
      <c r="M295" s="1047"/>
      <c r="N295" s="1038"/>
      <c r="O295" s="1038"/>
      <c r="P295" s="1038"/>
      <c r="Q295" s="1038"/>
      <c r="R295" s="1038"/>
      <c r="S295" s="1038"/>
      <c r="T295" s="1038"/>
      <c r="U295" s="1038"/>
      <c r="V295" s="498"/>
      <c r="W295" s="498"/>
      <c r="X295" s="498"/>
      <c r="Y295" s="498"/>
      <c r="Z295" s="498"/>
      <c r="AA295" s="498"/>
      <c r="AB295" s="498"/>
      <c r="AC295" s="498"/>
      <c r="AD295" s="498"/>
      <c r="AE295" s="498"/>
      <c r="AF295" s="498"/>
      <c r="AG295" s="498"/>
      <c r="AH295" s="498"/>
      <c r="AI295" s="498"/>
      <c r="AJ295" s="498"/>
      <c r="AK295" s="498"/>
      <c r="AL295" s="498"/>
      <c r="AM295" s="498"/>
      <c r="AN295" s="498"/>
      <c r="AO295" s="498"/>
      <c r="AP295" s="498"/>
      <c r="AQ295" s="498"/>
      <c r="AR295" s="499"/>
    </row>
    <row r="296" spans="1:44" ht="63.75">
      <c r="A296" s="863" t="s">
        <v>1154</v>
      </c>
      <c r="B296" s="856" t="s">
        <v>1155</v>
      </c>
      <c r="C296" s="856" t="s">
        <v>436</v>
      </c>
      <c r="D296" s="856" t="s">
        <v>1156</v>
      </c>
      <c r="E296" s="234" t="s">
        <v>1157</v>
      </c>
      <c r="F296" s="235" t="s">
        <v>863</v>
      </c>
      <c r="G296" s="235" t="s">
        <v>457</v>
      </c>
      <c r="H296" s="235"/>
      <c r="I296" s="234"/>
      <c r="J296" s="235" t="s">
        <v>517</v>
      </c>
      <c r="K296" s="235">
        <v>3</v>
      </c>
      <c r="L296" s="500" t="s">
        <v>1158</v>
      </c>
      <c r="M296" s="500" t="s">
        <v>1159</v>
      </c>
      <c r="N296" s="856" t="s">
        <v>444</v>
      </c>
      <c r="O296" s="925" t="s">
        <v>445</v>
      </c>
      <c r="P296" s="920" t="str">
        <f>+IF(AVERAGE(K296:K298)&lt;1.5,"INSIGNIFICANTE (1)",+IF(AVERAGE(K296:K298)&lt;2.5,"MENOR (2)",IF(AVERAGE(K296:K298)&lt;3.5,"MODERADO (3)",IF(AVERAGE(K296:K298)&lt;4.5,"MAYOR (4)","CATASTRÓFICO (5)"))))</f>
        <v>MODERADO (3)</v>
      </c>
      <c r="Q296" s="926" t="e">
        <f>VLOOKUP(O296,'[22]TABLA DE PROBABILIDAD'!A289:C293,2,FALSE)</f>
        <v>#N/A</v>
      </c>
      <c r="R296" s="920" t="e">
        <f>VLOOKUP(P296,'[22]TABLA DE IMPACTO'!B317:C321,2,FALSE)</f>
        <v>#N/A</v>
      </c>
      <c r="S296" s="920" t="e">
        <f>VALUE(CONCATENATE(Q296,R296))</f>
        <v>#N/A</v>
      </c>
      <c r="T296" s="920" t="e">
        <f>VLOOKUP(S296,'[6]MATRIZ CALIFICACIÓN'!$D$58:$E$82,2,FALSE)</f>
        <v>#N/A</v>
      </c>
      <c r="U296" s="921" t="s">
        <v>909</v>
      </c>
      <c r="V296" s="501" t="s">
        <v>1160</v>
      </c>
      <c r="W296" s="235" t="s">
        <v>1161</v>
      </c>
      <c r="X296" s="235" t="s">
        <v>1162</v>
      </c>
      <c r="Y296" s="235" t="s">
        <v>658</v>
      </c>
      <c r="Z296" s="235">
        <v>15</v>
      </c>
      <c r="AA296" s="235"/>
      <c r="AB296" s="235">
        <v>15</v>
      </c>
      <c r="AC296" s="235"/>
      <c r="AD296" s="235">
        <v>15</v>
      </c>
      <c r="AE296" s="235"/>
      <c r="AF296" s="235">
        <v>15</v>
      </c>
      <c r="AG296" s="235">
        <v>5</v>
      </c>
      <c r="AH296" s="235">
        <v>15</v>
      </c>
      <c r="AI296" s="235">
        <v>0</v>
      </c>
      <c r="AJ296" s="235">
        <v>15</v>
      </c>
      <c r="AK296" s="235"/>
      <c r="AL296" s="235"/>
      <c r="AM296" s="235"/>
      <c r="AN296" s="235"/>
      <c r="AO296" s="502">
        <f>SUM(Z296:AN296)</f>
        <v>95</v>
      </c>
      <c r="AP296" s="502" t="s">
        <v>519</v>
      </c>
      <c r="AQ296" s="235" t="s">
        <v>415</v>
      </c>
      <c r="AR296" s="503" t="s">
        <v>1163</v>
      </c>
    </row>
    <row r="297" spans="1:44" ht="102" customHeight="1">
      <c r="A297" s="864"/>
      <c r="B297" s="857"/>
      <c r="C297" s="857"/>
      <c r="D297" s="857"/>
      <c r="E297" s="240" t="s">
        <v>1164</v>
      </c>
      <c r="F297" s="238" t="s">
        <v>821</v>
      </c>
      <c r="G297" s="238" t="s">
        <v>439</v>
      </c>
      <c r="H297" s="238"/>
      <c r="I297" s="239"/>
      <c r="J297" s="238" t="s">
        <v>498</v>
      </c>
      <c r="K297" s="238">
        <v>4</v>
      </c>
      <c r="L297" s="287" t="s">
        <v>1158</v>
      </c>
      <c r="M297" s="287" t="s">
        <v>1159</v>
      </c>
      <c r="N297" s="857"/>
      <c r="O297" s="871"/>
      <c r="P297" s="873"/>
      <c r="Q297" s="927"/>
      <c r="R297" s="873"/>
      <c r="S297" s="873"/>
      <c r="T297" s="873"/>
      <c r="U297" s="922"/>
      <c r="V297" s="504" t="s">
        <v>1165</v>
      </c>
      <c r="W297" s="238" t="s">
        <v>1161</v>
      </c>
      <c r="X297" s="238" t="s">
        <v>1162</v>
      </c>
      <c r="Y297" s="238" t="s">
        <v>658</v>
      </c>
      <c r="Z297" s="238">
        <v>15</v>
      </c>
      <c r="AA297" s="238"/>
      <c r="AB297" s="238">
        <v>15</v>
      </c>
      <c r="AC297" s="238"/>
      <c r="AD297" s="238">
        <v>15</v>
      </c>
      <c r="AE297" s="238"/>
      <c r="AF297" s="238">
        <v>15</v>
      </c>
      <c r="AG297" s="238">
        <v>5</v>
      </c>
      <c r="AH297" s="238">
        <v>15</v>
      </c>
      <c r="AI297" s="238">
        <v>0</v>
      </c>
      <c r="AJ297" s="238">
        <v>15</v>
      </c>
      <c r="AK297" s="238"/>
      <c r="AL297" s="238"/>
      <c r="AM297" s="238"/>
      <c r="AN297" s="238"/>
      <c r="AO297" s="300">
        <f t="shared" ref="AO297" si="39">SUM(Z297:AN297)</f>
        <v>95</v>
      </c>
      <c r="AP297" s="300" t="s">
        <v>519</v>
      </c>
      <c r="AQ297" s="238" t="s">
        <v>416</v>
      </c>
      <c r="AR297" s="505" t="s">
        <v>1166</v>
      </c>
    </row>
    <row r="298" spans="1:44" ht="25.5">
      <c r="A298" s="864"/>
      <c r="B298" s="857"/>
      <c r="C298" s="857"/>
      <c r="D298" s="857"/>
      <c r="E298" s="240" t="s">
        <v>1167</v>
      </c>
      <c r="F298" s="238" t="s">
        <v>821</v>
      </c>
      <c r="G298" s="238" t="s">
        <v>467</v>
      </c>
      <c r="H298" s="238"/>
      <c r="I298" s="239"/>
      <c r="J298" s="238" t="s">
        <v>517</v>
      </c>
      <c r="K298" s="238">
        <v>3</v>
      </c>
      <c r="L298" s="287" t="s">
        <v>1158</v>
      </c>
      <c r="M298" s="287" t="s">
        <v>1159</v>
      </c>
      <c r="N298" s="857"/>
      <c r="O298" s="871"/>
      <c r="P298" s="873"/>
      <c r="Q298" s="927"/>
      <c r="R298" s="873"/>
      <c r="S298" s="873"/>
      <c r="T298" s="873"/>
      <c r="U298" s="922"/>
      <c r="V298" s="238"/>
      <c r="W298" s="238"/>
      <c r="X298" s="238"/>
      <c r="Y298" s="238"/>
      <c r="Z298" s="238"/>
      <c r="AA298" s="238"/>
      <c r="AB298" s="238"/>
      <c r="AC298" s="238"/>
      <c r="AD298" s="238"/>
      <c r="AE298" s="238"/>
      <c r="AF298" s="238"/>
      <c r="AG298" s="238"/>
      <c r="AH298" s="238"/>
      <c r="AI298" s="238"/>
      <c r="AJ298" s="238"/>
      <c r="AK298" s="238"/>
      <c r="AL298" s="238"/>
      <c r="AM298" s="238"/>
      <c r="AN298" s="238"/>
      <c r="AO298" s="300"/>
      <c r="AP298" s="300"/>
      <c r="AQ298" s="238"/>
      <c r="AR298" s="505" t="s">
        <v>1168</v>
      </c>
    </row>
    <row r="299" spans="1:44" ht="76.5">
      <c r="A299" s="864"/>
      <c r="B299" s="857"/>
      <c r="C299" s="857" t="s">
        <v>436</v>
      </c>
      <c r="D299" s="857" t="s">
        <v>1169</v>
      </c>
      <c r="E299" s="239" t="s">
        <v>1170</v>
      </c>
      <c r="F299" s="238" t="s">
        <v>821</v>
      </c>
      <c r="G299" s="238" t="s">
        <v>457</v>
      </c>
      <c r="H299" s="238"/>
      <c r="I299" s="239"/>
      <c r="J299" s="238" t="s">
        <v>517</v>
      </c>
      <c r="K299" s="238">
        <v>3</v>
      </c>
      <c r="L299" s="287" t="s">
        <v>1158</v>
      </c>
      <c r="M299" s="287" t="s">
        <v>1171</v>
      </c>
      <c r="N299" s="857" t="s">
        <v>444</v>
      </c>
      <c r="O299" s="871" t="s">
        <v>445</v>
      </c>
      <c r="P299" s="873" t="str">
        <f>+IF(AVERAGE(K299:K301)&lt;1.5,"INSIGNIFICANTE (1)",+IF(AVERAGE(K299:K301)&lt;2.5,"MENOR (2)",IF(AVERAGE(K299:K301)&lt;3.5,"MODERADO (3)",IF(AVERAGE(K299:K301)&lt;4.5,"MAYOR (4)","CATASTRÓFICO (5)"))))</f>
        <v>MODERADO (3)</v>
      </c>
      <c r="Q299" s="927" t="e">
        <f>VLOOKUP(O299,'[22]TABLA DE PROBABILIDAD'!A295:C299,2,FALSE)</f>
        <v>#N/A</v>
      </c>
      <c r="R299" s="873" t="e">
        <f>VLOOKUP(P299,'[22]TABLA DE IMPACTO'!B323:C327,2,FALSE)</f>
        <v>#N/A</v>
      </c>
      <c r="S299" s="873" t="e">
        <f>VALUE(CONCATENATE(Q299,R299))</f>
        <v>#N/A</v>
      </c>
      <c r="T299" s="873" t="e">
        <f>VLOOKUP(S299,'[6]MATRIZ CALIFICACIÓN'!$D$58:$E$82,2,FALSE)</f>
        <v>#N/A</v>
      </c>
      <c r="U299" s="922" t="s">
        <v>909</v>
      </c>
      <c r="V299" s="243" t="s">
        <v>1172</v>
      </c>
      <c r="W299" s="238" t="s">
        <v>1161</v>
      </c>
      <c r="X299" s="238" t="s">
        <v>1173</v>
      </c>
      <c r="Y299" s="238" t="s">
        <v>658</v>
      </c>
      <c r="Z299" s="238">
        <v>15</v>
      </c>
      <c r="AA299" s="238"/>
      <c r="AB299" s="238">
        <v>15</v>
      </c>
      <c r="AC299" s="238"/>
      <c r="AD299" s="238">
        <v>15</v>
      </c>
      <c r="AE299" s="238"/>
      <c r="AF299" s="238">
        <v>15</v>
      </c>
      <c r="AG299" s="238"/>
      <c r="AH299" s="238">
        <v>15</v>
      </c>
      <c r="AI299" s="238"/>
      <c r="AJ299" s="238">
        <v>15</v>
      </c>
      <c r="AK299" s="238"/>
      <c r="AL299" s="238"/>
      <c r="AM299" s="238"/>
      <c r="AN299" s="238"/>
      <c r="AO299" s="300">
        <f>SUM(Z299:AN299)</f>
        <v>90</v>
      </c>
      <c r="AP299" s="300" t="s">
        <v>519</v>
      </c>
      <c r="AQ299" s="238" t="s">
        <v>453</v>
      </c>
      <c r="AR299" s="505" t="s">
        <v>1174</v>
      </c>
    </row>
    <row r="300" spans="1:44" ht="76.5">
      <c r="A300" s="864"/>
      <c r="B300" s="857"/>
      <c r="C300" s="857"/>
      <c r="D300" s="857"/>
      <c r="E300" s="240" t="s">
        <v>1175</v>
      </c>
      <c r="F300" s="238" t="s">
        <v>515</v>
      </c>
      <c r="G300" s="238" t="s">
        <v>439</v>
      </c>
      <c r="H300" s="238"/>
      <c r="I300" s="239"/>
      <c r="J300" s="238" t="s">
        <v>498</v>
      </c>
      <c r="K300" s="238">
        <v>4</v>
      </c>
      <c r="L300" s="287" t="s">
        <v>1158</v>
      </c>
      <c r="M300" s="287" t="s">
        <v>1171</v>
      </c>
      <c r="N300" s="857"/>
      <c r="O300" s="871"/>
      <c r="P300" s="873"/>
      <c r="Q300" s="927"/>
      <c r="R300" s="873"/>
      <c r="S300" s="873"/>
      <c r="T300" s="873"/>
      <c r="U300" s="922"/>
      <c r="V300" s="504" t="s">
        <v>1176</v>
      </c>
      <c r="W300" s="238" t="s">
        <v>1161</v>
      </c>
      <c r="X300" s="238" t="s">
        <v>1173</v>
      </c>
      <c r="Y300" s="238" t="s">
        <v>1177</v>
      </c>
      <c r="Z300" s="238">
        <v>15</v>
      </c>
      <c r="AA300" s="238"/>
      <c r="AB300" s="238">
        <v>15</v>
      </c>
      <c r="AC300" s="238"/>
      <c r="AD300" s="238">
        <v>15</v>
      </c>
      <c r="AE300" s="238"/>
      <c r="AF300" s="238">
        <v>15</v>
      </c>
      <c r="AG300" s="238"/>
      <c r="AH300" s="238">
        <v>15</v>
      </c>
      <c r="AI300" s="238"/>
      <c r="AJ300" s="238">
        <v>15</v>
      </c>
      <c r="AK300" s="238"/>
      <c r="AL300" s="238"/>
      <c r="AM300" s="238"/>
      <c r="AN300" s="238"/>
      <c r="AO300" s="300">
        <f t="shared" ref="AO300:AO301" si="40">SUM(Z300:AN300)</f>
        <v>90</v>
      </c>
      <c r="AP300" s="300" t="s">
        <v>519</v>
      </c>
      <c r="AQ300" s="238" t="s">
        <v>415</v>
      </c>
      <c r="AR300" s="505" t="s">
        <v>1178</v>
      </c>
    </row>
    <row r="301" spans="1:44" ht="63.75">
      <c r="A301" s="864"/>
      <c r="B301" s="857"/>
      <c r="C301" s="857"/>
      <c r="D301" s="857"/>
      <c r="E301" s="240" t="s">
        <v>1167</v>
      </c>
      <c r="F301" s="238" t="s">
        <v>821</v>
      </c>
      <c r="G301" s="238" t="s">
        <v>467</v>
      </c>
      <c r="H301" s="238"/>
      <c r="I301" s="239"/>
      <c r="J301" s="238" t="s">
        <v>517</v>
      </c>
      <c r="K301" s="238">
        <v>3</v>
      </c>
      <c r="L301" s="287" t="s">
        <v>1158</v>
      </c>
      <c r="M301" s="287" t="s">
        <v>1171</v>
      </c>
      <c r="N301" s="857"/>
      <c r="O301" s="871"/>
      <c r="P301" s="873"/>
      <c r="Q301" s="927"/>
      <c r="R301" s="873"/>
      <c r="S301" s="873"/>
      <c r="T301" s="873"/>
      <c r="U301" s="922"/>
      <c r="V301" s="504" t="s">
        <v>1179</v>
      </c>
      <c r="W301" s="238" t="s">
        <v>1161</v>
      </c>
      <c r="X301" s="238" t="s">
        <v>1173</v>
      </c>
      <c r="Y301" s="238" t="s">
        <v>1177</v>
      </c>
      <c r="Z301" s="238">
        <v>15</v>
      </c>
      <c r="AA301" s="238"/>
      <c r="AB301" s="238">
        <v>15</v>
      </c>
      <c r="AC301" s="238"/>
      <c r="AD301" s="238">
        <v>15</v>
      </c>
      <c r="AE301" s="238"/>
      <c r="AF301" s="238">
        <v>15</v>
      </c>
      <c r="AG301" s="238"/>
      <c r="AH301" s="238">
        <v>15</v>
      </c>
      <c r="AI301" s="238"/>
      <c r="AJ301" s="238">
        <v>15</v>
      </c>
      <c r="AK301" s="238"/>
      <c r="AL301" s="238"/>
      <c r="AM301" s="238"/>
      <c r="AN301" s="238"/>
      <c r="AO301" s="300">
        <f t="shared" si="40"/>
        <v>90</v>
      </c>
      <c r="AP301" s="300" t="s">
        <v>519</v>
      </c>
      <c r="AQ301" s="238" t="s">
        <v>453</v>
      </c>
      <c r="AR301" s="505" t="s">
        <v>1180</v>
      </c>
    </row>
    <row r="302" spans="1:44" ht="89.25">
      <c r="A302" s="864"/>
      <c r="B302" s="857"/>
      <c r="C302" s="857" t="s">
        <v>471</v>
      </c>
      <c r="D302" s="857" t="s">
        <v>1181</v>
      </c>
      <c r="E302" s="243" t="s">
        <v>1182</v>
      </c>
      <c r="F302" s="238" t="s">
        <v>819</v>
      </c>
      <c r="G302" s="238" t="s">
        <v>457</v>
      </c>
      <c r="H302" s="238"/>
      <c r="I302" s="243"/>
      <c r="J302" s="238"/>
      <c r="K302" s="238"/>
      <c r="L302" s="287" t="s">
        <v>1158</v>
      </c>
      <c r="M302" s="287" t="s">
        <v>1183</v>
      </c>
      <c r="N302" s="857"/>
      <c r="O302" s="871"/>
      <c r="P302" s="873"/>
      <c r="Q302" s="927"/>
      <c r="R302" s="873"/>
      <c r="S302" s="873"/>
      <c r="T302" s="873"/>
      <c r="U302" s="922"/>
      <c r="V302" s="504" t="s">
        <v>1184</v>
      </c>
      <c r="W302" s="238" t="s">
        <v>1161</v>
      </c>
      <c r="X302" s="238" t="s">
        <v>1185</v>
      </c>
      <c r="Y302" s="238" t="s">
        <v>1177</v>
      </c>
      <c r="Z302" s="238">
        <v>15</v>
      </c>
      <c r="AA302" s="238"/>
      <c r="AB302" s="238">
        <v>15</v>
      </c>
      <c r="AC302" s="238"/>
      <c r="AD302" s="238">
        <v>15</v>
      </c>
      <c r="AE302" s="238"/>
      <c r="AF302" s="238">
        <v>15</v>
      </c>
      <c r="AG302" s="238"/>
      <c r="AH302" s="238">
        <v>15</v>
      </c>
      <c r="AI302" s="238"/>
      <c r="AJ302" s="238"/>
      <c r="AK302" s="238"/>
      <c r="AL302" s="238"/>
      <c r="AM302" s="238"/>
      <c r="AN302" s="238"/>
      <c r="AO302" s="300"/>
      <c r="AP302" s="300" t="s">
        <v>449</v>
      </c>
      <c r="AQ302" s="238" t="s">
        <v>415</v>
      </c>
      <c r="AR302" s="505" t="s">
        <v>1186</v>
      </c>
    </row>
    <row r="303" spans="1:44" ht="51">
      <c r="A303" s="864"/>
      <c r="B303" s="857"/>
      <c r="C303" s="857"/>
      <c r="D303" s="857"/>
      <c r="E303" s="243" t="s">
        <v>1187</v>
      </c>
      <c r="F303" s="238" t="s">
        <v>819</v>
      </c>
      <c r="G303" s="238" t="s">
        <v>457</v>
      </c>
      <c r="H303" s="238"/>
      <c r="I303" s="243"/>
      <c r="J303" s="238"/>
      <c r="K303" s="238"/>
      <c r="L303" s="287" t="s">
        <v>1158</v>
      </c>
      <c r="M303" s="287" t="s">
        <v>1183</v>
      </c>
      <c r="N303" s="857"/>
      <c r="O303" s="871"/>
      <c r="P303" s="873"/>
      <c r="Q303" s="927"/>
      <c r="R303" s="873"/>
      <c r="S303" s="873"/>
      <c r="T303" s="873"/>
      <c r="U303" s="922"/>
      <c r="V303" s="504" t="s">
        <v>1188</v>
      </c>
      <c r="W303" s="238" t="s">
        <v>1189</v>
      </c>
      <c r="X303" s="238" t="s">
        <v>1190</v>
      </c>
      <c r="Y303" s="238" t="s">
        <v>1177</v>
      </c>
      <c r="Z303" s="238">
        <v>15</v>
      </c>
      <c r="AA303" s="238"/>
      <c r="AB303" s="238">
        <v>15</v>
      </c>
      <c r="AC303" s="238"/>
      <c r="AD303" s="238">
        <v>15</v>
      </c>
      <c r="AE303" s="238"/>
      <c r="AF303" s="238">
        <v>15</v>
      </c>
      <c r="AG303" s="238"/>
      <c r="AH303" s="238">
        <v>15</v>
      </c>
      <c r="AI303" s="238"/>
      <c r="AJ303" s="238"/>
      <c r="AK303" s="238"/>
      <c r="AL303" s="238"/>
      <c r="AM303" s="238"/>
      <c r="AN303" s="238"/>
      <c r="AO303" s="300"/>
      <c r="AP303" s="300" t="s">
        <v>449</v>
      </c>
      <c r="AQ303" s="238" t="s">
        <v>416</v>
      </c>
      <c r="AR303" s="505" t="s">
        <v>1191</v>
      </c>
    </row>
    <row r="304" spans="1:44" ht="90" thickBot="1">
      <c r="A304" s="865"/>
      <c r="B304" s="866"/>
      <c r="C304" s="866"/>
      <c r="D304" s="866"/>
      <c r="E304" s="506" t="s">
        <v>1192</v>
      </c>
      <c r="F304" s="507" t="s">
        <v>821</v>
      </c>
      <c r="G304" s="508" t="s">
        <v>467</v>
      </c>
      <c r="H304" s="509"/>
      <c r="I304" s="509"/>
      <c r="J304" s="509"/>
      <c r="K304" s="509"/>
      <c r="L304" s="507" t="s">
        <v>1158</v>
      </c>
      <c r="M304" s="510" t="s">
        <v>1183</v>
      </c>
      <c r="N304" s="866"/>
      <c r="O304" s="876"/>
      <c r="P304" s="509"/>
      <c r="Q304" s="509"/>
      <c r="R304" s="509"/>
      <c r="S304" s="509"/>
      <c r="T304" s="509"/>
      <c r="U304" s="509"/>
      <c r="V304" s="506" t="s">
        <v>1193</v>
      </c>
      <c r="W304" s="508" t="s">
        <v>1194</v>
      </c>
      <c r="X304" s="245" t="s">
        <v>1195</v>
      </c>
      <c r="Y304" s="508" t="s">
        <v>658</v>
      </c>
      <c r="Z304" s="245">
        <v>15</v>
      </c>
      <c r="AA304" s="509"/>
      <c r="AB304" s="245">
        <v>15</v>
      </c>
      <c r="AC304" s="509"/>
      <c r="AD304" s="245">
        <v>15</v>
      </c>
      <c r="AE304" s="509"/>
      <c r="AF304" s="245">
        <v>15</v>
      </c>
      <c r="AG304" s="509"/>
      <c r="AH304" s="245">
        <v>15</v>
      </c>
      <c r="AI304" s="509"/>
      <c r="AJ304" s="509"/>
      <c r="AK304" s="509"/>
      <c r="AL304" s="509"/>
      <c r="AM304" s="509"/>
      <c r="AN304" s="509"/>
      <c r="AO304" s="509"/>
      <c r="AP304" s="511" t="s">
        <v>449</v>
      </c>
      <c r="AQ304" s="245" t="s">
        <v>453</v>
      </c>
      <c r="AR304" s="512" t="s">
        <v>1196</v>
      </c>
    </row>
    <row r="305" spans="1:44">
      <c r="A305" s="1076" t="s">
        <v>1197</v>
      </c>
      <c r="B305" s="1055" t="s">
        <v>1198</v>
      </c>
      <c r="C305" s="1055" t="s">
        <v>471</v>
      </c>
      <c r="D305" s="1055" t="s">
        <v>1199</v>
      </c>
      <c r="E305" s="1055" t="s">
        <v>1200</v>
      </c>
      <c r="F305" s="1055"/>
      <c r="G305" s="1055" t="s">
        <v>457</v>
      </c>
      <c r="H305" s="1055"/>
      <c r="I305" s="1055" t="s">
        <v>1201</v>
      </c>
      <c r="J305" s="1055" t="s">
        <v>441</v>
      </c>
      <c r="K305" s="1055">
        <v>4</v>
      </c>
      <c r="L305" s="1055" t="s">
        <v>1202</v>
      </c>
      <c r="M305" s="1056" t="s">
        <v>1203</v>
      </c>
      <c r="N305" s="1055" t="s">
        <v>444</v>
      </c>
      <c r="O305" s="1057" t="s">
        <v>445</v>
      </c>
      <c r="P305" s="1058" t="str">
        <f>+IF(AVERAGE(K305:K308)&lt;1.5,"INSIGNIFICANTE (1)",+IF(AVERAGE(K305:K308)&lt;2.5,"MENOR (2)",IF(AVERAGE(K305:K308)&lt;3.5,"MODERADO (3)",IF(AVERAGE(K305:K308)&lt;4.5,"MAYOR (4)","CATASTRÓFICO (5)"))))</f>
        <v>MODERADO (3)</v>
      </c>
      <c r="Q305" s="1059" t="e">
        <f>VLOOKUP(O305,'[23]TABLA DE PROBABILIDAD'!A297:C301,2,FALSE)</f>
        <v>#N/A</v>
      </c>
      <c r="R305" s="1058" t="e">
        <f>VLOOKUP(P305,'[23]TABLA DE IMPACTO'!B325:C329,2,FALSE)</f>
        <v>#N/A</v>
      </c>
      <c r="S305" s="1058" t="e">
        <f>VALUE(CONCATENATE(Q305,R305))</f>
        <v>#N/A</v>
      </c>
      <c r="T305" s="1058" t="e">
        <f>VLOOKUP(S305,'[3]MATRIZ CALIFICACIÓN'!$D$58:$E$82,2,FALSE)</f>
        <v>#N/A</v>
      </c>
      <c r="U305" s="1063" t="s">
        <v>446</v>
      </c>
      <c r="V305" s="1064" t="s">
        <v>1204</v>
      </c>
      <c r="W305" s="1055" t="s">
        <v>1202</v>
      </c>
      <c r="X305" s="1056" t="s">
        <v>1203</v>
      </c>
      <c r="Y305" s="1056" t="s">
        <v>673</v>
      </c>
      <c r="Z305" s="1055">
        <v>15</v>
      </c>
      <c r="AA305" s="1055"/>
      <c r="AB305" s="1055">
        <v>15</v>
      </c>
      <c r="AC305" s="1055"/>
      <c r="AD305" s="1055">
        <v>15</v>
      </c>
      <c r="AE305" s="1055"/>
      <c r="AF305" s="1055"/>
      <c r="AG305" s="1055">
        <v>5</v>
      </c>
      <c r="AH305" s="1055">
        <v>15</v>
      </c>
      <c r="AI305" s="1055"/>
      <c r="AJ305" s="1055">
        <v>15</v>
      </c>
      <c r="AK305" s="1055"/>
      <c r="AL305" s="1055">
        <v>10</v>
      </c>
      <c r="AM305" s="1055"/>
      <c r="AN305" s="513"/>
      <c r="AO305" s="1062">
        <f>SUM(Z305:AN305)</f>
        <v>90</v>
      </c>
      <c r="AP305" s="1062" t="s">
        <v>519</v>
      </c>
      <c r="AQ305" s="1055" t="s">
        <v>415</v>
      </c>
      <c r="AR305" s="1060" t="s">
        <v>1205</v>
      </c>
    </row>
    <row r="306" spans="1:44">
      <c r="A306" s="880"/>
      <c r="B306" s="882"/>
      <c r="C306" s="882"/>
      <c r="D306" s="882"/>
      <c r="E306" s="882"/>
      <c r="F306" s="882"/>
      <c r="G306" s="882"/>
      <c r="H306" s="882"/>
      <c r="I306" s="882"/>
      <c r="J306" s="882"/>
      <c r="K306" s="882"/>
      <c r="L306" s="882"/>
      <c r="M306" s="892"/>
      <c r="N306" s="882"/>
      <c r="O306" s="884"/>
      <c r="P306" s="886"/>
      <c r="Q306" s="895"/>
      <c r="R306" s="886"/>
      <c r="S306" s="886"/>
      <c r="T306" s="886"/>
      <c r="U306" s="897"/>
      <c r="V306" s="898"/>
      <c r="W306" s="882"/>
      <c r="X306" s="892"/>
      <c r="Y306" s="892"/>
      <c r="Z306" s="882"/>
      <c r="AA306" s="882"/>
      <c r="AB306" s="882"/>
      <c r="AC306" s="882"/>
      <c r="AD306" s="882"/>
      <c r="AE306" s="882"/>
      <c r="AF306" s="882"/>
      <c r="AG306" s="882"/>
      <c r="AH306" s="882"/>
      <c r="AI306" s="882"/>
      <c r="AJ306" s="882"/>
      <c r="AK306" s="882"/>
      <c r="AL306" s="882"/>
      <c r="AM306" s="882"/>
      <c r="AN306" s="257"/>
      <c r="AO306" s="888"/>
      <c r="AP306" s="888"/>
      <c r="AQ306" s="882"/>
      <c r="AR306" s="1061"/>
    </row>
    <row r="307" spans="1:44" ht="51">
      <c r="A307" s="880"/>
      <c r="B307" s="882"/>
      <c r="C307" s="882"/>
      <c r="D307" s="882"/>
      <c r="E307" s="253" t="s">
        <v>1206</v>
      </c>
      <c r="F307" s="257"/>
      <c r="G307" s="253"/>
      <c r="H307" s="257" t="s">
        <v>480</v>
      </c>
      <c r="I307" s="253" t="s">
        <v>1201</v>
      </c>
      <c r="J307" s="253" t="s">
        <v>441</v>
      </c>
      <c r="K307" s="253">
        <v>4</v>
      </c>
      <c r="L307" s="253" t="s">
        <v>1202</v>
      </c>
      <c r="M307" s="258" t="s">
        <v>1203</v>
      </c>
      <c r="N307" s="882"/>
      <c r="O307" s="884"/>
      <c r="P307" s="886"/>
      <c r="Q307" s="895"/>
      <c r="R307" s="886"/>
      <c r="S307" s="886"/>
      <c r="T307" s="886"/>
      <c r="U307" s="897"/>
      <c r="V307" s="898"/>
      <c r="W307" s="882"/>
      <c r="X307" s="892"/>
      <c r="Y307" s="892"/>
      <c r="Z307" s="882"/>
      <c r="AA307" s="882"/>
      <c r="AB307" s="882"/>
      <c r="AC307" s="882"/>
      <c r="AD307" s="882"/>
      <c r="AE307" s="882"/>
      <c r="AF307" s="882"/>
      <c r="AG307" s="882"/>
      <c r="AH307" s="882"/>
      <c r="AI307" s="882"/>
      <c r="AJ307" s="882"/>
      <c r="AK307" s="882"/>
      <c r="AL307" s="882"/>
      <c r="AM307" s="882"/>
      <c r="AN307" s="257"/>
      <c r="AO307" s="888"/>
      <c r="AP307" s="888"/>
      <c r="AQ307" s="882"/>
      <c r="AR307" s="1061"/>
    </row>
    <row r="308" spans="1:44" ht="25.5">
      <c r="A308" s="880"/>
      <c r="B308" s="882"/>
      <c r="C308" s="882"/>
      <c r="D308" s="882"/>
      <c r="E308" s="253" t="s">
        <v>537</v>
      </c>
      <c r="F308" s="253"/>
      <c r="G308" s="253" t="s">
        <v>457</v>
      </c>
      <c r="H308" s="253"/>
      <c r="I308" s="253" t="s">
        <v>1207</v>
      </c>
      <c r="J308" s="253" t="s">
        <v>498</v>
      </c>
      <c r="K308" s="253">
        <v>2</v>
      </c>
      <c r="L308" s="253" t="s">
        <v>1202</v>
      </c>
      <c r="M308" s="258" t="s">
        <v>1203</v>
      </c>
      <c r="N308" s="882"/>
      <c r="O308" s="884"/>
      <c r="P308" s="886"/>
      <c r="Q308" s="895"/>
      <c r="R308" s="886"/>
      <c r="S308" s="886"/>
      <c r="T308" s="886"/>
      <c r="U308" s="897"/>
      <c r="V308" s="254" t="s">
        <v>1208</v>
      </c>
      <c r="W308" s="253"/>
      <c r="X308" s="258"/>
      <c r="Y308" s="254"/>
      <c r="Z308" s="253"/>
      <c r="AA308" s="253"/>
      <c r="AB308" s="253"/>
      <c r="AC308" s="253"/>
      <c r="AD308" s="253"/>
      <c r="AE308" s="253"/>
      <c r="AF308" s="253"/>
      <c r="AG308" s="253"/>
      <c r="AH308" s="253"/>
      <c r="AI308" s="253"/>
      <c r="AJ308" s="253"/>
      <c r="AK308" s="253"/>
      <c r="AL308" s="253"/>
      <c r="AM308" s="253"/>
      <c r="AN308" s="253"/>
      <c r="AO308" s="255"/>
      <c r="AP308" s="255"/>
      <c r="AQ308" s="253"/>
      <c r="AR308" s="514"/>
    </row>
    <row r="309" spans="1:44" ht="114.75" customHeight="1">
      <c r="A309" s="880"/>
      <c r="B309" s="882"/>
      <c r="C309" s="882" t="s">
        <v>436</v>
      </c>
      <c r="D309" s="882" t="s">
        <v>1209</v>
      </c>
      <c r="E309" s="334" t="s">
        <v>1210</v>
      </c>
      <c r="F309" s="253"/>
      <c r="G309" s="253" t="s">
        <v>439</v>
      </c>
      <c r="H309" s="253"/>
      <c r="I309" s="253" t="s">
        <v>1211</v>
      </c>
      <c r="J309" s="253" t="s">
        <v>517</v>
      </c>
      <c r="K309" s="253">
        <v>3</v>
      </c>
      <c r="L309" s="253" t="s">
        <v>1202</v>
      </c>
      <c r="M309" s="253" t="s">
        <v>1203</v>
      </c>
      <c r="N309" s="882" t="s">
        <v>444</v>
      </c>
      <c r="O309" s="884" t="s">
        <v>590</v>
      </c>
      <c r="P309" s="886" t="str">
        <f>+IF(AVERAGE(K309:K311)&lt;1.5,"INSIGNIFICANTE (1)",+IF(AVERAGE(K309:K311)&lt;2.5,"MENOR (2)",IF(AVERAGE(K309:K311)&lt;3.5,"MODERADO (3)",IF(AVERAGE(K309:K311)&lt;4.5,"MAYOR (4)","CATASTRÓFICO (5)"))))</f>
        <v>MODERADO (3)</v>
      </c>
      <c r="Q309" s="895" t="e">
        <f>VLOOKUP(O309,'[23]TABLA DE PROBABILIDAD'!A297:C305,2,FALSE)</f>
        <v>#N/A</v>
      </c>
      <c r="R309" s="886" t="e">
        <f>VLOOKUP(P309,'[23]TABLA DE IMPACTO'!B325:C329,2,FALSE)</f>
        <v>#N/A</v>
      </c>
      <c r="S309" s="886" t="e">
        <f>VALUE(CONCATENATE(Q309,R309))</f>
        <v>#N/A</v>
      </c>
      <c r="T309" s="886" t="e">
        <f>VLOOKUP(S309,'[3]MATRIZ CALIFICACIÓN'!$D$58:$E$82,2,FALSE)</f>
        <v>#N/A</v>
      </c>
      <c r="U309" s="897" t="s">
        <v>446</v>
      </c>
      <c r="V309" s="253" t="s">
        <v>1212</v>
      </c>
      <c r="W309" s="254" t="s">
        <v>1202</v>
      </c>
      <c r="X309" s="254" t="s">
        <v>1203</v>
      </c>
      <c r="Y309" s="254" t="s">
        <v>1177</v>
      </c>
      <c r="Z309" s="253">
        <v>15</v>
      </c>
      <c r="AA309" s="253"/>
      <c r="AB309" s="253">
        <v>15</v>
      </c>
      <c r="AC309" s="253"/>
      <c r="AD309" s="253">
        <v>15</v>
      </c>
      <c r="AE309" s="253"/>
      <c r="AF309" s="253">
        <v>15</v>
      </c>
      <c r="AG309" s="253"/>
      <c r="AH309" s="253">
        <v>15</v>
      </c>
      <c r="AI309" s="253"/>
      <c r="AJ309" s="253"/>
      <c r="AK309" s="253">
        <v>0</v>
      </c>
      <c r="AL309" s="253">
        <v>10</v>
      </c>
      <c r="AM309" s="253"/>
      <c r="AN309" s="253"/>
      <c r="AO309" s="255">
        <f>SUM(Z309:AN309)</f>
        <v>85</v>
      </c>
      <c r="AP309" s="255" t="s">
        <v>519</v>
      </c>
      <c r="AQ309" s="253" t="s">
        <v>415</v>
      </c>
      <c r="AR309" s="515" t="s">
        <v>1213</v>
      </c>
    </row>
    <row r="310" spans="1:44" ht="102">
      <c r="A310" s="880"/>
      <c r="B310" s="882"/>
      <c r="C310" s="882"/>
      <c r="D310" s="882"/>
      <c r="E310" s="334" t="s">
        <v>1214</v>
      </c>
      <c r="F310" s="253"/>
      <c r="G310" s="253"/>
      <c r="H310" s="253" t="s">
        <v>480</v>
      </c>
      <c r="I310" s="253" t="s">
        <v>1215</v>
      </c>
      <c r="J310" s="253" t="s">
        <v>441</v>
      </c>
      <c r="K310" s="253">
        <v>4</v>
      </c>
      <c r="L310" s="253" t="s">
        <v>1202</v>
      </c>
      <c r="M310" s="253" t="s">
        <v>1203</v>
      </c>
      <c r="N310" s="882"/>
      <c r="O310" s="884"/>
      <c r="P310" s="886"/>
      <c r="Q310" s="895"/>
      <c r="R310" s="886"/>
      <c r="S310" s="886"/>
      <c r="T310" s="886"/>
      <c r="U310" s="897"/>
      <c r="V310" s="253"/>
      <c r="W310" s="254" t="s">
        <v>1202</v>
      </c>
      <c r="X310" s="254" t="s">
        <v>1203</v>
      </c>
      <c r="Y310" s="254" t="s">
        <v>673</v>
      </c>
      <c r="Z310" s="253">
        <v>15</v>
      </c>
      <c r="AA310" s="253"/>
      <c r="AB310" s="253">
        <v>15</v>
      </c>
      <c r="AC310" s="253"/>
      <c r="AD310" s="253">
        <v>15</v>
      </c>
      <c r="AE310" s="253"/>
      <c r="AF310" s="253">
        <v>15</v>
      </c>
      <c r="AG310" s="253"/>
      <c r="AH310" s="253">
        <v>15</v>
      </c>
      <c r="AI310" s="253"/>
      <c r="AJ310" s="253">
        <v>15</v>
      </c>
      <c r="AK310" s="253"/>
      <c r="AL310" s="253">
        <v>10</v>
      </c>
      <c r="AM310" s="253"/>
      <c r="AN310" s="253"/>
      <c r="AO310" s="255">
        <f>SUM(Z310:AN310)</f>
        <v>100</v>
      </c>
      <c r="AP310" s="255" t="s">
        <v>519</v>
      </c>
      <c r="AQ310" s="253" t="s">
        <v>415</v>
      </c>
      <c r="AR310" s="515" t="s">
        <v>1216</v>
      </c>
    </row>
    <row r="311" spans="1:44" ht="140.25">
      <c r="A311" s="880"/>
      <c r="B311" s="882"/>
      <c r="C311" s="882"/>
      <c r="D311" s="882"/>
      <c r="E311" s="260" t="s">
        <v>1217</v>
      </c>
      <c r="F311" s="253"/>
      <c r="G311" s="253"/>
      <c r="H311" s="253" t="s">
        <v>480</v>
      </c>
      <c r="I311" s="253" t="s">
        <v>1218</v>
      </c>
      <c r="J311" s="253" t="s">
        <v>517</v>
      </c>
      <c r="K311" s="253">
        <v>3</v>
      </c>
      <c r="L311" s="253" t="s">
        <v>1202</v>
      </c>
      <c r="M311" s="253" t="s">
        <v>1203</v>
      </c>
      <c r="N311" s="882"/>
      <c r="O311" s="884"/>
      <c r="P311" s="886"/>
      <c r="Q311" s="895"/>
      <c r="R311" s="886"/>
      <c r="S311" s="886"/>
      <c r="T311" s="886"/>
      <c r="U311" s="897"/>
      <c r="V311" s="253"/>
      <c r="W311" s="254" t="s">
        <v>1202</v>
      </c>
      <c r="X311" s="254" t="s">
        <v>1203</v>
      </c>
      <c r="Y311" s="254" t="s">
        <v>1177</v>
      </c>
      <c r="Z311" s="253">
        <v>15</v>
      </c>
      <c r="AA311" s="253"/>
      <c r="AB311" s="253">
        <v>15</v>
      </c>
      <c r="AC311" s="253"/>
      <c r="AD311" s="253">
        <v>15</v>
      </c>
      <c r="AE311" s="253"/>
      <c r="AF311" s="253"/>
      <c r="AG311" s="253">
        <v>5</v>
      </c>
      <c r="AH311" s="253">
        <v>15</v>
      </c>
      <c r="AI311" s="253"/>
      <c r="AJ311" s="253">
        <v>15</v>
      </c>
      <c r="AK311" s="253"/>
      <c r="AL311" s="253">
        <v>10</v>
      </c>
      <c r="AM311" s="253"/>
      <c r="AN311" s="253"/>
      <c r="AO311" s="255">
        <f t="shared" ref="AO311" si="41">SUM(Z311:AN311)</f>
        <v>90</v>
      </c>
      <c r="AP311" s="255" t="s">
        <v>519</v>
      </c>
      <c r="AQ311" s="253" t="s">
        <v>415</v>
      </c>
      <c r="AR311" s="515" t="s">
        <v>1219</v>
      </c>
    </row>
    <row r="312" spans="1:44" ht="89.25">
      <c r="A312" s="880"/>
      <c r="B312" s="882"/>
      <c r="C312" s="882" t="s">
        <v>436</v>
      </c>
      <c r="D312" s="882" t="s">
        <v>1220</v>
      </c>
      <c r="E312" s="253" t="s">
        <v>1221</v>
      </c>
      <c r="F312" s="253" t="s">
        <v>819</v>
      </c>
      <c r="G312" s="253"/>
      <c r="H312" s="253"/>
      <c r="I312" s="253" t="s">
        <v>1222</v>
      </c>
      <c r="J312" s="253" t="s">
        <v>517</v>
      </c>
      <c r="K312" s="253">
        <v>3</v>
      </c>
      <c r="L312" s="257" t="s">
        <v>1202</v>
      </c>
      <c r="M312" s="258" t="s">
        <v>1203</v>
      </c>
      <c r="N312" s="882" t="s">
        <v>444</v>
      </c>
      <c r="O312" s="884" t="s">
        <v>569</v>
      </c>
      <c r="P312" s="886" t="str">
        <f>+IF(AVERAGE(K312:K314)&lt;1.5,"INSIGNIFICANTE (1)",+IF(AVERAGE(K312:K314)&lt;2.5,"MENOR (2)",IF(AVERAGE(K312:K314)&lt;3.5,"MODERADO (3)",IF(AVERAGE(K312:K314)&lt;4.5,"MAYOR (4)","CATASTRÓFICO (5)"))))</f>
        <v>MODERADO (3)</v>
      </c>
      <c r="Q312" s="895" t="e">
        <f>VLOOKUP(O312,'[23]TABLA DE PROBABILIDAD'!A297:C305,2,FALSE)</f>
        <v>#N/A</v>
      </c>
      <c r="R312" s="886" t="e">
        <f>VLOOKUP(P312,'[23]TABLA DE IMPACTO'!B325:C329,2,FALSE)</f>
        <v>#N/A</v>
      </c>
      <c r="S312" s="886" t="e">
        <f>VALUE(CONCATENATE(Q312,R312))</f>
        <v>#N/A</v>
      </c>
      <c r="T312" s="886" t="e">
        <f>VLOOKUP(S312,'[3]MATRIZ CALIFICACIÓN'!$D$58:$E$82,2,FALSE)</f>
        <v>#N/A</v>
      </c>
      <c r="U312" s="897" t="s">
        <v>446</v>
      </c>
      <c r="V312" s="253"/>
      <c r="W312" s="254" t="s">
        <v>1223</v>
      </c>
      <c r="X312" s="254" t="s">
        <v>1203</v>
      </c>
      <c r="Y312" s="254" t="s">
        <v>1177</v>
      </c>
      <c r="Z312" s="253">
        <v>15</v>
      </c>
      <c r="AA312" s="253"/>
      <c r="AB312" s="253">
        <v>15</v>
      </c>
      <c r="AC312" s="253"/>
      <c r="AD312" s="253">
        <v>15</v>
      </c>
      <c r="AE312" s="253"/>
      <c r="AF312" s="253">
        <v>15</v>
      </c>
      <c r="AG312" s="253"/>
      <c r="AH312" s="253">
        <v>15</v>
      </c>
      <c r="AI312" s="253"/>
      <c r="AJ312" s="253">
        <v>15</v>
      </c>
      <c r="AK312" s="253"/>
      <c r="AL312" s="253">
        <v>10</v>
      </c>
      <c r="AM312" s="253"/>
      <c r="AN312" s="253"/>
      <c r="AO312" s="255">
        <f>SUM(Z312:AN312)</f>
        <v>100</v>
      </c>
      <c r="AP312" s="255" t="s">
        <v>519</v>
      </c>
      <c r="AQ312" s="253" t="s">
        <v>415</v>
      </c>
      <c r="AR312" s="515" t="s">
        <v>1224</v>
      </c>
    </row>
    <row r="313" spans="1:44" ht="102">
      <c r="A313" s="880"/>
      <c r="B313" s="882"/>
      <c r="C313" s="882"/>
      <c r="D313" s="882"/>
      <c r="E313" s="253" t="s">
        <v>1225</v>
      </c>
      <c r="F313" s="253"/>
      <c r="G313" s="253" t="s">
        <v>457</v>
      </c>
      <c r="H313" s="253"/>
      <c r="I313" s="253" t="s">
        <v>1222</v>
      </c>
      <c r="J313" s="253" t="s">
        <v>517</v>
      </c>
      <c r="K313" s="253">
        <v>4</v>
      </c>
      <c r="L313" s="257" t="s">
        <v>1202</v>
      </c>
      <c r="M313" s="258" t="s">
        <v>1203</v>
      </c>
      <c r="N313" s="882"/>
      <c r="O313" s="884"/>
      <c r="P313" s="886"/>
      <c r="Q313" s="895"/>
      <c r="R313" s="886"/>
      <c r="S313" s="886"/>
      <c r="T313" s="886"/>
      <c r="U313" s="897"/>
      <c r="V313" s="253"/>
      <c r="W313" s="254" t="s">
        <v>1223</v>
      </c>
      <c r="X313" s="254" t="s">
        <v>1203</v>
      </c>
      <c r="Y313" s="254" t="s">
        <v>1177</v>
      </c>
      <c r="Z313" s="253">
        <v>15</v>
      </c>
      <c r="AA313" s="253"/>
      <c r="AB313" s="253">
        <v>15</v>
      </c>
      <c r="AC313" s="253"/>
      <c r="AD313" s="253">
        <v>15</v>
      </c>
      <c r="AE313" s="253"/>
      <c r="AF313" s="253">
        <v>15</v>
      </c>
      <c r="AG313" s="253"/>
      <c r="AH313" s="253">
        <v>15</v>
      </c>
      <c r="AI313" s="253"/>
      <c r="AJ313" s="253">
        <v>15</v>
      </c>
      <c r="AK313" s="253"/>
      <c r="AL313" s="253">
        <v>10</v>
      </c>
      <c r="AM313" s="253"/>
      <c r="AN313" s="253"/>
      <c r="AO313" s="255">
        <f>SUM(Z313:AN313)</f>
        <v>100</v>
      </c>
      <c r="AP313" s="255" t="s">
        <v>519</v>
      </c>
      <c r="AQ313" s="253" t="s">
        <v>415</v>
      </c>
      <c r="AR313" s="515" t="s">
        <v>1226</v>
      </c>
    </row>
    <row r="314" spans="1:44" ht="141" thickBot="1">
      <c r="A314" s="1077"/>
      <c r="B314" s="1072"/>
      <c r="C314" s="1072"/>
      <c r="D314" s="1072"/>
      <c r="E314" s="516" t="s">
        <v>1227</v>
      </c>
      <c r="F314" s="516"/>
      <c r="G314" s="516" t="s">
        <v>439</v>
      </c>
      <c r="H314" s="516"/>
      <c r="I314" s="516" t="s">
        <v>1218</v>
      </c>
      <c r="J314" s="516" t="s">
        <v>517</v>
      </c>
      <c r="K314" s="516">
        <v>3</v>
      </c>
      <c r="L314" s="517" t="s">
        <v>1202</v>
      </c>
      <c r="M314" s="518" t="s">
        <v>1203</v>
      </c>
      <c r="N314" s="1072"/>
      <c r="O314" s="1073"/>
      <c r="P314" s="1074"/>
      <c r="Q314" s="1075"/>
      <c r="R314" s="1074"/>
      <c r="S314" s="1074"/>
      <c r="T314" s="1074"/>
      <c r="U314" s="1065"/>
      <c r="V314" s="516"/>
      <c r="W314" s="516" t="s">
        <v>1223</v>
      </c>
      <c r="X314" s="519" t="s">
        <v>1203</v>
      </c>
      <c r="Y314" s="516" t="s">
        <v>1177</v>
      </c>
      <c r="Z314" s="516">
        <v>15</v>
      </c>
      <c r="AA314" s="516"/>
      <c r="AB314" s="516">
        <v>15</v>
      </c>
      <c r="AC314" s="516"/>
      <c r="AD314" s="516">
        <v>15</v>
      </c>
      <c r="AE314" s="516"/>
      <c r="AF314" s="516">
        <v>15</v>
      </c>
      <c r="AG314" s="516"/>
      <c r="AH314" s="516">
        <v>15</v>
      </c>
      <c r="AI314" s="516"/>
      <c r="AJ314" s="516">
        <v>15</v>
      </c>
      <c r="AK314" s="516"/>
      <c r="AL314" s="516">
        <v>10</v>
      </c>
      <c r="AM314" s="516"/>
      <c r="AN314" s="516"/>
      <c r="AO314" s="520">
        <f t="shared" ref="AO314" si="42">SUM(Z314:AN314)</f>
        <v>100</v>
      </c>
      <c r="AP314" s="520" t="s">
        <v>449</v>
      </c>
      <c r="AQ314" s="516" t="s">
        <v>415</v>
      </c>
      <c r="AR314" s="521" t="s">
        <v>1228</v>
      </c>
    </row>
    <row r="315" spans="1:44" ht="15.75" thickBot="1"/>
    <row r="316" spans="1:44" ht="63.75">
      <c r="A316" s="1066" t="s">
        <v>1229</v>
      </c>
      <c r="B316" s="1069" t="s">
        <v>1279</v>
      </c>
      <c r="C316" s="1069" t="s">
        <v>471</v>
      </c>
      <c r="D316" s="1069" t="s">
        <v>1230</v>
      </c>
      <c r="E316" s="522" t="s">
        <v>1231</v>
      </c>
      <c r="F316" s="383" t="s">
        <v>819</v>
      </c>
      <c r="G316" s="383" t="s">
        <v>457</v>
      </c>
      <c r="H316" s="383" t="s">
        <v>480</v>
      </c>
      <c r="I316" s="523" t="s">
        <v>1232</v>
      </c>
      <c r="J316" s="383" t="s">
        <v>441</v>
      </c>
      <c r="K316" s="383">
        <v>5</v>
      </c>
      <c r="L316" s="385" t="s">
        <v>1233</v>
      </c>
      <c r="M316" s="386" t="s">
        <v>1234</v>
      </c>
      <c r="N316" s="1069" t="s">
        <v>444</v>
      </c>
      <c r="O316" s="998" t="s">
        <v>476</v>
      </c>
      <c r="P316" s="987" t="str">
        <f>+IF(AVERAGE(K316:K320)&lt;1.5,"INSIGNIFICANTE (1)",+IF(AVERAGE(K316:K320)&lt;2.5,"MENOR (2)",IF(AVERAGE(K316:K320)&lt;3.5,"MODERADO (3)",IF(AVERAGE(K316:K320)&lt;4.5,"MAYOR (4)","CATASTRÓFICO (5)"))))</f>
        <v>CATASTRÓFICO (5)</v>
      </c>
      <c r="Q316" s="999">
        <f>VLOOKUP(O316,'[24]TABLA DE PROBABILIDAD'!$A$4:$C$8,2,FALSE)</f>
        <v>2</v>
      </c>
      <c r="R316" s="987">
        <f>VLOOKUP(P316,'[24]TABLA DE IMPACTO'!$B$32:$C$36,2,FALSE)</f>
        <v>5</v>
      </c>
      <c r="S316" s="987">
        <f>VALUE(CONCATENATE(Q316,R316))</f>
        <v>25</v>
      </c>
      <c r="T316" s="987" t="str">
        <f>VLOOKUP(S316,'[3]MATRIZ CALIFICACIÓN'!$D$58:$E$82,2,FALSE)</f>
        <v>EXTREMA</v>
      </c>
      <c r="U316" s="989" t="s">
        <v>446</v>
      </c>
      <c r="V316" s="524" t="s">
        <v>1235</v>
      </c>
      <c r="W316" s="387" t="s">
        <v>1236</v>
      </c>
      <c r="X316" s="387" t="s">
        <v>1234</v>
      </c>
      <c r="Y316" s="387" t="s">
        <v>444</v>
      </c>
      <c r="Z316" s="383">
        <v>15</v>
      </c>
      <c r="AA316" s="383">
        <v>0</v>
      </c>
      <c r="AB316" s="383">
        <v>15</v>
      </c>
      <c r="AC316" s="383">
        <v>0</v>
      </c>
      <c r="AD316" s="383">
        <v>15</v>
      </c>
      <c r="AE316" s="383">
        <v>0</v>
      </c>
      <c r="AF316" s="383">
        <v>15</v>
      </c>
      <c r="AG316" s="383"/>
      <c r="AH316" s="383">
        <v>15</v>
      </c>
      <c r="AI316" s="383">
        <v>0</v>
      </c>
      <c r="AJ316" s="383">
        <v>15</v>
      </c>
      <c r="AK316" s="383">
        <v>0</v>
      </c>
      <c r="AL316" s="383">
        <v>10</v>
      </c>
      <c r="AM316" s="383"/>
      <c r="AN316" s="383">
        <v>0</v>
      </c>
      <c r="AO316" s="388">
        <f>SUM(Z316:AN316)</f>
        <v>100</v>
      </c>
      <c r="AP316" s="388" t="s">
        <v>449</v>
      </c>
      <c r="AQ316" s="383" t="s">
        <v>453</v>
      </c>
      <c r="AR316" s="525" t="s">
        <v>1237</v>
      </c>
    </row>
    <row r="317" spans="1:44">
      <c r="A317" s="1067"/>
      <c r="B317" s="1070"/>
      <c r="C317" s="1070"/>
      <c r="D317" s="1070"/>
      <c r="E317" s="526"/>
      <c r="F317" s="390"/>
      <c r="G317" s="390"/>
      <c r="H317" s="390"/>
      <c r="I317" s="391"/>
      <c r="J317" s="390"/>
      <c r="K317" s="390"/>
      <c r="L317" s="392"/>
      <c r="M317" s="393"/>
      <c r="N317" s="1070"/>
      <c r="O317" s="992"/>
      <c r="P317" s="988"/>
      <c r="Q317" s="1000"/>
      <c r="R317" s="988"/>
      <c r="S317" s="988"/>
      <c r="T317" s="988"/>
      <c r="U317" s="990"/>
      <c r="V317" s="390"/>
      <c r="W317" s="390"/>
      <c r="X317" s="395"/>
      <c r="Y317" s="390"/>
      <c r="Z317" s="390"/>
      <c r="AA317" s="390"/>
      <c r="AB317" s="390"/>
      <c r="AC317" s="390"/>
      <c r="AD317" s="390"/>
      <c r="AE317" s="390"/>
      <c r="AF317" s="390"/>
      <c r="AG317" s="390"/>
      <c r="AH317" s="390"/>
      <c r="AI317" s="390"/>
      <c r="AJ317" s="390"/>
      <c r="AK317" s="390"/>
      <c r="AL317" s="390"/>
      <c r="AM317" s="390"/>
      <c r="AN317" s="390"/>
      <c r="AO317" s="396">
        <f t="shared" ref="AO317:AO320" si="43">SUM(Z317:AN317)</f>
        <v>0</v>
      </c>
      <c r="AP317" s="396"/>
      <c r="AQ317" s="390"/>
      <c r="AR317" s="527"/>
    </row>
    <row r="318" spans="1:44">
      <c r="A318" s="1067"/>
      <c r="B318" s="1070"/>
      <c r="C318" s="1070"/>
      <c r="D318" s="1070"/>
      <c r="E318" s="404"/>
      <c r="F318" s="390"/>
      <c r="G318" s="390"/>
      <c r="H318" s="390"/>
      <c r="I318" s="391"/>
      <c r="J318" s="395"/>
      <c r="K318" s="390"/>
      <c r="L318" s="392"/>
      <c r="M318" s="393"/>
      <c r="N318" s="1070"/>
      <c r="O318" s="992"/>
      <c r="P318" s="988"/>
      <c r="Q318" s="1000"/>
      <c r="R318" s="988"/>
      <c r="S318" s="988"/>
      <c r="T318" s="988"/>
      <c r="U318" s="990"/>
      <c r="V318" s="390"/>
      <c r="W318" s="390"/>
      <c r="X318" s="395"/>
      <c r="Y318" s="390"/>
      <c r="Z318" s="390"/>
      <c r="AA318" s="390"/>
      <c r="AB318" s="390"/>
      <c r="AC318" s="390"/>
      <c r="AD318" s="390"/>
      <c r="AE318" s="390"/>
      <c r="AF318" s="390"/>
      <c r="AG318" s="390"/>
      <c r="AH318" s="390"/>
      <c r="AI318" s="390"/>
      <c r="AJ318" s="390"/>
      <c r="AK318" s="390"/>
      <c r="AL318" s="390"/>
      <c r="AM318" s="390"/>
      <c r="AN318" s="390"/>
      <c r="AO318" s="396">
        <f t="shared" si="43"/>
        <v>0</v>
      </c>
      <c r="AP318" s="396"/>
      <c r="AQ318" s="390"/>
      <c r="AR318" s="527"/>
    </row>
    <row r="319" spans="1:44">
      <c r="A319" s="1067"/>
      <c r="B319" s="1070"/>
      <c r="C319" s="1070"/>
      <c r="D319" s="1070"/>
      <c r="E319" s="399"/>
      <c r="F319" s="390"/>
      <c r="G319" s="390"/>
      <c r="H319" s="390"/>
      <c r="I319" s="397"/>
      <c r="J319" s="395"/>
      <c r="K319" s="390"/>
      <c r="L319" s="392"/>
      <c r="M319" s="393"/>
      <c r="N319" s="1070"/>
      <c r="O319" s="992"/>
      <c r="P319" s="988"/>
      <c r="Q319" s="1000"/>
      <c r="R319" s="988"/>
      <c r="S319" s="988"/>
      <c r="T319" s="988"/>
      <c r="U319" s="990"/>
      <c r="V319" s="390"/>
      <c r="W319" s="390"/>
      <c r="X319" s="395"/>
      <c r="Y319" s="390"/>
      <c r="Z319" s="390"/>
      <c r="AA319" s="390"/>
      <c r="AB319" s="390"/>
      <c r="AC319" s="390"/>
      <c r="AD319" s="390"/>
      <c r="AE319" s="390"/>
      <c r="AF319" s="390"/>
      <c r="AG319" s="390"/>
      <c r="AH319" s="390"/>
      <c r="AI319" s="390"/>
      <c r="AJ319" s="390"/>
      <c r="AK319" s="390"/>
      <c r="AL319" s="390"/>
      <c r="AM319" s="390"/>
      <c r="AN319" s="390"/>
      <c r="AO319" s="396">
        <f t="shared" si="43"/>
        <v>0</v>
      </c>
      <c r="AP319" s="396"/>
      <c r="AQ319" s="390"/>
      <c r="AR319" s="527"/>
    </row>
    <row r="320" spans="1:44">
      <c r="A320" s="1067"/>
      <c r="B320" s="1070"/>
      <c r="C320" s="1070"/>
      <c r="D320" s="1070"/>
      <c r="E320" s="397"/>
      <c r="F320" s="390"/>
      <c r="G320" s="390"/>
      <c r="H320" s="390"/>
      <c r="I320" s="397"/>
      <c r="J320" s="395"/>
      <c r="K320" s="390"/>
      <c r="L320" s="392"/>
      <c r="M320" s="393"/>
      <c r="N320" s="1070"/>
      <c r="O320" s="992"/>
      <c r="P320" s="988"/>
      <c r="Q320" s="1000"/>
      <c r="R320" s="988"/>
      <c r="S320" s="988"/>
      <c r="T320" s="988"/>
      <c r="U320" s="990"/>
      <c r="V320" s="390"/>
      <c r="W320" s="390"/>
      <c r="X320" s="395"/>
      <c r="Y320" s="390"/>
      <c r="Z320" s="390"/>
      <c r="AA320" s="390"/>
      <c r="AB320" s="390"/>
      <c r="AC320" s="390"/>
      <c r="AD320" s="390"/>
      <c r="AE320" s="390"/>
      <c r="AF320" s="390"/>
      <c r="AG320" s="390"/>
      <c r="AH320" s="390"/>
      <c r="AI320" s="390"/>
      <c r="AJ320" s="390"/>
      <c r="AK320" s="390"/>
      <c r="AL320" s="390"/>
      <c r="AM320" s="390"/>
      <c r="AN320" s="390"/>
      <c r="AO320" s="396">
        <f t="shared" si="43"/>
        <v>0</v>
      </c>
      <c r="AP320" s="396"/>
      <c r="AQ320" s="390"/>
      <c r="AR320" s="527"/>
    </row>
    <row r="321" spans="1:44" ht="38.25">
      <c r="A321" s="1067"/>
      <c r="B321" s="1070"/>
      <c r="C321" s="1070" t="s">
        <v>436</v>
      </c>
      <c r="D321" s="1070" t="s">
        <v>1238</v>
      </c>
      <c r="E321" s="391" t="s">
        <v>1239</v>
      </c>
      <c r="F321" s="390" t="s">
        <v>819</v>
      </c>
      <c r="G321" s="390" t="s">
        <v>467</v>
      </c>
      <c r="H321" s="390" t="s">
        <v>480</v>
      </c>
      <c r="I321" s="398" t="s">
        <v>1240</v>
      </c>
      <c r="J321" s="390" t="s">
        <v>441</v>
      </c>
      <c r="K321" s="390">
        <v>4</v>
      </c>
      <c r="L321" s="392" t="s">
        <v>1233</v>
      </c>
      <c r="M321" s="393" t="s">
        <v>1241</v>
      </c>
      <c r="N321" s="1070" t="s">
        <v>444</v>
      </c>
      <c r="O321" s="992" t="s">
        <v>445</v>
      </c>
      <c r="P321" s="988" t="str">
        <f>+IF(AVERAGE(K321:K325)&lt;1.5,"INSIGNIFICANTE (1)",+IF(AVERAGE(K321:K325)&lt;2.5,"MENOR (2)",IF(AVERAGE(K321:K325)&lt;3.5,"MODERADO (3)",IF(AVERAGE(K321:K325)&lt;4.5,"MAYOR (4)","CATASTRÓFICO (5)"))))</f>
        <v>MAYOR (4)</v>
      </c>
      <c r="Q321" s="1000">
        <f>VLOOKUP(O321,'[24]TABLA DE PROBABILIDAD'!$A$4:$C$8,2,FALSE)</f>
        <v>3</v>
      </c>
      <c r="R321" s="988">
        <f>VLOOKUP(P321,'[24]TABLA DE IMPACTO'!$B$32:$C$36,2,FALSE)</f>
        <v>4</v>
      </c>
      <c r="S321" s="988">
        <f>VALUE(CONCATENATE(Q321,R321))</f>
        <v>34</v>
      </c>
      <c r="T321" s="988" t="str">
        <f>VLOOKUP(S321,'[3]MATRIZ CALIFICACIÓN'!$D$58:$E$82,2,FALSE)</f>
        <v>EXTREMA</v>
      </c>
      <c r="U321" s="990" t="s">
        <v>446</v>
      </c>
      <c r="V321" s="399" t="s">
        <v>1242</v>
      </c>
      <c r="W321" s="390" t="s">
        <v>1243</v>
      </c>
      <c r="X321" s="390" t="s">
        <v>1244</v>
      </c>
      <c r="Y321" s="390" t="s">
        <v>444</v>
      </c>
      <c r="Z321" s="390">
        <v>15</v>
      </c>
      <c r="AA321" s="390">
        <v>0</v>
      </c>
      <c r="AB321" s="390">
        <v>15</v>
      </c>
      <c r="AC321" s="390">
        <v>0</v>
      </c>
      <c r="AD321" s="390">
        <v>15</v>
      </c>
      <c r="AE321" s="390">
        <v>0</v>
      </c>
      <c r="AF321" s="390">
        <v>15</v>
      </c>
      <c r="AG321" s="390"/>
      <c r="AH321" s="390">
        <v>15</v>
      </c>
      <c r="AI321" s="390">
        <v>0</v>
      </c>
      <c r="AJ321" s="390">
        <v>15</v>
      </c>
      <c r="AK321" s="390">
        <v>0</v>
      </c>
      <c r="AL321" s="390">
        <v>10</v>
      </c>
      <c r="AM321" s="390"/>
      <c r="AN321" s="390">
        <v>0</v>
      </c>
      <c r="AO321" s="396">
        <f>SUM(Z321:AN321)</f>
        <v>100</v>
      </c>
      <c r="AP321" s="396" t="s">
        <v>449</v>
      </c>
      <c r="AQ321" s="390" t="s">
        <v>453</v>
      </c>
      <c r="AR321" s="527" t="s">
        <v>1245</v>
      </c>
    </row>
    <row r="322" spans="1:44" ht="51">
      <c r="A322" s="1067"/>
      <c r="B322" s="1070"/>
      <c r="C322" s="1070"/>
      <c r="D322" s="1070"/>
      <c r="E322" s="526" t="s">
        <v>1246</v>
      </c>
      <c r="F322" s="390" t="s">
        <v>819</v>
      </c>
      <c r="G322" s="390" t="s">
        <v>457</v>
      </c>
      <c r="H322" s="390" t="s">
        <v>480</v>
      </c>
      <c r="I322" s="391" t="s">
        <v>1247</v>
      </c>
      <c r="J322" s="390" t="s">
        <v>517</v>
      </c>
      <c r="K322" s="390">
        <v>4</v>
      </c>
      <c r="L322" s="392" t="s">
        <v>1233</v>
      </c>
      <c r="M322" s="393" t="s">
        <v>1241</v>
      </c>
      <c r="N322" s="1070"/>
      <c r="O322" s="992"/>
      <c r="P322" s="988"/>
      <c r="Q322" s="1000"/>
      <c r="R322" s="988"/>
      <c r="S322" s="988"/>
      <c r="T322" s="988"/>
      <c r="U322" s="990"/>
      <c r="V322" s="390" t="s">
        <v>1248</v>
      </c>
      <c r="W322" s="390" t="s">
        <v>1243</v>
      </c>
      <c r="X322" s="390" t="s">
        <v>1244</v>
      </c>
      <c r="Y322" s="390" t="s">
        <v>444</v>
      </c>
      <c r="Z322" s="390">
        <v>15</v>
      </c>
      <c r="AA322" s="390">
        <v>0</v>
      </c>
      <c r="AB322" s="390">
        <v>15</v>
      </c>
      <c r="AC322" s="390">
        <v>0</v>
      </c>
      <c r="AD322" s="390">
        <v>15</v>
      </c>
      <c r="AE322" s="390">
        <v>0</v>
      </c>
      <c r="AF322" s="390">
        <v>15</v>
      </c>
      <c r="AG322" s="390"/>
      <c r="AH322" s="390">
        <v>15</v>
      </c>
      <c r="AI322" s="390">
        <v>0</v>
      </c>
      <c r="AJ322" s="390">
        <v>15</v>
      </c>
      <c r="AK322" s="390">
        <v>0</v>
      </c>
      <c r="AL322" s="390">
        <v>10</v>
      </c>
      <c r="AM322" s="390"/>
      <c r="AN322" s="390">
        <v>0</v>
      </c>
      <c r="AO322" s="396">
        <f t="shared" ref="AO322:AO325" si="44">SUM(Z322:AN322)</f>
        <v>100</v>
      </c>
      <c r="AP322" s="396" t="s">
        <v>449</v>
      </c>
      <c r="AQ322" s="390" t="s">
        <v>453</v>
      </c>
      <c r="AR322" s="527" t="s">
        <v>1248</v>
      </c>
    </row>
    <row r="323" spans="1:44" ht="38.25">
      <c r="A323" s="1067"/>
      <c r="B323" s="1070"/>
      <c r="C323" s="1070"/>
      <c r="D323" s="1070"/>
      <c r="E323" s="404" t="s">
        <v>1249</v>
      </c>
      <c r="F323" s="390" t="s">
        <v>819</v>
      </c>
      <c r="G323" s="390" t="s">
        <v>457</v>
      </c>
      <c r="H323" s="390" t="s">
        <v>480</v>
      </c>
      <c r="I323" s="391" t="s">
        <v>1250</v>
      </c>
      <c r="J323" s="395" t="s">
        <v>441</v>
      </c>
      <c r="K323" s="390">
        <v>5</v>
      </c>
      <c r="L323" s="392" t="s">
        <v>1233</v>
      </c>
      <c r="M323" s="393" t="s">
        <v>1241</v>
      </c>
      <c r="N323" s="1070"/>
      <c r="O323" s="992"/>
      <c r="P323" s="988"/>
      <c r="Q323" s="1000"/>
      <c r="R323" s="988"/>
      <c r="S323" s="988"/>
      <c r="T323" s="988"/>
      <c r="U323" s="990"/>
      <c r="V323" s="390" t="s">
        <v>1251</v>
      </c>
      <c r="W323" s="390" t="s">
        <v>1243</v>
      </c>
      <c r="X323" s="390" t="s">
        <v>1244</v>
      </c>
      <c r="Y323" s="390" t="s">
        <v>444</v>
      </c>
      <c r="Z323" s="390">
        <v>15</v>
      </c>
      <c r="AA323" s="390">
        <v>0</v>
      </c>
      <c r="AB323" s="390">
        <v>15</v>
      </c>
      <c r="AC323" s="390">
        <v>0</v>
      </c>
      <c r="AD323" s="390">
        <v>15</v>
      </c>
      <c r="AE323" s="390">
        <v>0</v>
      </c>
      <c r="AF323" s="390">
        <v>15</v>
      </c>
      <c r="AG323" s="390"/>
      <c r="AH323" s="390">
        <v>15</v>
      </c>
      <c r="AI323" s="390">
        <v>0</v>
      </c>
      <c r="AJ323" s="390">
        <v>15</v>
      </c>
      <c r="AK323" s="390">
        <v>0</v>
      </c>
      <c r="AL323" s="390">
        <v>10</v>
      </c>
      <c r="AM323" s="390"/>
      <c r="AN323" s="390">
        <v>0</v>
      </c>
      <c r="AO323" s="396">
        <f t="shared" si="44"/>
        <v>100</v>
      </c>
      <c r="AP323" s="396" t="s">
        <v>449</v>
      </c>
      <c r="AQ323" s="390" t="s">
        <v>453</v>
      </c>
      <c r="AR323" s="527" t="s">
        <v>1251</v>
      </c>
    </row>
    <row r="324" spans="1:44">
      <c r="A324" s="1067"/>
      <c r="B324" s="1070"/>
      <c r="C324" s="1070"/>
      <c r="D324" s="1070"/>
      <c r="E324" s="399"/>
      <c r="F324" s="390"/>
      <c r="G324" s="390"/>
      <c r="H324" s="390"/>
      <c r="I324" s="397"/>
      <c r="J324" s="395"/>
      <c r="K324" s="390"/>
      <c r="L324" s="392"/>
      <c r="M324" s="393"/>
      <c r="N324" s="1070"/>
      <c r="O324" s="992"/>
      <c r="P324" s="988"/>
      <c r="Q324" s="1000"/>
      <c r="R324" s="988"/>
      <c r="S324" s="988"/>
      <c r="T324" s="988"/>
      <c r="U324" s="990"/>
      <c r="V324" s="390"/>
      <c r="W324" s="390"/>
      <c r="X324" s="395"/>
      <c r="Y324" s="390"/>
      <c r="Z324" s="390"/>
      <c r="AA324" s="390"/>
      <c r="AB324" s="390"/>
      <c r="AC324" s="390"/>
      <c r="AD324" s="390"/>
      <c r="AE324" s="390"/>
      <c r="AF324" s="390"/>
      <c r="AG324" s="390"/>
      <c r="AH324" s="390"/>
      <c r="AI324" s="390"/>
      <c r="AJ324" s="390"/>
      <c r="AK324" s="390"/>
      <c r="AL324" s="390"/>
      <c r="AM324" s="390"/>
      <c r="AN324" s="390"/>
      <c r="AO324" s="396">
        <f t="shared" si="44"/>
        <v>0</v>
      </c>
      <c r="AP324" s="396"/>
      <c r="AQ324" s="390"/>
      <c r="AR324" s="527"/>
    </row>
    <row r="325" spans="1:44">
      <c r="A325" s="1067"/>
      <c r="B325" s="1070"/>
      <c r="C325" s="1070"/>
      <c r="D325" s="1070"/>
      <c r="E325" s="397"/>
      <c r="F325" s="390"/>
      <c r="G325" s="390"/>
      <c r="H325" s="390"/>
      <c r="I325" s="397"/>
      <c r="J325" s="395"/>
      <c r="K325" s="390"/>
      <c r="L325" s="392"/>
      <c r="M325" s="393"/>
      <c r="N325" s="1070"/>
      <c r="O325" s="992"/>
      <c r="P325" s="988"/>
      <c r="Q325" s="1000"/>
      <c r="R325" s="988"/>
      <c r="S325" s="988"/>
      <c r="T325" s="988"/>
      <c r="U325" s="990"/>
      <c r="V325" s="390"/>
      <c r="W325" s="390"/>
      <c r="X325" s="395"/>
      <c r="Y325" s="390"/>
      <c r="Z325" s="390"/>
      <c r="AA325" s="390"/>
      <c r="AB325" s="390"/>
      <c r="AC325" s="390"/>
      <c r="AD325" s="390"/>
      <c r="AE325" s="390"/>
      <c r="AF325" s="390"/>
      <c r="AG325" s="390"/>
      <c r="AH325" s="390"/>
      <c r="AI325" s="390"/>
      <c r="AJ325" s="390"/>
      <c r="AK325" s="390"/>
      <c r="AL325" s="390"/>
      <c r="AM325" s="390"/>
      <c r="AN325" s="390"/>
      <c r="AO325" s="396">
        <f t="shared" si="44"/>
        <v>0</v>
      </c>
      <c r="AP325" s="396"/>
      <c r="AQ325" s="390"/>
      <c r="AR325" s="527"/>
    </row>
    <row r="326" spans="1:44" ht="63.75">
      <c r="A326" s="1067"/>
      <c r="B326" s="1070"/>
      <c r="C326" s="1070" t="s">
        <v>436</v>
      </c>
      <c r="D326" s="1070" t="s">
        <v>1252</v>
      </c>
      <c r="E326" s="526" t="s">
        <v>1253</v>
      </c>
      <c r="F326" s="390" t="s">
        <v>819</v>
      </c>
      <c r="G326" s="390" t="s">
        <v>457</v>
      </c>
      <c r="H326" s="390" t="s">
        <v>480</v>
      </c>
      <c r="I326" s="391" t="s">
        <v>1254</v>
      </c>
      <c r="J326" s="390" t="s">
        <v>517</v>
      </c>
      <c r="K326" s="390">
        <v>5</v>
      </c>
      <c r="L326" s="392" t="s">
        <v>1233</v>
      </c>
      <c r="M326" s="393" t="s">
        <v>1241</v>
      </c>
      <c r="N326" s="1070" t="s">
        <v>444</v>
      </c>
      <c r="O326" s="992" t="s">
        <v>445</v>
      </c>
      <c r="P326" s="988" t="str">
        <f>+IF(AVERAGE(K326:K330)&lt;1.5,"INSIGNIFICANTE (1)",+IF(AVERAGE(K326:K330)&lt;2.5,"MENOR (2)",IF(AVERAGE(K326:K330)&lt;3.5,"MODERADO (3)",IF(AVERAGE(K326:K330)&lt;4.5,"MAYOR (4)","CATASTRÓFICO (5)"))))</f>
        <v>CATASTRÓFICO (5)</v>
      </c>
      <c r="Q326" s="1000">
        <f>VLOOKUP(O326,'[24]TABLA DE PROBABILIDAD'!$A$4:$C$8,2,FALSE)</f>
        <v>3</v>
      </c>
      <c r="R326" s="988">
        <f>VLOOKUP(P326,'[24]TABLA DE IMPACTO'!$B$32:$C$36,2,FALSE)</f>
        <v>5</v>
      </c>
      <c r="S326" s="988">
        <f>VALUE(CONCATENATE(Q326,R326))</f>
        <v>35</v>
      </c>
      <c r="T326" s="988" t="str">
        <f>VLOOKUP(S326,'[3]MATRIZ CALIFICACIÓN'!$D$58:$E$82,2,FALSE)</f>
        <v>EXTREMA</v>
      </c>
      <c r="U326" s="990" t="s">
        <v>446</v>
      </c>
      <c r="V326" s="399" t="s">
        <v>1255</v>
      </c>
      <c r="W326" s="390" t="s">
        <v>1243</v>
      </c>
      <c r="X326" s="390" t="s">
        <v>1244</v>
      </c>
      <c r="Y326" s="390" t="s">
        <v>444</v>
      </c>
      <c r="Z326" s="390">
        <v>15</v>
      </c>
      <c r="AA326" s="390">
        <v>0</v>
      </c>
      <c r="AB326" s="390">
        <v>15</v>
      </c>
      <c r="AC326" s="390">
        <v>0</v>
      </c>
      <c r="AD326" s="390">
        <v>15</v>
      </c>
      <c r="AE326" s="390">
        <v>0</v>
      </c>
      <c r="AF326" s="390">
        <v>15</v>
      </c>
      <c r="AG326" s="390"/>
      <c r="AH326" s="390">
        <v>15</v>
      </c>
      <c r="AI326" s="390">
        <v>0</v>
      </c>
      <c r="AJ326" s="390">
        <v>15</v>
      </c>
      <c r="AK326" s="390">
        <v>0</v>
      </c>
      <c r="AL326" s="390">
        <v>10</v>
      </c>
      <c r="AM326" s="390"/>
      <c r="AN326" s="390">
        <v>0</v>
      </c>
      <c r="AO326" s="396">
        <f>SUM(Z326:AN326)</f>
        <v>100</v>
      </c>
      <c r="AP326" s="396" t="s">
        <v>449</v>
      </c>
      <c r="AQ326" s="390" t="s">
        <v>453</v>
      </c>
      <c r="AR326" s="527" t="s">
        <v>1256</v>
      </c>
    </row>
    <row r="327" spans="1:44">
      <c r="A327" s="1067"/>
      <c r="B327" s="1070"/>
      <c r="C327" s="1070"/>
      <c r="D327" s="1070"/>
      <c r="E327" s="526"/>
      <c r="F327" s="390"/>
      <c r="G327" s="390"/>
      <c r="H327" s="390"/>
      <c r="I327" s="391"/>
      <c r="J327" s="390"/>
      <c r="K327" s="390"/>
      <c r="L327" s="392"/>
      <c r="M327" s="393"/>
      <c r="N327" s="1070"/>
      <c r="O327" s="992"/>
      <c r="P327" s="988"/>
      <c r="Q327" s="1000"/>
      <c r="R327" s="988"/>
      <c r="S327" s="988"/>
      <c r="T327" s="988"/>
      <c r="U327" s="990"/>
      <c r="V327" s="390"/>
      <c r="W327" s="390"/>
      <c r="X327" s="395"/>
      <c r="Y327" s="390"/>
      <c r="Z327" s="390"/>
      <c r="AA327" s="390"/>
      <c r="AB327" s="390"/>
      <c r="AC327" s="390"/>
      <c r="AD327" s="390"/>
      <c r="AE327" s="390"/>
      <c r="AF327" s="390"/>
      <c r="AG327" s="390"/>
      <c r="AH327" s="390"/>
      <c r="AI327" s="390"/>
      <c r="AJ327" s="390"/>
      <c r="AK327" s="390"/>
      <c r="AL327" s="390"/>
      <c r="AM327" s="390"/>
      <c r="AN327" s="390"/>
      <c r="AO327" s="396">
        <f t="shared" ref="AO327:AO330" si="45">SUM(Z327:AN327)</f>
        <v>0</v>
      </c>
      <c r="AP327" s="396"/>
      <c r="AQ327" s="390"/>
      <c r="AR327" s="527"/>
    </row>
    <row r="328" spans="1:44">
      <c r="A328" s="1067"/>
      <c r="B328" s="1070"/>
      <c r="C328" s="1070"/>
      <c r="D328" s="1070"/>
      <c r="E328" s="404"/>
      <c r="F328" s="390"/>
      <c r="G328" s="390"/>
      <c r="H328" s="390"/>
      <c r="I328" s="391"/>
      <c r="J328" s="395"/>
      <c r="K328" s="390"/>
      <c r="L328" s="392"/>
      <c r="M328" s="393"/>
      <c r="N328" s="1070"/>
      <c r="O328" s="992"/>
      <c r="P328" s="988"/>
      <c r="Q328" s="1000"/>
      <c r="R328" s="988"/>
      <c r="S328" s="988"/>
      <c r="T328" s="988"/>
      <c r="U328" s="990"/>
      <c r="V328" s="390"/>
      <c r="W328" s="390"/>
      <c r="X328" s="395"/>
      <c r="Y328" s="390"/>
      <c r="Z328" s="390"/>
      <c r="AA328" s="390"/>
      <c r="AB328" s="390"/>
      <c r="AC328" s="390"/>
      <c r="AD328" s="390"/>
      <c r="AE328" s="390"/>
      <c r="AF328" s="390"/>
      <c r="AG328" s="390"/>
      <c r="AH328" s="390"/>
      <c r="AI328" s="390"/>
      <c r="AJ328" s="390"/>
      <c r="AK328" s="390"/>
      <c r="AL328" s="390"/>
      <c r="AM328" s="390"/>
      <c r="AN328" s="390"/>
      <c r="AO328" s="396">
        <f t="shared" si="45"/>
        <v>0</v>
      </c>
      <c r="AP328" s="396"/>
      <c r="AQ328" s="390"/>
      <c r="AR328" s="527"/>
    </row>
    <row r="329" spans="1:44">
      <c r="A329" s="1067"/>
      <c r="B329" s="1070"/>
      <c r="C329" s="1070"/>
      <c r="D329" s="1070"/>
      <c r="E329" s="399"/>
      <c r="F329" s="390"/>
      <c r="G329" s="390"/>
      <c r="H329" s="390"/>
      <c r="I329" s="397"/>
      <c r="J329" s="395"/>
      <c r="K329" s="390"/>
      <c r="L329" s="392"/>
      <c r="M329" s="393"/>
      <c r="N329" s="1070"/>
      <c r="O329" s="992"/>
      <c r="P329" s="988"/>
      <c r="Q329" s="1000"/>
      <c r="R329" s="988"/>
      <c r="S329" s="988"/>
      <c r="T329" s="988"/>
      <c r="U329" s="990"/>
      <c r="V329" s="390"/>
      <c r="W329" s="390"/>
      <c r="X329" s="395"/>
      <c r="Y329" s="390"/>
      <c r="Z329" s="390"/>
      <c r="AA329" s="390"/>
      <c r="AB329" s="390"/>
      <c r="AC329" s="390"/>
      <c r="AD329" s="390"/>
      <c r="AE329" s="390"/>
      <c r="AF329" s="390"/>
      <c r="AG329" s="390"/>
      <c r="AH329" s="390"/>
      <c r="AI329" s="390"/>
      <c r="AJ329" s="390"/>
      <c r="AK329" s="390"/>
      <c r="AL329" s="390"/>
      <c r="AM329" s="390"/>
      <c r="AN329" s="390"/>
      <c r="AO329" s="396">
        <f t="shared" si="45"/>
        <v>0</v>
      </c>
      <c r="AP329" s="396"/>
      <c r="AQ329" s="390"/>
      <c r="AR329" s="527"/>
    </row>
    <row r="330" spans="1:44">
      <c r="A330" s="1067"/>
      <c r="B330" s="1070"/>
      <c r="C330" s="1070"/>
      <c r="D330" s="1070"/>
      <c r="E330" s="397"/>
      <c r="F330" s="390"/>
      <c r="G330" s="390"/>
      <c r="H330" s="390"/>
      <c r="I330" s="397"/>
      <c r="J330" s="395"/>
      <c r="K330" s="390"/>
      <c r="L330" s="392"/>
      <c r="M330" s="393"/>
      <c r="N330" s="1070"/>
      <c r="O330" s="992"/>
      <c r="P330" s="988"/>
      <c r="Q330" s="1000"/>
      <c r="R330" s="988"/>
      <c r="S330" s="988"/>
      <c r="T330" s="988"/>
      <c r="U330" s="990"/>
      <c r="V330" s="390"/>
      <c r="W330" s="390"/>
      <c r="X330" s="395"/>
      <c r="Y330" s="390"/>
      <c r="Z330" s="390"/>
      <c r="AA330" s="390"/>
      <c r="AB330" s="390"/>
      <c r="AC330" s="390"/>
      <c r="AD330" s="390"/>
      <c r="AE330" s="390"/>
      <c r="AF330" s="390"/>
      <c r="AG330" s="390"/>
      <c r="AH330" s="390"/>
      <c r="AI330" s="390"/>
      <c r="AJ330" s="390"/>
      <c r="AK330" s="390"/>
      <c r="AL330" s="390"/>
      <c r="AM330" s="390"/>
      <c r="AN330" s="390"/>
      <c r="AO330" s="396">
        <f t="shared" si="45"/>
        <v>0</v>
      </c>
      <c r="AP330" s="396"/>
      <c r="AQ330" s="390"/>
      <c r="AR330" s="527"/>
    </row>
    <row r="331" spans="1:44" ht="38.25">
      <c r="A331" s="1067"/>
      <c r="B331" s="1070"/>
      <c r="C331" s="1070"/>
      <c r="D331" s="1070" t="s">
        <v>1257</v>
      </c>
      <c r="E331" s="391" t="s">
        <v>1258</v>
      </c>
      <c r="F331" s="390" t="s">
        <v>819</v>
      </c>
      <c r="G331" s="390" t="s">
        <v>457</v>
      </c>
      <c r="H331" s="390" t="s">
        <v>480</v>
      </c>
      <c r="I331" s="398" t="s">
        <v>1259</v>
      </c>
      <c r="J331" s="390" t="s">
        <v>517</v>
      </c>
      <c r="K331" s="390">
        <v>4</v>
      </c>
      <c r="L331" s="392" t="s">
        <v>1233</v>
      </c>
      <c r="M331" s="393" t="s">
        <v>1241</v>
      </c>
      <c r="N331" s="1070" t="s">
        <v>461</v>
      </c>
      <c r="O331" s="992" t="s">
        <v>590</v>
      </c>
      <c r="P331" s="988" t="str">
        <f>+IF(AVERAGE(K331:K335)&lt;1.5,"INSIGNIFICANTE (1)",+IF(AVERAGE(K331:K335)&lt;2.5,"MENOR (2)",IF(AVERAGE(K331:K335)&lt;3.5,"MODERADO (3)",IF(AVERAGE(K331:K335)&lt;4.5,"MAYOR (4)","CATASTRÓFICO (5)"))))</f>
        <v>CATASTRÓFICO (5)</v>
      </c>
      <c r="Q331" s="1000">
        <f>VLOOKUP(O331,'[24]TABLA DE PROBABILIDAD'!$A$4:$C$8,2,FALSE)</f>
        <v>4</v>
      </c>
      <c r="R331" s="988">
        <f>VLOOKUP(P331,'[24]TABLA DE IMPACTO'!$B$32:$C$36,2,FALSE)</f>
        <v>5</v>
      </c>
      <c r="S331" s="988">
        <f>VALUE(CONCATENATE(Q331,R331))</f>
        <v>45</v>
      </c>
      <c r="T331" s="988" t="str">
        <f>VLOOKUP(S331,'[3]MATRIZ CALIFICACIÓN'!$D$58:$E$82,2,FALSE)</f>
        <v>EXTREMA</v>
      </c>
      <c r="U331" s="990" t="s">
        <v>446</v>
      </c>
      <c r="V331" s="399"/>
      <c r="W331" s="395"/>
      <c r="X331" s="395"/>
      <c r="Y331" s="395"/>
      <c r="Z331" s="390"/>
      <c r="AA331" s="390"/>
      <c r="AB331" s="390"/>
      <c r="AC331" s="390"/>
      <c r="AD331" s="390"/>
      <c r="AE331" s="390"/>
      <c r="AF331" s="390"/>
      <c r="AG331" s="390"/>
      <c r="AH331" s="390"/>
      <c r="AI331" s="390"/>
      <c r="AJ331" s="390"/>
      <c r="AK331" s="390"/>
      <c r="AL331" s="390"/>
      <c r="AM331" s="390"/>
      <c r="AN331" s="390"/>
      <c r="AO331" s="396">
        <f>SUM(Z331:AN331)</f>
        <v>0</v>
      </c>
      <c r="AP331" s="396"/>
      <c r="AQ331" s="390"/>
      <c r="AR331" s="527" t="s">
        <v>1260</v>
      </c>
    </row>
    <row r="332" spans="1:44" ht="38.25">
      <c r="A332" s="1067"/>
      <c r="B332" s="1070"/>
      <c r="C332" s="1070"/>
      <c r="D332" s="1070"/>
      <c r="E332" s="526" t="s">
        <v>1261</v>
      </c>
      <c r="F332" s="390" t="s">
        <v>819</v>
      </c>
      <c r="G332" s="390" t="s">
        <v>467</v>
      </c>
      <c r="H332" s="390" t="s">
        <v>480</v>
      </c>
      <c r="I332" s="391" t="s">
        <v>1262</v>
      </c>
      <c r="J332" s="390" t="s">
        <v>441</v>
      </c>
      <c r="K332" s="390">
        <v>5</v>
      </c>
      <c r="L332" s="392" t="s">
        <v>1233</v>
      </c>
      <c r="M332" s="393" t="s">
        <v>1241</v>
      </c>
      <c r="N332" s="1070"/>
      <c r="O332" s="992"/>
      <c r="P332" s="988"/>
      <c r="Q332" s="1000"/>
      <c r="R332" s="988"/>
      <c r="S332" s="988"/>
      <c r="T332" s="988"/>
      <c r="U332" s="990"/>
      <c r="V332" s="390"/>
      <c r="W332" s="390"/>
      <c r="X332" s="395"/>
      <c r="Y332" s="390"/>
      <c r="Z332" s="390"/>
      <c r="AA332" s="390"/>
      <c r="AB332" s="390"/>
      <c r="AC332" s="390"/>
      <c r="AD332" s="390"/>
      <c r="AE332" s="390"/>
      <c r="AF332" s="390"/>
      <c r="AG332" s="390"/>
      <c r="AH332" s="390"/>
      <c r="AI332" s="390"/>
      <c r="AJ332" s="390"/>
      <c r="AK332" s="390"/>
      <c r="AL332" s="390"/>
      <c r="AM332" s="390"/>
      <c r="AN332" s="390"/>
      <c r="AO332" s="396">
        <f t="shared" ref="AO332:AO335" si="46">SUM(Z332:AN332)</f>
        <v>0</v>
      </c>
      <c r="AP332" s="396"/>
      <c r="AQ332" s="390"/>
      <c r="AR332" s="527" t="s">
        <v>1263</v>
      </c>
    </row>
    <row r="333" spans="1:44">
      <c r="A333" s="1067"/>
      <c r="B333" s="1070"/>
      <c r="C333" s="1070"/>
      <c r="D333" s="1070"/>
      <c r="E333" s="404"/>
      <c r="F333" s="390"/>
      <c r="G333" s="390"/>
      <c r="H333" s="390"/>
      <c r="I333" s="391"/>
      <c r="J333" s="395"/>
      <c r="K333" s="390"/>
      <c r="L333" s="392"/>
      <c r="M333" s="393"/>
      <c r="N333" s="1070"/>
      <c r="O333" s="992"/>
      <c r="P333" s="988"/>
      <c r="Q333" s="1000"/>
      <c r="R333" s="988"/>
      <c r="S333" s="988"/>
      <c r="T333" s="988"/>
      <c r="U333" s="990"/>
      <c r="V333" s="390"/>
      <c r="W333" s="390"/>
      <c r="X333" s="395"/>
      <c r="Y333" s="390"/>
      <c r="Z333" s="390"/>
      <c r="AA333" s="390"/>
      <c r="AB333" s="390"/>
      <c r="AC333" s="390"/>
      <c r="AD333" s="390"/>
      <c r="AE333" s="390"/>
      <c r="AF333" s="390"/>
      <c r="AG333" s="390"/>
      <c r="AH333" s="390"/>
      <c r="AI333" s="390"/>
      <c r="AJ333" s="390"/>
      <c r="AK333" s="390"/>
      <c r="AL333" s="390"/>
      <c r="AM333" s="390"/>
      <c r="AN333" s="390"/>
      <c r="AO333" s="396">
        <f t="shared" si="46"/>
        <v>0</v>
      </c>
      <c r="AP333" s="396"/>
      <c r="AQ333" s="390"/>
      <c r="AR333" s="527"/>
    </row>
    <row r="334" spans="1:44">
      <c r="A334" s="1067"/>
      <c r="B334" s="1070"/>
      <c r="C334" s="1070"/>
      <c r="D334" s="1070"/>
      <c r="E334" s="399"/>
      <c r="F334" s="390"/>
      <c r="G334" s="390"/>
      <c r="H334" s="390"/>
      <c r="I334" s="397"/>
      <c r="J334" s="395"/>
      <c r="K334" s="390"/>
      <c r="L334" s="392"/>
      <c r="M334" s="393"/>
      <c r="N334" s="1070"/>
      <c r="O334" s="992"/>
      <c r="P334" s="988"/>
      <c r="Q334" s="1000"/>
      <c r="R334" s="988"/>
      <c r="S334" s="988"/>
      <c r="T334" s="988"/>
      <c r="U334" s="990"/>
      <c r="V334" s="390"/>
      <c r="W334" s="390"/>
      <c r="X334" s="395"/>
      <c r="Y334" s="390"/>
      <c r="Z334" s="390"/>
      <c r="AA334" s="390"/>
      <c r="AB334" s="390"/>
      <c r="AC334" s="390"/>
      <c r="AD334" s="390"/>
      <c r="AE334" s="390"/>
      <c r="AF334" s="390"/>
      <c r="AG334" s="390"/>
      <c r="AH334" s="390"/>
      <c r="AI334" s="390"/>
      <c r="AJ334" s="390"/>
      <c r="AK334" s="390"/>
      <c r="AL334" s="390"/>
      <c r="AM334" s="390"/>
      <c r="AN334" s="390"/>
      <c r="AO334" s="396">
        <f t="shared" si="46"/>
        <v>0</v>
      </c>
      <c r="AP334" s="396"/>
      <c r="AQ334" s="390"/>
      <c r="AR334" s="527"/>
    </row>
    <row r="335" spans="1:44">
      <c r="A335" s="1067"/>
      <c r="B335" s="1070"/>
      <c r="C335" s="1070"/>
      <c r="D335" s="1070"/>
      <c r="E335" s="397"/>
      <c r="F335" s="390"/>
      <c r="G335" s="390"/>
      <c r="H335" s="390"/>
      <c r="I335" s="397"/>
      <c r="J335" s="395"/>
      <c r="K335" s="390"/>
      <c r="L335" s="392"/>
      <c r="M335" s="393"/>
      <c r="N335" s="1070"/>
      <c r="O335" s="992"/>
      <c r="P335" s="988"/>
      <c r="Q335" s="1000"/>
      <c r="R335" s="988"/>
      <c r="S335" s="988"/>
      <c r="T335" s="988"/>
      <c r="U335" s="990"/>
      <c r="V335" s="390"/>
      <c r="W335" s="390"/>
      <c r="X335" s="395"/>
      <c r="Y335" s="390"/>
      <c r="Z335" s="390"/>
      <c r="AA335" s="390"/>
      <c r="AB335" s="390"/>
      <c r="AC335" s="390"/>
      <c r="AD335" s="390"/>
      <c r="AE335" s="390"/>
      <c r="AF335" s="390"/>
      <c r="AG335" s="390"/>
      <c r="AH335" s="390"/>
      <c r="AI335" s="390"/>
      <c r="AJ335" s="390"/>
      <c r="AK335" s="390"/>
      <c r="AL335" s="390"/>
      <c r="AM335" s="390"/>
      <c r="AN335" s="390"/>
      <c r="AO335" s="396">
        <f t="shared" si="46"/>
        <v>0</v>
      </c>
      <c r="AP335" s="396"/>
      <c r="AQ335" s="390"/>
      <c r="AR335" s="527"/>
    </row>
    <row r="336" spans="1:44" ht="25.5">
      <c r="A336" s="1067"/>
      <c r="B336" s="1070"/>
      <c r="C336" s="1070"/>
      <c r="D336" s="1070" t="s">
        <v>1264</v>
      </c>
      <c r="E336" s="391" t="s">
        <v>1265</v>
      </c>
      <c r="F336" s="390" t="s">
        <v>515</v>
      </c>
      <c r="G336" s="390" t="s">
        <v>457</v>
      </c>
      <c r="H336" s="390" t="s">
        <v>480</v>
      </c>
      <c r="I336" s="398" t="s">
        <v>1266</v>
      </c>
      <c r="J336" s="390" t="s">
        <v>441</v>
      </c>
      <c r="K336" s="390">
        <v>5</v>
      </c>
      <c r="L336" s="392" t="s">
        <v>1233</v>
      </c>
      <c r="M336" s="393" t="s">
        <v>1267</v>
      </c>
      <c r="N336" s="1070" t="s">
        <v>461</v>
      </c>
      <c r="O336" s="992" t="s">
        <v>590</v>
      </c>
      <c r="P336" s="988" t="str">
        <f>+IF(AVERAGE(K336:K340)&lt;1.5,"INSIGNIFICANTE (1)",+IF(AVERAGE(K336:K340)&lt;2.5,"MENOR (2)",IF(AVERAGE(K336:K340)&lt;3.5,"MODERADO (3)",IF(AVERAGE(K336:K340)&lt;4.5,"MAYOR (4)","CATASTRÓFICO (5)"))))</f>
        <v>CATASTRÓFICO (5)</v>
      </c>
      <c r="Q336" s="1000">
        <f>VLOOKUP(O336,'[24]TABLA DE PROBABILIDAD'!$A$4:$C$8,2,FALSE)</f>
        <v>4</v>
      </c>
      <c r="R336" s="988">
        <f>VLOOKUP(P336,'[24]TABLA DE IMPACTO'!$B$32:$C$36,2,FALSE)</f>
        <v>5</v>
      </c>
      <c r="S336" s="988">
        <f>VALUE(CONCATENATE(Q336,R336))</f>
        <v>45</v>
      </c>
      <c r="T336" s="988" t="str">
        <f>VLOOKUP(S336,'[3]MATRIZ CALIFICACIÓN'!$D$58:$E$82,2,FALSE)</f>
        <v>EXTREMA</v>
      </c>
      <c r="U336" s="990" t="s">
        <v>446</v>
      </c>
      <c r="V336" s="390" t="s">
        <v>1268</v>
      </c>
      <c r="W336" s="395"/>
      <c r="X336" s="395"/>
      <c r="Y336" s="395"/>
      <c r="Z336" s="390"/>
      <c r="AA336" s="390"/>
      <c r="AB336" s="390"/>
      <c r="AC336" s="390"/>
      <c r="AD336" s="390"/>
      <c r="AE336" s="390"/>
      <c r="AF336" s="390"/>
      <c r="AG336" s="390"/>
      <c r="AH336" s="390"/>
      <c r="AI336" s="390"/>
      <c r="AJ336" s="390"/>
      <c r="AK336" s="390"/>
      <c r="AL336" s="390"/>
      <c r="AM336" s="390"/>
      <c r="AN336" s="390"/>
      <c r="AO336" s="396">
        <f>SUM(Z336:AN336)</f>
        <v>0</v>
      </c>
      <c r="AP336" s="396"/>
      <c r="AQ336" s="390"/>
      <c r="AR336" s="527" t="s">
        <v>1268</v>
      </c>
    </row>
    <row r="337" spans="1:44" ht="51">
      <c r="A337" s="1067"/>
      <c r="B337" s="1070"/>
      <c r="C337" s="1070"/>
      <c r="D337" s="1070"/>
      <c r="E337" s="526" t="s">
        <v>1269</v>
      </c>
      <c r="F337" s="390" t="s">
        <v>819</v>
      </c>
      <c r="G337" s="390" t="s">
        <v>457</v>
      </c>
      <c r="H337" s="390" t="s">
        <v>480</v>
      </c>
      <c r="I337" s="391" t="s">
        <v>1270</v>
      </c>
      <c r="J337" s="390" t="s">
        <v>517</v>
      </c>
      <c r="K337" s="390">
        <v>4</v>
      </c>
      <c r="L337" s="392" t="s">
        <v>1233</v>
      </c>
      <c r="M337" s="393"/>
      <c r="N337" s="1070"/>
      <c r="O337" s="992"/>
      <c r="P337" s="988"/>
      <c r="Q337" s="1000"/>
      <c r="R337" s="988"/>
      <c r="S337" s="988"/>
      <c r="T337" s="988"/>
      <c r="U337" s="990"/>
      <c r="V337" s="390" t="s">
        <v>1271</v>
      </c>
      <c r="W337" s="390"/>
      <c r="X337" s="395"/>
      <c r="Y337" s="390"/>
      <c r="Z337" s="390"/>
      <c r="AA337" s="390"/>
      <c r="AB337" s="390"/>
      <c r="AC337" s="390"/>
      <c r="AD337" s="390"/>
      <c r="AE337" s="390"/>
      <c r="AF337" s="390"/>
      <c r="AG337" s="390"/>
      <c r="AH337" s="390"/>
      <c r="AI337" s="390"/>
      <c r="AJ337" s="390"/>
      <c r="AK337" s="390"/>
      <c r="AL337" s="390"/>
      <c r="AM337" s="390"/>
      <c r="AN337" s="390"/>
      <c r="AO337" s="396">
        <f t="shared" ref="AO337:AO340" si="47">SUM(Z337:AN337)</f>
        <v>0</v>
      </c>
      <c r="AP337" s="396"/>
      <c r="AQ337" s="390"/>
      <c r="AR337" s="527" t="s">
        <v>1271</v>
      </c>
    </row>
    <row r="338" spans="1:44" ht="38.25">
      <c r="A338" s="1067"/>
      <c r="B338" s="1070"/>
      <c r="C338" s="1070"/>
      <c r="D338" s="1070"/>
      <c r="E338" s="404" t="s">
        <v>1272</v>
      </c>
      <c r="F338" s="390" t="s">
        <v>819</v>
      </c>
      <c r="G338" s="390" t="s">
        <v>457</v>
      </c>
      <c r="H338" s="390" t="s">
        <v>480</v>
      </c>
      <c r="I338" s="391" t="s">
        <v>1273</v>
      </c>
      <c r="J338" s="395" t="s">
        <v>517</v>
      </c>
      <c r="K338" s="390">
        <v>5</v>
      </c>
      <c r="L338" s="392" t="s">
        <v>1233</v>
      </c>
      <c r="M338" s="393"/>
      <c r="N338" s="1070"/>
      <c r="O338" s="992"/>
      <c r="P338" s="988"/>
      <c r="Q338" s="1000"/>
      <c r="R338" s="988"/>
      <c r="S338" s="988"/>
      <c r="T338" s="988"/>
      <c r="U338" s="990"/>
      <c r="V338" s="390"/>
      <c r="W338" s="390"/>
      <c r="X338" s="395"/>
      <c r="Y338" s="390"/>
      <c r="Z338" s="390"/>
      <c r="AA338" s="390"/>
      <c r="AB338" s="390"/>
      <c r="AC338" s="390"/>
      <c r="AD338" s="390"/>
      <c r="AE338" s="390"/>
      <c r="AF338" s="390"/>
      <c r="AG338" s="390"/>
      <c r="AH338" s="390"/>
      <c r="AI338" s="390"/>
      <c r="AJ338" s="390"/>
      <c r="AK338" s="390"/>
      <c r="AL338" s="390"/>
      <c r="AM338" s="390"/>
      <c r="AN338" s="390"/>
      <c r="AO338" s="396">
        <f t="shared" si="47"/>
        <v>0</v>
      </c>
      <c r="AP338" s="396"/>
      <c r="AQ338" s="390"/>
      <c r="AR338" s="527"/>
    </row>
    <row r="339" spans="1:44">
      <c r="A339" s="1067"/>
      <c r="B339" s="1070"/>
      <c r="C339" s="1070"/>
      <c r="D339" s="1070"/>
      <c r="E339" s="399"/>
      <c r="F339" s="390"/>
      <c r="G339" s="390"/>
      <c r="H339" s="390"/>
      <c r="I339" s="397"/>
      <c r="J339" s="395"/>
      <c r="K339" s="390"/>
      <c r="L339" s="392"/>
      <c r="M339" s="393"/>
      <c r="N339" s="1070"/>
      <c r="O339" s="992"/>
      <c r="P339" s="988"/>
      <c r="Q339" s="1000"/>
      <c r="R339" s="988"/>
      <c r="S339" s="988"/>
      <c r="T339" s="988"/>
      <c r="U339" s="990"/>
      <c r="V339" s="390"/>
      <c r="W339" s="390"/>
      <c r="X339" s="395"/>
      <c r="Y339" s="390"/>
      <c r="Z339" s="390"/>
      <c r="AA339" s="390"/>
      <c r="AB339" s="390"/>
      <c r="AC339" s="390"/>
      <c r="AD339" s="390"/>
      <c r="AE339" s="390"/>
      <c r="AF339" s="390"/>
      <c r="AG339" s="390"/>
      <c r="AH339" s="390"/>
      <c r="AI339" s="390"/>
      <c r="AJ339" s="390"/>
      <c r="AK339" s="390"/>
      <c r="AL339" s="390"/>
      <c r="AM339" s="390"/>
      <c r="AN339" s="390"/>
      <c r="AO339" s="396">
        <f t="shared" si="47"/>
        <v>0</v>
      </c>
      <c r="AP339" s="396"/>
      <c r="AQ339" s="390"/>
      <c r="AR339" s="527"/>
    </row>
    <row r="340" spans="1:44" ht="15.75" thickBot="1">
      <c r="A340" s="1068"/>
      <c r="B340" s="1071"/>
      <c r="C340" s="1071"/>
      <c r="D340" s="1071"/>
      <c r="E340" s="406"/>
      <c r="F340" s="407"/>
      <c r="G340" s="407"/>
      <c r="H340" s="407"/>
      <c r="I340" s="406"/>
      <c r="J340" s="408"/>
      <c r="K340" s="407"/>
      <c r="L340" s="409"/>
      <c r="M340" s="410"/>
      <c r="N340" s="1071"/>
      <c r="O340" s="1005"/>
      <c r="P340" s="1001"/>
      <c r="Q340" s="1078"/>
      <c r="R340" s="1001"/>
      <c r="S340" s="1001"/>
      <c r="T340" s="1001"/>
      <c r="U340" s="1002"/>
      <c r="V340" s="407"/>
      <c r="W340" s="407"/>
      <c r="X340" s="408"/>
      <c r="Y340" s="407"/>
      <c r="Z340" s="407"/>
      <c r="AA340" s="407"/>
      <c r="AB340" s="407"/>
      <c r="AC340" s="407"/>
      <c r="AD340" s="407"/>
      <c r="AE340" s="407"/>
      <c r="AF340" s="407"/>
      <c r="AG340" s="407"/>
      <c r="AH340" s="407"/>
      <c r="AI340" s="407"/>
      <c r="AJ340" s="407"/>
      <c r="AK340" s="407"/>
      <c r="AL340" s="407"/>
      <c r="AM340" s="407"/>
      <c r="AN340" s="407"/>
      <c r="AO340" s="411">
        <f t="shared" si="47"/>
        <v>0</v>
      </c>
      <c r="AP340" s="411"/>
      <c r="AQ340" s="407"/>
      <c r="AR340" s="528"/>
    </row>
  </sheetData>
  <mergeCells count="1527">
    <mergeCell ref="S316:S320"/>
    <mergeCell ref="T316:T320"/>
    <mergeCell ref="U316:U320"/>
    <mergeCell ref="C321:C325"/>
    <mergeCell ref="D321:D325"/>
    <mergeCell ref="N321:N325"/>
    <mergeCell ref="O321:O325"/>
    <mergeCell ref="P321:P325"/>
    <mergeCell ref="Q321:Q325"/>
    <mergeCell ref="R321:R325"/>
    <mergeCell ref="S336:S340"/>
    <mergeCell ref="T336:T340"/>
    <mergeCell ref="U336:U340"/>
    <mergeCell ref="S331:S335"/>
    <mergeCell ref="T331:T335"/>
    <mergeCell ref="U331:U335"/>
    <mergeCell ref="C336:C340"/>
    <mergeCell ref="D336:D340"/>
    <mergeCell ref="N336:N340"/>
    <mergeCell ref="O336:O340"/>
    <mergeCell ref="P336:P340"/>
    <mergeCell ref="Q336:Q340"/>
    <mergeCell ref="R336:R340"/>
    <mergeCell ref="S326:S330"/>
    <mergeCell ref="T326:T330"/>
    <mergeCell ref="U326:U330"/>
    <mergeCell ref="C331:C335"/>
    <mergeCell ref="D331:D335"/>
    <mergeCell ref="N331:N335"/>
    <mergeCell ref="O331:O335"/>
    <mergeCell ref="P331:P335"/>
    <mergeCell ref="Q331:Q335"/>
    <mergeCell ref="R331:R335"/>
    <mergeCell ref="O326:O330"/>
    <mergeCell ref="P326:P330"/>
    <mergeCell ref="Q326:Q330"/>
    <mergeCell ref="R326:R330"/>
    <mergeCell ref="U312:U314"/>
    <mergeCell ref="A316:A340"/>
    <mergeCell ref="B316:B340"/>
    <mergeCell ref="C316:C320"/>
    <mergeCell ref="D316:D320"/>
    <mergeCell ref="N316:N320"/>
    <mergeCell ref="O316:O320"/>
    <mergeCell ref="P316:P320"/>
    <mergeCell ref="Q316:Q320"/>
    <mergeCell ref="R316:R320"/>
    <mergeCell ref="U309:U311"/>
    <mergeCell ref="C312:C314"/>
    <mergeCell ref="D312:D314"/>
    <mergeCell ref="N312:N314"/>
    <mergeCell ref="O312:O314"/>
    <mergeCell ref="P312:P314"/>
    <mergeCell ref="Q312:Q314"/>
    <mergeCell ref="R312:R314"/>
    <mergeCell ref="S312:S314"/>
    <mergeCell ref="T312:T314"/>
    <mergeCell ref="A305:A314"/>
    <mergeCell ref="B305:B314"/>
    <mergeCell ref="C305:C308"/>
    <mergeCell ref="D305:D308"/>
    <mergeCell ref="E305:E306"/>
    <mergeCell ref="F305:F306"/>
    <mergeCell ref="S321:S325"/>
    <mergeCell ref="T321:T325"/>
    <mergeCell ref="U321:U325"/>
    <mergeCell ref="C326:C330"/>
    <mergeCell ref="D326:D330"/>
    <mergeCell ref="N326:N330"/>
    <mergeCell ref="AR305:AR307"/>
    <mergeCell ref="C309:C311"/>
    <mergeCell ref="D309:D311"/>
    <mergeCell ref="N309:N311"/>
    <mergeCell ref="O309:O311"/>
    <mergeCell ref="P309:P311"/>
    <mergeCell ref="Q309:Q311"/>
    <mergeCell ref="R309:R311"/>
    <mergeCell ref="S309:S311"/>
    <mergeCell ref="T309:T311"/>
    <mergeCell ref="AK305:AK307"/>
    <mergeCell ref="AL305:AL307"/>
    <mergeCell ref="AM305:AM307"/>
    <mergeCell ref="AO305:AO307"/>
    <mergeCell ref="AP305:AP307"/>
    <mergeCell ref="AQ305:AQ307"/>
    <mergeCell ref="AE305:AE307"/>
    <mergeCell ref="AF305:AF307"/>
    <mergeCell ref="AG305:AG307"/>
    <mergeCell ref="AH305:AH307"/>
    <mergeCell ref="AI305:AI307"/>
    <mergeCell ref="AJ305:AJ307"/>
    <mergeCell ref="Y305:Y307"/>
    <mergeCell ref="Z305:Z307"/>
    <mergeCell ref="AA305:AA307"/>
    <mergeCell ref="AB305:AB307"/>
    <mergeCell ref="AC305:AC307"/>
    <mergeCell ref="AD305:AD307"/>
    <mergeCell ref="S305:S308"/>
    <mergeCell ref="T305:T308"/>
    <mergeCell ref="U305:U308"/>
    <mergeCell ref="V305:V307"/>
    <mergeCell ref="W305:W307"/>
    <mergeCell ref="X305:X307"/>
    <mergeCell ref="M305:M306"/>
    <mergeCell ref="N305:N308"/>
    <mergeCell ref="O305:O308"/>
    <mergeCell ref="P305:P308"/>
    <mergeCell ref="Q305:Q308"/>
    <mergeCell ref="R305:R308"/>
    <mergeCell ref="G305:G306"/>
    <mergeCell ref="H305:H306"/>
    <mergeCell ref="I305:I306"/>
    <mergeCell ref="J305:J306"/>
    <mergeCell ref="K305:K306"/>
    <mergeCell ref="L305:L306"/>
    <mergeCell ref="R302:R303"/>
    <mergeCell ref="S302:S303"/>
    <mergeCell ref="T302:T303"/>
    <mergeCell ref="U302:U303"/>
    <mergeCell ref="P286:P290"/>
    <mergeCell ref="Q286:Q290"/>
    <mergeCell ref="R286:R290"/>
    <mergeCell ref="S286:S290"/>
    <mergeCell ref="A286:A295"/>
    <mergeCell ref="B286:B295"/>
    <mergeCell ref="C286:C290"/>
    <mergeCell ref="D286:D290"/>
    <mergeCell ref="L286:L290"/>
    <mergeCell ref="M286:M290"/>
    <mergeCell ref="R299:R301"/>
    <mergeCell ref="S299:S301"/>
    <mergeCell ref="T299:T301"/>
    <mergeCell ref="U299:U301"/>
    <mergeCell ref="C302:C304"/>
    <mergeCell ref="D302:D304"/>
    <mergeCell ref="N302:N304"/>
    <mergeCell ref="O302:O304"/>
    <mergeCell ref="P302:P303"/>
    <mergeCell ref="Q302:Q303"/>
    <mergeCell ref="C299:C301"/>
    <mergeCell ref="D299:D301"/>
    <mergeCell ref="N299:N301"/>
    <mergeCell ref="O299:O301"/>
    <mergeCell ref="P299:P301"/>
    <mergeCell ref="Q299:Q301"/>
    <mergeCell ref="P296:P298"/>
    <mergeCell ref="Q296:Q298"/>
    <mergeCell ref="R296:R298"/>
    <mergeCell ref="S296:S298"/>
    <mergeCell ref="T296:T298"/>
    <mergeCell ref="U296:U298"/>
    <mergeCell ref="L281:L285"/>
    <mergeCell ref="M281:M285"/>
    <mergeCell ref="N281:N285"/>
    <mergeCell ref="O281:O285"/>
    <mergeCell ref="L276:L280"/>
    <mergeCell ref="M276:M280"/>
    <mergeCell ref="N276:N280"/>
    <mergeCell ref="O276:O280"/>
    <mergeCell ref="P276:P280"/>
    <mergeCell ref="Q276:Q280"/>
    <mergeCell ref="R291:R295"/>
    <mergeCell ref="S291:S295"/>
    <mergeCell ref="T291:T295"/>
    <mergeCell ref="U291:U295"/>
    <mergeCell ref="A296:A304"/>
    <mergeCell ref="B296:B304"/>
    <mergeCell ref="C296:C298"/>
    <mergeCell ref="D296:D298"/>
    <mergeCell ref="N296:N298"/>
    <mergeCell ref="O296:O298"/>
    <mergeCell ref="T286:T290"/>
    <mergeCell ref="U286:U290"/>
    <mergeCell ref="C291:C295"/>
    <mergeCell ref="D291:D295"/>
    <mergeCell ref="L291:L295"/>
    <mergeCell ref="M291:M295"/>
    <mergeCell ref="N291:N295"/>
    <mergeCell ref="O291:O295"/>
    <mergeCell ref="P291:P295"/>
    <mergeCell ref="Q291:Q295"/>
    <mergeCell ref="N286:N290"/>
    <mergeCell ref="O286:O290"/>
    <mergeCell ref="S272:S274"/>
    <mergeCell ref="T272:T274"/>
    <mergeCell ref="U272:U274"/>
    <mergeCell ref="A276:A285"/>
    <mergeCell ref="B276:B285"/>
    <mergeCell ref="C276:C280"/>
    <mergeCell ref="D276:D280"/>
    <mergeCell ref="I276:I280"/>
    <mergeCell ref="J276:J280"/>
    <mergeCell ref="K276:K280"/>
    <mergeCell ref="S269:S271"/>
    <mergeCell ref="T269:T271"/>
    <mergeCell ref="U269:U271"/>
    <mergeCell ref="C272:C274"/>
    <mergeCell ref="D272:D274"/>
    <mergeCell ref="N272:N274"/>
    <mergeCell ref="O272:O274"/>
    <mergeCell ref="P272:P274"/>
    <mergeCell ref="Q272:Q274"/>
    <mergeCell ref="R272:R274"/>
    <mergeCell ref="P281:P285"/>
    <mergeCell ref="Q281:Q285"/>
    <mergeCell ref="R281:R285"/>
    <mergeCell ref="S281:S285"/>
    <mergeCell ref="T281:T285"/>
    <mergeCell ref="U281:U285"/>
    <mergeCell ref="R276:R280"/>
    <mergeCell ref="S276:S280"/>
    <mergeCell ref="T276:T280"/>
    <mergeCell ref="U276:U280"/>
    <mergeCell ref="C281:C285"/>
    <mergeCell ref="D281:D285"/>
    <mergeCell ref="T265:T268"/>
    <mergeCell ref="U265:U268"/>
    <mergeCell ref="C269:C271"/>
    <mergeCell ref="D269:D271"/>
    <mergeCell ref="N269:N271"/>
    <mergeCell ref="O269:O271"/>
    <mergeCell ref="P269:P271"/>
    <mergeCell ref="Q269:Q271"/>
    <mergeCell ref="R269:R271"/>
    <mergeCell ref="S260:S264"/>
    <mergeCell ref="T260:T264"/>
    <mergeCell ref="U260:U264"/>
    <mergeCell ref="C265:C268"/>
    <mergeCell ref="D265:D268"/>
    <mergeCell ref="N265:N268"/>
    <mergeCell ref="O265:O268"/>
    <mergeCell ref="P265:P268"/>
    <mergeCell ref="Q265:Q268"/>
    <mergeCell ref="R265:R268"/>
    <mergeCell ref="P250:P252"/>
    <mergeCell ref="Q250:Q252"/>
    <mergeCell ref="R250:R252"/>
    <mergeCell ref="S250:S252"/>
    <mergeCell ref="T250:T252"/>
    <mergeCell ref="O246:O249"/>
    <mergeCell ref="P246:P249"/>
    <mergeCell ref="Q246:Q249"/>
    <mergeCell ref="R246:R249"/>
    <mergeCell ref="S246:S249"/>
    <mergeCell ref="T246:T249"/>
    <mergeCell ref="U256:U259"/>
    <mergeCell ref="A260:A273"/>
    <mergeCell ref="B260:B274"/>
    <mergeCell ref="C260:C264"/>
    <mergeCell ref="D260:D264"/>
    <mergeCell ref="N260:N264"/>
    <mergeCell ref="O260:O264"/>
    <mergeCell ref="P260:P264"/>
    <mergeCell ref="Q260:Q264"/>
    <mergeCell ref="R260:R264"/>
    <mergeCell ref="U253:U255"/>
    <mergeCell ref="C256:C259"/>
    <mergeCell ref="D256:D259"/>
    <mergeCell ref="N256:N259"/>
    <mergeCell ref="O256:O259"/>
    <mergeCell ref="P256:P259"/>
    <mergeCell ref="Q256:Q259"/>
    <mergeCell ref="R256:R259"/>
    <mergeCell ref="S256:S259"/>
    <mergeCell ref="T256:T259"/>
    <mergeCell ref="S265:S268"/>
    <mergeCell ref="A246:A259"/>
    <mergeCell ref="B246:B259"/>
    <mergeCell ref="C246:C249"/>
    <mergeCell ref="D246:D249"/>
    <mergeCell ref="L246:L249"/>
    <mergeCell ref="M246:M249"/>
    <mergeCell ref="N246:N249"/>
    <mergeCell ref="S234:S238"/>
    <mergeCell ref="T234:T238"/>
    <mergeCell ref="U234:U238"/>
    <mergeCell ref="C239:C243"/>
    <mergeCell ref="D239:D243"/>
    <mergeCell ref="N239:N243"/>
    <mergeCell ref="O239:O243"/>
    <mergeCell ref="P239:P243"/>
    <mergeCell ref="Q239:Q243"/>
    <mergeCell ref="R239:R243"/>
    <mergeCell ref="U250:U252"/>
    <mergeCell ref="C253:C255"/>
    <mergeCell ref="D253:D255"/>
    <mergeCell ref="N253:N255"/>
    <mergeCell ref="O253:O255"/>
    <mergeCell ref="P253:P255"/>
    <mergeCell ref="Q253:Q255"/>
    <mergeCell ref="R253:R255"/>
    <mergeCell ref="S253:S255"/>
    <mergeCell ref="T253:T255"/>
    <mergeCell ref="U246:U249"/>
    <mergeCell ref="C250:C252"/>
    <mergeCell ref="D250:D252"/>
    <mergeCell ref="N250:N252"/>
    <mergeCell ref="O250:O252"/>
    <mergeCell ref="O234:O238"/>
    <mergeCell ref="P234:P238"/>
    <mergeCell ref="Q234:Q238"/>
    <mergeCell ref="R234:R238"/>
    <mergeCell ref="S224:S228"/>
    <mergeCell ref="T224:T228"/>
    <mergeCell ref="U224:U228"/>
    <mergeCell ref="C229:C233"/>
    <mergeCell ref="D229:D233"/>
    <mergeCell ref="N229:N233"/>
    <mergeCell ref="O229:O233"/>
    <mergeCell ref="P229:P233"/>
    <mergeCell ref="Q229:Q233"/>
    <mergeCell ref="R229:R233"/>
    <mergeCell ref="S239:S243"/>
    <mergeCell ref="T239:T243"/>
    <mergeCell ref="U239:U243"/>
    <mergeCell ref="S219:S223"/>
    <mergeCell ref="T219:T223"/>
    <mergeCell ref="U219:U223"/>
    <mergeCell ref="C224:C228"/>
    <mergeCell ref="D224:D228"/>
    <mergeCell ref="N224:N228"/>
    <mergeCell ref="O224:O228"/>
    <mergeCell ref="P224:P228"/>
    <mergeCell ref="Q224:Q228"/>
    <mergeCell ref="R224:R228"/>
    <mergeCell ref="Y213:Y217"/>
    <mergeCell ref="A219:A243"/>
    <mergeCell ref="B219:B243"/>
    <mergeCell ref="C219:C223"/>
    <mergeCell ref="D219:D223"/>
    <mergeCell ref="N219:N223"/>
    <mergeCell ref="O219:O223"/>
    <mergeCell ref="P219:P223"/>
    <mergeCell ref="Q219:Q223"/>
    <mergeCell ref="R219:R223"/>
    <mergeCell ref="P213:P217"/>
    <mergeCell ref="Q213:Q217"/>
    <mergeCell ref="R213:R217"/>
    <mergeCell ref="S213:S217"/>
    <mergeCell ref="T213:T217"/>
    <mergeCell ref="U213:U217"/>
    <mergeCell ref="S229:S233"/>
    <mergeCell ref="T229:T233"/>
    <mergeCell ref="U229:U233"/>
    <mergeCell ref="C234:C238"/>
    <mergeCell ref="D234:D238"/>
    <mergeCell ref="N234:N238"/>
    <mergeCell ref="Y208:Y212"/>
    <mergeCell ref="C213:C217"/>
    <mergeCell ref="D213:D217"/>
    <mergeCell ref="L213:L217"/>
    <mergeCell ref="M213:M217"/>
    <mergeCell ref="N213:N217"/>
    <mergeCell ref="O213:O217"/>
    <mergeCell ref="Y203:Y207"/>
    <mergeCell ref="C208:C212"/>
    <mergeCell ref="D208:D212"/>
    <mergeCell ref="L208:L212"/>
    <mergeCell ref="M208:M212"/>
    <mergeCell ref="N208:N212"/>
    <mergeCell ref="O208:O212"/>
    <mergeCell ref="P208:P212"/>
    <mergeCell ref="Q208:Q212"/>
    <mergeCell ref="R208:R212"/>
    <mergeCell ref="P203:P207"/>
    <mergeCell ref="Q203:Q207"/>
    <mergeCell ref="R203:R207"/>
    <mergeCell ref="S203:S207"/>
    <mergeCell ref="T203:T207"/>
    <mergeCell ref="U203:U207"/>
    <mergeCell ref="Y198:Y202"/>
    <mergeCell ref="C203:C207"/>
    <mergeCell ref="D203:D207"/>
    <mergeCell ref="L203:L207"/>
    <mergeCell ref="M203:M207"/>
    <mergeCell ref="N203:N207"/>
    <mergeCell ref="O203:O207"/>
    <mergeCell ref="Y193:Y197"/>
    <mergeCell ref="C198:C202"/>
    <mergeCell ref="D198:D202"/>
    <mergeCell ref="L198:L202"/>
    <mergeCell ref="M198:M202"/>
    <mergeCell ref="N198:N202"/>
    <mergeCell ref="O198:O202"/>
    <mergeCell ref="P198:P202"/>
    <mergeCell ref="Q198:Q202"/>
    <mergeCell ref="R198:R202"/>
    <mergeCell ref="P193:P197"/>
    <mergeCell ref="Q193:Q197"/>
    <mergeCell ref="R193:R197"/>
    <mergeCell ref="S193:S197"/>
    <mergeCell ref="T193:T197"/>
    <mergeCell ref="U193:U197"/>
    <mergeCell ref="M193:M197"/>
    <mergeCell ref="N193:N197"/>
    <mergeCell ref="O193:O197"/>
    <mergeCell ref="U182:U187"/>
    <mergeCell ref="C188:C192"/>
    <mergeCell ref="D188:D192"/>
    <mergeCell ref="L188:L192"/>
    <mergeCell ref="M188:M192"/>
    <mergeCell ref="N188:N192"/>
    <mergeCell ref="O188:O192"/>
    <mergeCell ref="P188:P192"/>
    <mergeCell ref="Q188:Q192"/>
    <mergeCell ref="R188:R192"/>
    <mergeCell ref="O182:O187"/>
    <mergeCell ref="P182:P187"/>
    <mergeCell ref="Q182:Q187"/>
    <mergeCell ref="R182:R187"/>
    <mergeCell ref="S182:S187"/>
    <mergeCell ref="T182:T187"/>
    <mergeCell ref="A182:A217"/>
    <mergeCell ref="B182:B217"/>
    <mergeCell ref="C182:C187"/>
    <mergeCell ref="D182:D187"/>
    <mergeCell ref="L182:L187"/>
    <mergeCell ref="M182:M187"/>
    <mergeCell ref="N182:N187"/>
    <mergeCell ref="S188:S192"/>
    <mergeCell ref="T188:T192"/>
    <mergeCell ref="U188:U192"/>
    <mergeCell ref="S198:S202"/>
    <mergeCell ref="T198:T202"/>
    <mergeCell ref="U198:U202"/>
    <mergeCell ref="S208:S212"/>
    <mergeCell ref="T208:T212"/>
    <mergeCell ref="U208:U212"/>
    <mergeCell ref="AG176:AG180"/>
    <mergeCell ref="AH176:AH180"/>
    <mergeCell ref="AJ176:AJ180"/>
    <mergeCell ref="AL176:AL180"/>
    <mergeCell ref="AO176:AO180"/>
    <mergeCell ref="V176:V180"/>
    <mergeCell ref="W176:W180"/>
    <mergeCell ref="Y176:Y180"/>
    <mergeCell ref="Z176:Z180"/>
    <mergeCell ref="AB176:AB180"/>
    <mergeCell ref="AD176:AD180"/>
    <mergeCell ref="P176:P180"/>
    <mergeCell ref="Q176:Q180"/>
    <mergeCell ref="R176:R180"/>
    <mergeCell ref="S176:S180"/>
    <mergeCell ref="T176:T180"/>
    <mergeCell ref="U176:U180"/>
    <mergeCell ref="Y188:Y192"/>
    <mergeCell ref="C193:C197"/>
    <mergeCell ref="D193:D197"/>
    <mergeCell ref="L193:L197"/>
    <mergeCell ref="AR170:AR174"/>
    <mergeCell ref="C176:C180"/>
    <mergeCell ref="D176:D180"/>
    <mergeCell ref="M176:M180"/>
    <mergeCell ref="N176:N180"/>
    <mergeCell ref="O176:O180"/>
    <mergeCell ref="AB170:AB174"/>
    <mergeCell ref="AD170:AD174"/>
    <mergeCell ref="AF170:AF174"/>
    <mergeCell ref="AG170:AG174"/>
    <mergeCell ref="AH170:AH174"/>
    <mergeCell ref="AJ170:AJ174"/>
    <mergeCell ref="T170:T174"/>
    <mergeCell ref="U170:U174"/>
    <mergeCell ref="V170:V174"/>
    <mergeCell ref="W170:W174"/>
    <mergeCell ref="Y170:Y174"/>
    <mergeCell ref="Z170:Z174"/>
    <mergeCell ref="N170:N174"/>
    <mergeCell ref="O170:O174"/>
    <mergeCell ref="P170:P174"/>
    <mergeCell ref="Q170:Q174"/>
    <mergeCell ref="R170:R174"/>
    <mergeCell ref="S170:S174"/>
    <mergeCell ref="AP176:AP180"/>
    <mergeCell ref="AQ176:AQ180"/>
    <mergeCell ref="AR176:AR180"/>
    <mergeCell ref="AF176:AF180"/>
    <mergeCell ref="AP165:AP169"/>
    <mergeCell ref="AQ165:AQ169"/>
    <mergeCell ref="AR165:AR169"/>
    <mergeCell ref="C170:C174"/>
    <mergeCell ref="D170:D174"/>
    <mergeCell ref="I170:I174"/>
    <mergeCell ref="J170:J174"/>
    <mergeCell ref="K170:K174"/>
    <mergeCell ref="M170:M174"/>
    <mergeCell ref="AD165:AD169"/>
    <mergeCell ref="AF165:AF169"/>
    <mergeCell ref="AG165:AG169"/>
    <mergeCell ref="AH165:AH169"/>
    <mergeCell ref="AJ165:AJ169"/>
    <mergeCell ref="AL165:AL169"/>
    <mergeCell ref="U165:U169"/>
    <mergeCell ref="V165:V169"/>
    <mergeCell ref="W165:W169"/>
    <mergeCell ref="Y165:Y169"/>
    <mergeCell ref="Z165:Z169"/>
    <mergeCell ref="AB165:AB169"/>
    <mergeCell ref="O165:O169"/>
    <mergeCell ref="P165:P169"/>
    <mergeCell ref="Q165:Q169"/>
    <mergeCell ref="R165:R169"/>
    <mergeCell ref="S165:S169"/>
    <mergeCell ref="T165:T169"/>
    <mergeCell ref="AL170:AL174"/>
    <mergeCell ref="AO170:AO174"/>
    <mergeCell ref="AP170:AP174"/>
    <mergeCell ref="AQ170:AQ174"/>
    <mergeCell ref="J165:J169"/>
    <mergeCell ref="K165:K169"/>
    <mergeCell ref="M165:M169"/>
    <mergeCell ref="N165:N169"/>
    <mergeCell ref="AF160:AF164"/>
    <mergeCell ref="AG160:AG164"/>
    <mergeCell ref="AH160:AH164"/>
    <mergeCell ref="AJ160:AJ164"/>
    <mergeCell ref="AL160:AL164"/>
    <mergeCell ref="AO160:AO164"/>
    <mergeCell ref="Y160:Y164"/>
    <mergeCell ref="Z160:Z164"/>
    <mergeCell ref="AA160:AA164"/>
    <mergeCell ref="AB160:AB164"/>
    <mergeCell ref="AC160:AC164"/>
    <mergeCell ref="AD160:AD164"/>
    <mergeCell ref="R160:R164"/>
    <mergeCell ref="S160:S164"/>
    <mergeCell ref="T160:T164"/>
    <mergeCell ref="U160:U164"/>
    <mergeCell ref="V160:V164"/>
    <mergeCell ref="W160:W164"/>
    <mergeCell ref="K160:K164"/>
    <mergeCell ref="M160:M164"/>
    <mergeCell ref="N160:N164"/>
    <mergeCell ref="O160:O164"/>
    <mergeCell ref="AO165:AO169"/>
    <mergeCell ref="P160:P164"/>
    <mergeCell ref="Q160:Q164"/>
    <mergeCell ref="A160:A180"/>
    <mergeCell ref="B160:B180"/>
    <mergeCell ref="C160:C164"/>
    <mergeCell ref="D160:D164"/>
    <mergeCell ref="I160:I164"/>
    <mergeCell ref="J160:J164"/>
    <mergeCell ref="AJ154:AJ158"/>
    <mergeCell ref="AL154:AL158"/>
    <mergeCell ref="AO154:AO158"/>
    <mergeCell ref="AP154:AP158"/>
    <mergeCell ref="AQ154:AQ158"/>
    <mergeCell ref="AR154:AR158"/>
    <mergeCell ref="AB154:AB158"/>
    <mergeCell ref="AC154:AC158"/>
    <mergeCell ref="AD154:AD158"/>
    <mergeCell ref="AF154:AF158"/>
    <mergeCell ref="AG154:AG158"/>
    <mergeCell ref="AH154:AH158"/>
    <mergeCell ref="U154:U158"/>
    <mergeCell ref="V154:V158"/>
    <mergeCell ref="W154:W158"/>
    <mergeCell ref="Y154:Y158"/>
    <mergeCell ref="Z154:Z158"/>
    <mergeCell ref="AA154:AA158"/>
    <mergeCell ref="AP160:AP164"/>
    <mergeCell ref="AQ160:AQ164"/>
    <mergeCell ref="AR160:AR164"/>
    <mergeCell ref="C165:C169"/>
    <mergeCell ref="D165:D169"/>
    <mergeCell ref="I165:I169"/>
    <mergeCell ref="C154:C158"/>
    <mergeCell ref="D154:D158"/>
    <mergeCell ref="N154:N158"/>
    <mergeCell ref="O154:O158"/>
    <mergeCell ref="P154:P158"/>
    <mergeCell ref="Q154:Q158"/>
    <mergeCell ref="R154:R158"/>
    <mergeCell ref="S154:S158"/>
    <mergeCell ref="T154:T158"/>
    <mergeCell ref="AH147:AH151"/>
    <mergeCell ref="AJ147:AJ151"/>
    <mergeCell ref="AL147:AL151"/>
    <mergeCell ref="AO147:AO151"/>
    <mergeCell ref="AP147:AP151"/>
    <mergeCell ref="AQ147:AQ151"/>
    <mergeCell ref="Y147:Y151"/>
    <mergeCell ref="Z147:Z151"/>
    <mergeCell ref="AB147:AB151"/>
    <mergeCell ref="AD147:AD151"/>
    <mergeCell ref="AF147:AF151"/>
    <mergeCell ref="AG147:AG151"/>
    <mergeCell ref="R147:R151"/>
    <mergeCell ref="S147:S151"/>
    <mergeCell ref="T147:T151"/>
    <mergeCell ref="U147:U151"/>
    <mergeCell ref="V147:V151"/>
    <mergeCell ref="W147:W151"/>
    <mergeCell ref="AL142:AL146"/>
    <mergeCell ref="AO142:AO146"/>
    <mergeCell ref="AP142:AP146"/>
    <mergeCell ref="AQ142:AQ146"/>
    <mergeCell ref="Y142:Y146"/>
    <mergeCell ref="Z142:Z146"/>
    <mergeCell ref="AB142:AB146"/>
    <mergeCell ref="AD142:AD146"/>
    <mergeCell ref="AF142:AF146"/>
    <mergeCell ref="AG142:AG146"/>
    <mergeCell ref="R142:R146"/>
    <mergeCell ref="S142:S146"/>
    <mergeCell ref="T142:T146"/>
    <mergeCell ref="U142:U146"/>
    <mergeCell ref="V142:V146"/>
    <mergeCell ref="W142:W146"/>
    <mergeCell ref="AR147:AR151"/>
    <mergeCell ref="Q147:Q151"/>
    <mergeCell ref="AR137:AR141"/>
    <mergeCell ref="C142:C146"/>
    <mergeCell ref="D142:D146"/>
    <mergeCell ref="I142:I146"/>
    <mergeCell ref="J142:J146"/>
    <mergeCell ref="K142:K146"/>
    <mergeCell ref="N142:N146"/>
    <mergeCell ref="O142:O146"/>
    <mergeCell ref="P142:P146"/>
    <mergeCell ref="Q142:Q146"/>
    <mergeCell ref="AH137:AH141"/>
    <mergeCell ref="AJ137:AJ141"/>
    <mergeCell ref="AL137:AL141"/>
    <mergeCell ref="AO137:AO141"/>
    <mergeCell ref="AP137:AP141"/>
    <mergeCell ref="AQ137:AQ141"/>
    <mergeCell ref="Z137:Z141"/>
    <mergeCell ref="AA137:AA141"/>
    <mergeCell ref="AB137:AB141"/>
    <mergeCell ref="AC137:AC141"/>
    <mergeCell ref="AD137:AD141"/>
    <mergeCell ref="AG137:AG141"/>
    <mergeCell ref="S137:S141"/>
    <mergeCell ref="T137:T141"/>
    <mergeCell ref="U137:U141"/>
    <mergeCell ref="V137:V141"/>
    <mergeCell ref="W137:W141"/>
    <mergeCell ref="Y137:Y141"/>
    <mergeCell ref="AR142:AR146"/>
    <mergeCell ref="AH142:AH146"/>
    <mergeCell ref="AJ142:AJ146"/>
    <mergeCell ref="R130:R131"/>
    <mergeCell ref="S130:S131"/>
    <mergeCell ref="T130:T131"/>
    <mergeCell ref="T128:T129"/>
    <mergeCell ref="U134:U135"/>
    <mergeCell ref="A137:A158"/>
    <mergeCell ref="B137:B158"/>
    <mergeCell ref="C137:C141"/>
    <mergeCell ref="D137:D141"/>
    <mergeCell ref="N137:N141"/>
    <mergeCell ref="O137:O141"/>
    <mergeCell ref="P137:P141"/>
    <mergeCell ref="Q137:Q141"/>
    <mergeCell ref="R137:R141"/>
    <mergeCell ref="U132:U133"/>
    <mergeCell ref="C134:C135"/>
    <mergeCell ref="D134:D135"/>
    <mergeCell ref="N134:N135"/>
    <mergeCell ref="O134:O135"/>
    <mergeCell ref="P134:P135"/>
    <mergeCell ref="Q134:Q135"/>
    <mergeCell ref="R134:R135"/>
    <mergeCell ref="S134:S135"/>
    <mergeCell ref="T134:T135"/>
    <mergeCell ref="C147:C151"/>
    <mergeCell ref="D147:D151"/>
    <mergeCell ref="I147:I151"/>
    <mergeCell ref="J147:J151"/>
    <mergeCell ref="K147:K151"/>
    <mergeCell ref="N147:N151"/>
    <mergeCell ref="O147:O151"/>
    <mergeCell ref="P147:P151"/>
    <mergeCell ref="A124:A135"/>
    <mergeCell ref="B124:B135"/>
    <mergeCell ref="C124:C125"/>
    <mergeCell ref="D124:D125"/>
    <mergeCell ref="L124:L125"/>
    <mergeCell ref="M124:M125"/>
    <mergeCell ref="N124:N125"/>
    <mergeCell ref="C128:C129"/>
    <mergeCell ref="D128:D129"/>
    <mergeCell ref="N128:N129"/>
    <mergeCell ref="O128:O129"/>
    <mergeCell ref="P128:P129"/>
    <mergeCell ref="Q128:Q129"/>
    <mergeCell ref="R128:R129"/>
    <mergeCell ref="S128:S129"/>
    <mergeCell ref="U130:U131"/>
    <mergeCell ref="C132:C133"/>
    <mergeCell ref="D132:D133"/>
    <mergeCell ref="N132:N133"/>
    <mergeCell ref="O132:O133"/>
    <mergeCell ref="P132:P133"/>
    <mergeCell ref="Q132:Q133"/>
    <mergeCell ref="R132:R133"/>
    <mergeCell ref="S132:S133"/>
    <mergeCell ref="T132:T133"/>
    <mergeCell ref="U128:U129"/>
    <mergeCell ref="C130:C131"/>
    <mergeCell ref="D130:D131"/>
    <mergeCell ref="N130:N131"/>
    <mergeCell ref="O130:O131"/>
    <mergeCell ref="P130:P131"/>
    <mergeCell ref="Q130:Q131"/>
    <mergeCell ref="S113:S117"/>
    <mergeCell ref="T113:T117"/>
    <mergeCell ref="U126:U127"/>
    <mergeCell ref="C113:C117"/>
    <mergeCell ref="D113:D117"/>
    <mergeCell ref="L113:L117"/>
    <mergeCell ref="M113:M117"/>
    <mergeCell ref="N113:N117"/>
    <mergeCell ref="U124:U125"/>
    <mergeCell ref="C126:C127"/>
    <mergeCell ref="D126:D127"/>
    <mergeCell ref="N126:N127"/>
    <mergeCell ref="O126:O127"/>
    <mergeCell ref="P126:P127"/>
    <mergeCell ref="Q126:Q127"/>
    <mergeCell ref="R126:R127"/>
    <mergeCell ref="S126:S127"/>
    <mergeCell ref="T126:T127"/>
    <mergeCell ref="O124:O125"/>
    <mergeCell ref="P124:P125"/>
    <mergeCell ref="Q124:Q125"/>
    <mergeCell ref="R124:R125"/>
    <mergeCell ref="S124:S125"/>
    <mergeCell ref="T124:T125"/>
    <mergeCell ref="C108:C112"/>
    <mergeCell ref="D108:D112"/>
    <mergeCell ref="L108:L112"/>
    <mergeCell ref="M108:M112"/>
    <mergeCell ref="N108:N112"/>
    <mergeCell ref="O108:O112"/>
    <mergeCell ref="P108:P112"/>
    <mergeCell ref="S118:S122"/>
    <mergeCell ref="T118:T122"/>
    <mergeCell ref="U118:U122"/>
    <mergeCell ref="D104:D107"/>
    <mergeCell ref="L104:L107"/>
    <mergeCell ref="M104:M107"/>
    <mergeCell ref="N104:N107"/>
    <mergeCell ref="O104:O107"/>
    <mergeCell ref="P104:P107"/>
    <mergeCell ref="Q104:Q107"/>
    <mergeCell ref="R104:R107"/>
    <mergeCell ref="U113:U117"/>
    <mergeCell ref="C118:C122"/>
    <mergeCell ref="D118:D122"/>
    <mergeCell ref="L118:L122"/>
    <mergeCell ref="M118:M122"/>
    <mergeCell ref="N118:N122"/>
    <mergeCell ref="O118:O122"/>
    <mergeCell ref="P118:P122"/>
    <mergeCell ref="Q118:Q122"/>
    <mergeCell ref="R118:R122"/>
    <mergeCell ref="O113:O117"/>
    <mergeCell ref="P113:P117"/>
    <mergeCell ref="Q113:Q117"/>
    <mergeCell ref="R113:R117"/>
    <mergeCell ref="X96:X97"/>
    <mergeCell ref="Y96:Y97"/>
    <mergeCell ref="O99:O103"/>
    <mergeCell ref="P99:P103"/>
    <mergeCell ref="Q99:Q103"/>
    <mergeCell ref="R99:R103"/>
    <mergeCell ref="S99:S103"/>
    <mergeCell ref="T99:T103"/>
    <mergeCell ref="W96:W97"/>
    <mergeCell ref="Q108:Q112"/>
    <mergeCell ref="R108:R112"/>
    <mergeCell ref="S108:S112"/>
    <mergeCell ref="T108:T112"/>
    <mergeCell ref="U108:U112"/>
    <mergeCell ref="A99:A122"/>
    <mergeCell ref="B99:B122"/>
    <mergeCell ref="C99:C103"/>
    <mergeCell ref="D99:D103"/>
    <mergeCell ref="L99:L103"/>
    <mergeCell ref="M99:M103"/>
    <mergeCell ref="N99:N103"/>
    <mergeCell ref="P96:P97"/>
    <mergeCell ref="Q96:Q97"/>
    <mergeCell ref="R96:R97"/>
    <mergeCell ref="S96:S97"/>
    <mergeCell ref="T96:T97"/>
    <mergeCell ref="U96:U97"/>
    <mergeCell ref="U99:U103"/>
    <mergeCell ref="C104:C107"/>
    <mergeCell ref="S104:S107"/>
    <mergeCell ref="T104:T107"/>
    <mergeCell ref="U104:U107"/>
    <mergeCell ref="C96:C97"/>
    <mergeCell ref="D96:D97"/>
    <mergeCell ref="J96:J97"/>
    <mergeCell ref="K96:K97"/>
    <mergeCell ref="L96:L97"/>
    <mergeCell ref="M96:M97"/>
    <mergeCell ref="N96:N97"/>
    <mergeCell ref="P93:P95"/>
    <mergeCell ref="Q93:Q95"/>
    <mergeCell ref="R93:R95"/>
    <mergeCell ref="S93:S95"/>
    <mergeCell ref="T93:T95"/>
    <mergeCell ref="U93:U95"/>
    <mergeCell ref="A93:A97"/>
    <mergeCell ref="B93:B97"/>
    <mergeCell ref="C93:C95"/>
    <mergeCell ref="D93:D95"/>
    <mergeCell ref="N93:N95"/>
    <mergeCell ref="O93:O95"/>
    <mergeCell ref="O96:O97"/>
    <mergeCell ref="AQ89:AQ90"/>
    <mergeCell ref="AR89:AR90"/>
    <mergeCell ref="AR91:AR92"/>
    <mergeCell ref="AH89:AH90"/>
    <mergeCell ref="AI89:AI90"/>
    <mergeCell ref="AJ89:AJ90"/>
    <mergeCell ref="AK89:AK90"/>
    <mergeCell ref="AL89:AL90"/>
    <mergeCell ref="AM89:AM90"/>
    <mergeCell ref="AB89:AB90"/>
    <mergeCell ref="AC89:AC90"/>
    <mergeCell ref="AD89:AD90"/>
    <mergeCell ref="AE89:AE90"/>
    <mergeCell ref="AF89:AF90"/>
    <mergeCell ref="AG89:AG90"/>
    <mergeCell ref="W93:W95"/>
    <mergeCell ref="X93:X95"/>
    <mergeCell ref="Y93:Y95"/>
    <mergeCell ref="AM87:AM88"/>
    <mergeCell ref="AN87:AN88"/>
    <mergeCell ref="AC87:AC88"/>
    <mergeCell ref="AD87:AD88"/>
    <mergeCell ref="AE87:AE88"/>
    <mergeCell ref="AF87:AF88"/>
    <mergeCell ref="AG87:AG88"/>
    <mergeCell ref="AH87:AH88"/>
    <mergeCell ref="W87:W88"/>
    <mergeCell ref="X87:X88"/>
    <mergeCell ref="Y87:Y88"/>
    <mergeCell ref="Z87:Z88"/>
    <mergeCell ref="AA87:AA88"/>
    <mergeCell ref="AB87:AB88"/>
    <mergeCell ref="AN89:AN90"/>
    <mergeCell ref="AO89:AO90"/>
    <mergeCell ref="AP89:AP90"/>
    <mergeCell ref="Q87:Q88"/>
    <mergeCell ref="R87:R88"/>
    <mergeCell ref="S87:S88"/>
    <mergeCell ref="T87:T91"/>
    <mergeCell ref="U87:U91"/>
    <mergeCell ref="V87:V88"/>
    <mergeCell ref="T84:T86"/>
    <mergeCell ref="U84:U86"/>
    <mergeCell ref="Y84:Y86"/>
    <mergeCell ref="AR84:AR86"/>
    <mergeCell ref="V85:V86"/>
    <mergeCell ref="W85:W86"/>
    <mergeCell ref="T81:T83"/>
    <mergeCell ref="U81:U83"/>
    <mergeCell ref="V81:V83"/>
    <mergeCell ref="W81:W83"/>
    <mergeCell ref="N84:N86"/>
    <mergeCell ref="O84:O86"/>
    <mergeCell ref="AO87:AO88"/>
    <mergeCell ref="AP87:AP88"/>
    <mergeCell ref="AQ87:AQ88"/>
    <mergeCell ref="AR87:AR88"/>
    <mergeCell ref="V89:V90"/>
    <mergeCell ref="W89:W90"/>
    <mergeCell ref="X89:X90"/>
    <mergeCell ref="Y89:Y90"/>
    <mergeCell ref="Z89:Z90"/>
    <mergeCell ref="AA89:AA90"/>
    <mergeCell ref="AI87:AI88"/>
    <mergeCell ref="AJ87:AJ88"/>
    <mergeCell ref="AK87:AK88"/>
    <mergeCell ref="AL87:AL88"/>
    <mergeCell ref="AO78:AO80"/>
    <mergeCell ref="AP78:AP80"/>
    <mergeCell ref="AQ78:AQ80"/>
    <mergeCell ref="AR78:AR80"/>
    <mergeCell ref="AG78:AG80"/>
    <mergeCell ref="AH78:AH80"/>
    <mergeCell ref="AI78:AI80"/>
    <mergeCell ref="AJ78:AJ80"/>
    <mergeCell ref="AK78:AK80"/>
    <mergeCell ref="AL78:AL80"/>
    <mergeCell ref="AA78:AA80"/>
    <mergeCell ref="AB78:AB80"/>
    <mergeCell ref="AC78:AC80"/>
    <mergeCell ref="AD78:AD80"/>
    <mergeCell ref="AE78:AE80"/>
    <mergeCell ref="AF78:AF80"/>
    <mergeCell ref="AO81:AO83"/>
    <mergeCell ref="AP81:AP83"/>
    <mergeCell ref="AQ81:AQ83"/>
    <mergeCell ref="AR81:AR83"/>
    <mergeCell ref="AG81:AG83"/>
    <mergeCell ref="AH81:AH83"/>
    <mergeCell ref="AI81:AI83"/>
    <mergeCell ref="AJ81:AJ83"/>
    <mergeCell ref="AK81:AK83"/>
    <mergeCell ref="AL81:AL83"/>
    <mergeCell ref="AA81:AA83"/>
    <mergeCell ref="AB81:AB83"/>
    <mergeCell ref="AC81:AC83"/>
    <mergeCell ref="AD81:AD83"/>
    <mergeCell ref="AE81:AE83"/>
    <mergeCell ref="AF81:AF83"/>
    <mergeCell ref="T78:T80"/>
    <mergeCell ref="U78:U80"/>
    <mergeCell ref="V78:V80"/>
    <mergeCell ref="W78:W80"/>
    <mergeCell ref="Y78:Y80"/>
    <mergeCell ref="Z78:Z80"/>
    <mergeCell ref="AM81:AM83"/>
    <mergeCell ref="AN81:AN83"/>
    <mergeCell ref="N78:N80"/>
    <mergeCell ref="O78:O80"/>
    <mergeCell ref="P78:P80"/>
    <mergeCell ref="Q78:Q86"/>
    <mergeCell ref="R78:R86"/>
    <mergeCell ref="S78:S86"/>
    <mergeCell ref="N81:N83"/>
    <mergeCell ref="O81:O83"/>
    <mergeCell ref="P81:P83"/>
    <mergeCell ref="P84:P86"/>
    <mergeCell ref="Y81:Y83"/>
    <mergeCell ref="Z81:Z83"/>
    <mergeCell ref="AM78:AM80"/>
    <mergeCell ref="AN78:AN80"/>
    <mergeCell ref="A78:A91"/>
    <mergeCell ref="B78:B91"/>
    <mergeCell ref="C78:C80"/>
    <mergeCell ref="D78:D80"/>
    <mergeCell ref="L78:L80"/>
    <mergeCell ref="M78:M80"/>
    <mergeCell ref="C81:C83"/>
    <mergeCell ref="D81:D83"/>
    <mergeCell ref="L81:L83"/>
    <mergeCell ref="M81:M83"/>
    <mergeCell ref="C87:C91"/>
    <mergeCell ref="D87:D91"/>
    <mergeCell ref="L87:L90"/>
    <mergeCell ref="N87:N91"/>
    <mergeCell ref="O87:O91"/>
    <mergeCell ref="P87:P91"/>
    <mergeCell ref="J85:J86"/>
    <mergeCell ref="K85:K86"/>
    <mergeCell ref="C84:C86"/>
    <mergeCell ref="D84:D86"/>
    <mergeCell ref="L84:L86"/>
    <mergeCell ref="M84:M86"/>
    <mergeCell ref="P73:P77"/>
    <mergeCell ref="Q73:Q77"/>
    <mergeCell ref="R73:R77"/>
    <mergeCell ref="S73:S77"/>
    <mergeCell ref="T73:T77"/>
    <mergeCell ref="U73:U77"/>
    <mergeCell ref="P70:P72"/>
    <mergeCell ref="Q70:Q72"/>
    <mergeCell ref="R70:R72"/>
    <mergeCell ref="S70:S72"/>
    <mergeCell ref="T70:T72"/>
    <mergeCell ref="U70:U72"/>
    <mergeCell ref="A70:A77"/>
    <mergeCell ref="B70:B77"/>
    <mergeCell ref="C70:C72"/>
    <mergeCell ref="D70:D72"/>
    <mergeCell ref="N70:N72"/>
    <mergeCell ref="O70:O72"/>
    <mergeCell ref="C73:C77"/>
    <mergeCell ref="D73:D77"/>
    <mergeCell ref="N73:N77"/>
    <mergeCell ref="O73:O77"/>
    <mergeCell ref="I65:I68"/>
    <mergeCell ref="J65:J68"/>
    <mergeCell ref="K65:K68"/>
    <mergeCell ref="L65:L68"/>
    <mergeCell ref="M65:M68"/>
    <mergeCell ref="X65:X68"/>
    <mergeCell ref="AM64:AM68"/>
    <mergeCell ref="AN64:AN68"/>
    <mergeCell ref="AO64:AO68"/>
    <mergeCell ref="AP64:AP68"/>
    <mergeCell ref="AQ64:AQ68"/>
    <mergeCell ref="AR64:AR68"/>
    <mergeCell ref="AG64:AG68"/>
    <mergeCell ref="AH64:AH68"/>
    <mergeCell ref="AI64:AI68"/>
    <mergeCell ref="AJ64:AJ68"/>
    <mergeCell ref="AK64:AK68"/>
    <mergeCell ref="AL64:AL68"/>
    <mergeCell ref="AA64:AA68"/>
    <mergeCell ref="AB64:AB68"/>
    <mergeCell ref="AC64:AC68"/>
    <mergeCell ref="AD64:AD68"/>
    <mergeCell ref="AE64:AE68"/>
    <mergeCell ref="AF64:AF68"/>
    <mergeCell ref="T64:T68"/>
    <mergeCell ref="U64:U68"/>
    <mergeCell ref="V64:V68"/>
    <mergeCell ref="W64:W68"/>
    <mergeCell ref="Y64:Y68"/>
    <mergeCell ref="Z64:Z68"/>
    <mergeCell ref="N64:N68"/>
    <mergeCell ref="O64:O68"/>
    <mergeCell ref="P64:P68"/>
    <mergeCell ref="Q64:Q68"/>
    <mergeCell ref="R64:R68"/>
    <mergeCell ref="S64:S68"/>
    <mergeCell ref="C64:C68"/>
    <mergeCell ref="D64:D68"/>
    <mergeCell ref="E64:E67"/>
    <mergeCell ref="F64:F68"/>
    <mergeCell ref="G64:G68"/>
    <mergeCell ref="H64:H68"/>
    <mergeCell ref="AN59:AN63"/>
    <mergeCell ref="AO59:AO63"/>
    <mergeCell ref="AP59:AP63"/>
    <mergeCell ref="AQ59:AQ63"/>
    <mergeCell ref="AR59:AR63"/>
    <mergeCell ref="E60:E63"/>
    <mergeCell ref="F60:F63"/>
    <mergeCell ref="G60:G63"/>
    <mergeCell ref="H60:H63"/>
    <mergeCell ref="L60:L63"/>
    <mergeCell ref="AH59:AH63"/>
    <mergeCell ref="AI59:AI63"/>
    <mergeCell ref="AJ59:AJ63"/>
    <mergeCell ref="AK59:AK63"/>
    <mergeCell ref="AL59:AL63"/>
    <mergeCell ref="AM59:AM63"/>
    <mergeCell ref="AB59:AB63"/>
    <mergeCell ref="AC59:AC63"/>
    <mergeCell ref="AD59:AD63"/>
    <mergeCell ref="AE59:AE63"/>
    <mergeCell ref="AF59:AF63"/>
    <mergeCell ref="AG59:AG63"/>
    <mergeCell ref="U59:U63"/>
    <mergeCell ref="V59:V63"/>
    <mergeCell ref="W59:W63"/>
    <mergeCell ref="Y59:Y63"/>
    <mergeCell ref="Z59:Z63"/>
    <mergeCell ref="AA59:AA63"/>
    <mergeCell ref="X60:X63"/>
    <mergeCell ref="O59:O63"/>
    <mergeCell ref="P59:P63"/>
    <mergeCell ref="Q59:Q63"/>
    <mergeCell ref="R59:R63"/>
    <mergeCell ref="S59:S63"/>
    <mergeCell ref="T59:T63"/>
    <mergeCell ref="C59:C63"/>
    <mergeCell ref="D59:D63"/>
    <mergeCell ref="I59:I63"/>
    <mergeCell ref="J59:J63"/>
    <mergeCell ref="K59:K63"/>
    <mergeCell ref="N59:N63"/>
    <mergeCell ref="M60:M63"/>
    <mergeCell ref="AQ54:AQ58"/>
    <mergeCell ref="AR54:AR58"/>
    <mergeCell ref="I55:I58"/>
    <mergeCell ref="J55:J58"/>
    <mergeCell ref="K55:K58"/>
    <mergeCell ref="L55:L58"/>
    <mergeCell ref="M55:M58"/>
    <mergeCell ref="X55:X58"/>
    <mergeCell ref="AK54:AK58"/>
    <mergeCell ref="AL54:AL58"/>
    <mergeCell ref="AM54:AM58"/>
    <mergeCell ref="AN54:AN58"/>
    <mergeCell ref="AO54:AO58"/>
    <mergeCell ref="AP54:AP58"/>
    <mergeCell ref="AE54:AE58"/>
    <mergeCell ref="AF54:AF58"/>
    <mergeCell ref="AG54:AG58"/>
    <mergeCell ref="AH54:AH58"/>
    <mergeCell ref="AI54:AI58"/>
    <mergeCell ref="AJ54:AJ58"/>
    <mergeCell ref="Y54:Y58"/>
    <mergeCell ref="Z54:Z58"/>
    <mergeCell ref="AA54:AA58"/>
    <mergeCell ref="AB54:AB58"/>
    <mergeCell ref="AC54:AC58"/>
    <mergeCell ref="AD54:AD58"/>
    <mergeCell ref="R54:R58"/>
    <mergeCell ref="S54:S58"/>
    <mergeCell ref="T54:T58"/>
    <mergeCell ref="U54:U58"/>
    <mergeCell ref="V54:V58"/>
    <mergeCell ref="W54:W58"/>
    <mergeCell ref="AQ49:AQ53"/>
    <mergeCell ref="AR49:AR53"/>
    <mergeCell ref="E50:E53"/>
    <mergeCell ref="F50:F53"/>
    <mergeCell ref="G50:G53"/>
    <mergeCell ref="H50:H53"/>
    <mergeCell ref="L50:L53"/>
    <mergeCell ref="M50:M53"/>
    <mergeCell ref="X50:X53"/>
    <mergeCell ref="I51:I53"/>
    <mergeCell ref="AK49:AK53"/>
    <mergeCell ref="AL49:AL53"/>
    <mergeCell ref="AM49:AM53"/>
    <mergeCell ref="AN49:AN53"/>
    <mergeCell ref="AO49:AO53"/>
    <mergeCell ref="AP49:AP53"/>
    <mergeCell ref="AE49:AE53"/>
    <mergeCell ref="AF49:AF53"/>
    <mergeCell ref="AG49:AG53"/>
    <mergeCell ref="AH49:AH53"/>
    <mergeCell ref="AI49:AI53"/>
    <mergeCell ref="AJ49:AJ53"/>
    <mergeCell ref="U49:U53"/>
    <mergeCell ref="V49:V53"/>
    <mergeCell ref="W49:W53"/>
    <mergeCell ref="C49:C53"/>
    <mergeCell ref="D49:D53"/>
    <mergeCell ref="N49:N53"/>
    <mergeCell ref="O49:O53"/>
    <mergeCell ref="P49:P53"/>
    <mergeCell ref="Q49:Q53"/>
    <mergeCell ref="J51:J53"/>
    <mergeCell ref="K51:K53"/>
    <mergeCell ref="C54:C58"/>
    <mergeCell ref="D54:D58"/>
    <mergeCell ref="N54:N58"/>
    <mergeCell ref="O54:O58"/>
    <mergeCell ref="P54:P58"/>
    <mergeCell ref="Q54:Q58"/>
    <mergeCell ref="E56:E58"/>
    <mergeCell ref="F56:F58"/>
    <mergeCell ref="G56:G58"/>
    <mergeCell ref="H56:H58"/>
    <mergeCell ref="AP46:AP48"/>
    <mergeCell ref="AQ46:AQ48"/>
    <mergeCell ref="AR46:AR48"/>
    <mergeCell ref="E47:E48"/>
    <mergeCell ref="F47:F48"/>
    <mergeCell ref="G47:G48"/>
    <mergeCell ref="H47:H48"/>
    <mergeCell ref="L47:L48"/>
    <mergeCell ref="V42:V44"/>
    <mergeCell ref="W42:W44"/>
    <mergeCell ref="M47:M48"/>
    <mergeCell ref="X47:X48"/>
    <mergeCell ref="AJ46:AJ48"/>
    <mergeCell ref="AK46:AK48"/>
    <mergeCell ref="AL46:AL48"/>
    <mergeCell ref="AM46:AM48"/>
    <mergeCell ref="AN46:AN48"/>
    <mergeCell ref="AO46:AO48"/>
    <mergeCell ref="AD46:AD48"/>
    <mergeCell ref="AE46:AE48"/>
    <mergeCell ref="AF46:AF48"/>
    <mergeCell ref="AG46:AG48"/>
    <mergeCell ref="AH46:AH48"/>
    <mergeCell ref="AI46:AI48"/>
    <mergeCell ref="W46:W48"/>
    <mergeCell ref="Y46:Y48"/>
    <mergeCell ref="Z46:Z48"/>
    <mergeCell ref="AA46:AA48"/>
    <mergeCell ref="AB46:AB48"/>
    <mergeCell ref="AC46:AC48"/>
    <mergeCell ref="Q46:Q48"/>
    <mergeCell ref="R46:R48"/>
    <mergeCell ref="A46:A68"/>
    <mergeCell ref="B46:B68"/>
    <mergeCell ref="C46:C48"/>
    <mergeCell ref="D46:D48"/>
    <mergeCell ref="N46:N48"/>
    <mergeCell ref="O46:O48"/>
    <mergeCell ref="P46:P48"/>
    <mergeCell ref="AJ42:AJ44"/>
    <mergeCell ref="AK42:AK44"/>
    <mergeCell ref="AL42:AL44"/>
    <mergeCell ref="AM42:AM44"/>
    <mergeCell ref="AN42:AN44"/>
    <mergeCell ref="AO42:AO44"/>
    <mergeCell ref="AD42:AD44"/>
    <mergeCell ref="AE42:AE44"/>
    <mergeCell ref="AF42:AF44"/>
    <mergeCell ref="AG42:AG44"/>
    <mergeCell ref="AH42:AH44"/>
    <mergeCell ref="AI42:AI44"/>
    <mergeCell ref="S46:S48"/>
    <mergeCell ref="T46:T48"/>
    <mergeCell ref="U46:U48"/>
    <mergeCell ref="V46:V48"/>
    <mergeCell ref="Y49:Y53"/>
    <mergeCell ref="Z49:Z53"/>
    <mergeCell ref="AA49:AA53"/>
    <mergeCell ref="AB49:AB53"/>
    <mergeCell ref="AC49:AC53"/>
    <mergeCell ref="AD49:AD53"/>
    <mergeCell ref="R49:R53"/>
    <mergeCell ref="S49:S53"/>
    <mergeCell ref="T49:T53"/>
    <mergeCell ref="V35:V39"/>
    <mergeCell ref="W35:W39"/>
    <mergeCell ref="X42:X44"/>
    <mergeCell ref="Y42:Y44"/>
    <mergeCell ref="Z42:Z44"/>
    <mergeCell ref="AA42:AA44"/>
    <mergeCell ref="AB42:AB44"/>
    <mergeCell ref="AC42:AC44"/>
    <mergeCell ref="AH40:AH41"/>
    <mergeCell ref="AI40:AI41"/>
    <mergeCell ref="AJ40:AJ41"/>
    <mergeCell ref="AK40:AK41"/>
    <mergeCell ref="AL40:AL41"/>
    <mergeCell ref="AM40:AM41"/>
    <mergeCell ref="AB40:AB41"/>
    <mergeCell ref="AC40:AC41"/>
    <mergeCell ref="AD40:AD41"/>
    <mergeCell ref="AE40:AE41"/>
    <mergeCell ref="AF40:AF41"/>
    <mergeCell ref="AG40:AG41"/>
    <mergeCell ref="X40:X41"/>
    <mergeCell ref="Y40:Y41"/>
    <mergeCell ref="Z40:Z41"/>
    <mergeCell ref="AA40:AA41"/>
    <mergeCell ref="AN35:AN39"/>
    <mergeCell ref="AO35:AO39"/>
    <mergeCell ref="AP35:AP39"/>
    <mergeCell ref="AQ35:AQ39"/>
    <mergeCell ref="AR35:AR36"/>
    <mergeCell ref="AR37:AR38"/>
    <mergeCell ref="AR39:AR40"/>
    <mergeCell ref="AN40:AN41"/>
    <mergeCell ref="AO40:AO41"/>
    <mergeCell ref="AP40:AP41"/>
    <mergeCell ref="AH35:AH39"/>
    <mergeCell ref="AI35:AI39"/>
    <mergeCell ref="AJ35:AJ39"/>
    <mergeCell ref="AK35:AK39"/>
    <mergeCell ref="AL35:AL39"/>
    <mergeCell ref="AM35:AM39"/>
    <mergeCell ref="AB35:AB39"/>
    <mergeCell ref="AC35:AC39"/>
    <mergeCell ref="AD35:AD39"/>
    <mergeCell ref="AE35:AE39"/>
    <mergeCell ref="AF35:AF39"/>
    <mergeCell ref="AG35:AG39"/>
    <mergeCell ref="AQ40:AQ41"/>
    <mergeCell ref="AR41:AR42"/>
    <mergeCell ref="AP42:AP44"/>
    <mergeCell ref="AQ42:AQ44"/>
    <mergeCell ref="AR43:AR44"/>
    <mergeCell ref="X35:X39"/>
    <mergeCell ref="Y35:Y39"/>
    <mergeCell ref="Z35:Z39"/>
    <mergeCell ref="AA35:AA39"/>
    <mergeCell ref="P35:P44"/>
    <mergeCell ref="Q35:Q44"/>
    <mergeCell ref="R35:R44"/>
    <mergeCell ref="S35:S44"/>
    <mergeCell ref="T35:T44"/>
    <mergeCell ref="U35:U44"/>
    <mergeCell ref="AO33:AO34"/>
    <mergeCell ref="AP33:AP34"/>
    <mergeCell ref="AQ33:AQ34"/>
    <mergeCell ref="AR33:AR34"/>
    <mergeCell ref="C35:C44"/>
    <mergeCell ref="D35:D44"/>
    <mergeCell ref="L35:L44"/>
    <mergeCell ref="M35:M44"/>
    <mergeCell ref="N35:N44"/>
    <mergeCell ref="O35:O44"/>
    <mergeCell ref="AI33:AI34"/>
    <mergeCell ref="AJ33:AJ34"/>
    <mergeCell ref="AK33:AK34"/>
    <mergeCell ref="AL33:AL34"/>
    <mergeCell ref="AM33:AM34"/>
    <mergeCell ref="AN33:AN34"/>
    <mergeCell ref="AC33:AC34"/>
    <mergeCell ref="AD33:AD34"/>
    <mergeCell ref="AE33:AE34"/>
    <mergeCell ref="AF33:AF34"/>
    <mergeCell ref="V40:V41"/>
    <mergeCell ref="W40:W41"/>
    <mergeCell ref="V33:V34"/>
    <mergeCell ref="W33:W34"/>
    <mergeCell ref="X33:X34"/>
    <mergeCell ref="Y33:Y34"/>
    <mergeCell ref="Z33:Z34"/>
    <mergeCell ref="AA33:AA34"/>
    <mergeCell ref="AB33:AB34"/>
    <mergeCell ref="AJ31:AJ32"/>
    <mergeCell ref="AK31:AK32"/>
    <mergeCell ref="AL31:AL32"/>
    <mergeCell ref="AM31:AM32"/>
    <mergeCell ref="AN31:AN32"/>
    <mergeCell ref="AO31:AO32"/>
    <mergeCell ref="AD31:AD32"/>
    <mergeCell ref="AE31:AE32"/>
    <mergeCell ref="AF31:AF32"/>
    <mergeCell ref="AG31:AG32"/>
    <mergeCell ref="AH31:AH32"/>
    <mergeCell ref="AI31:AI32"/>
    <mergeCell ref="X31:X32"/>
    <mergeCell ref="Y31:Y32"/>
    <mergeCell ref="Z31:Z32"/>
    <mergeCell ref="AA31:AA32"/>
    <mergeCell ref="AB31:AB32"/>
    <mergeCell ref="AC31:AC32"/>
    <mergeCell ref="V31:V32"/>
    <mergeCell ref="W31:W32"/>
    <mergeCell ref="AR27:AR28"/>
    <mergeCell ref="AR29:AR30"/>
    <mergeCell ref="D31:D34"/>
    <mergeCell ref="L31:L34"/>
    <mergeCell ref="M31:M34"/>
    <mergeCell ref="N31:N34"/>
    <mergeCell ref="O31:O34"/>
    <mergeCell ref="P31:P34"/>
    <mergeCell ref="Q31:Q34"/>
    <mergeCell ref="AK27:AK30"/>
    <mergeCell ref="AL27:AL30"/>
    <mergeCell ref="AM27:AM30"/>
    <mergeCell ref="AN27:AN30"/>
    <mergeCell ref="AO27:AO30"/>
    <mergeCell ref="AP27:AP30"/>
    <mergeCell ref="AE27:AE30"/>
    <mergeCell ref="AF27:AF30"/>
    <mergeCell ref="AG27:AG30"/>
    <mergeCell ref="AH27:AH30"/>
    <mergeCell ref="AI27:AI30"/>
    <mergeCell ref="AJ27:AJ30"/>
    <mergeCell ref="U22:U30"/>
    <mergeCell ref="V22:V23"/>
    <mergeCell ref="W22:W23"/>
    <mergeCell ref="X22:X23"/>
    <mergeCell ref="AG33:AG34"/>
    <mergeCell ref="AH33:AH34"/>
    <mergeCell ref="AP31:AP32"/>
    <mergeCell ref="AQ31:AQ32"/>
    <mergeCell ref="AR25:AR26"/>
    <mergeCell ref="V27:V30"/>
    <mergeCell ref="AR31:AR32"/>
    <mergeCell ref="W27:W30"/>
    <mergeCell ref="X27:X30"/>
    <mergeCell ref="Y27:Y30"/>
    <mergeCell ref="Z27:Z30"/>
    <mergeCell ref="AA27:AA30"/>
    <mergeCell ref="AB27:AB30"/>
    <mergeCell ref="AC27:AC30"/>
    <mergeCell ref="AD27:AD30"/>
    <mergeCell ref="AL24:AL26"/>
    <mergeCell ref="AM24:AM26"/>
    <mergeCell ref="AN24:AN26"/>
    <mergeCell ref="AO24:AO26"/>
    <mergeCell ref="AP24:AP26"/>
    <mergeCell ref="AQ24:AQ26"/>
    <mergeCell ref="AF24:AF26"/>
    <mergeCell ref="AG24:AG26"/>
    <mergeCell ref="AH24:AH26"/>
    <mergeCell ref="AI24:AI26"/>
    <mergeCell ref="AJ24:AJ26"/>
    <mergeCell ref="AK24:AK26"/>
    <mergeCell ref="Z24:Z26"/>
    <mergeCell ref="AA24:AA26"/>
    <mergeCell ref="AB24:AB26"/>
    <mergeCell ref="AC24:AC26"/>
    <mergeCell ref="AD24:AD26"/>
    <mergeCell ref="AE24:AE26"/>
    <mergeCell ref="AQ27:AQ30"/>
    <mergeCell ref="AM22:AM23"/>
    <mergeCell ref="AN22:AN23"/>
    <mergeCell ref="AO22:AO23"/>
    <mergeCell ref="AP22:AP23"/>
    <mergeCell ref="AQ22:AQ23"/>
    <mergeCell ref="AR23:AR24"/>
    <mergeCell ref="AG22:AG23"/>
    <mergeCell ref="AH22:AH23"/>
    <mergeCell ref="AI22:AI23"/>
    <mergeCell ref="AJ22:AJ23"/>
    <mergeCell ref="AK22:AK23"/>
    <mergeCell ref="AL22:AL23"/>
    <mergeCell ref="AA22:AA23"/>
    <mergeCell ref="AB22:AB23"/>
    <mergeCell ref="AC22:AC23"/>
    <mergeCell ref="AD22:AD23"/>
    <mergeCell ref="AE22:AE23"/>
    <mergeCell ref="AF22:AF23"/>
    <mergeCell ref="Y22:Y23"/>
    <mergeCell ref="Z22:Z23"/>
    <mergeCell ref="V24:V26"/>
    <mergeCell ref="W24:W26"/>
    <mergeCell ref="X24:X26"/>
    <mergeCell ref="Y24:Y26"/>
    <mergeCell ref="O22:O30"/>
    <mergeCell ref="P22:P30"/>
    <mergeCell ref="Q22:Q30"/>
    <mergeCell ref="R22:R30"/>
    <mergeCell ref="S22:S30"/>
    <mergeCell ref="T22:T30"/>
    <mergeCell ref="U13:U14"/>
    <mergeCell ref="C16:C20"/>
    <mergeCell ref="D16:D20"/>
    <mergeCell ref="A22:A44"/>
    <mergeCell ref="B22:B44"/>
    <mergeCell ref="C22:C34"/>
    <mergeCell ref="D22:D30"/>
    <mergeCell ref="L22:L30"/>
    <mergeCell ref="M22:M30"/>
    <mergeCell ref="N22:N30"/>
    <mergeCell ref="O13:O14"/>
    <mergeCell ref="P13:P14"/>
    <mergeCell ref="Q13:Q14"/>
    <mergeCell ref="R13:R14"/>
    <mergeCell ref="S13:S14"/>
    <mergeCell ref="T13:T14"/>
    <mergeCell ref="R31:R34"/>
    <mergeCell ref="S31:S34"/>
    <mergeCell ref="T31:T34"/>
    <mergeCell ref="U31:U34"/>
    <mergeCell ref="AP11:AP12"/>
    <mergeCell ref="AQ11:AQ12"/>
    <mergeCell ref="C13:C14"/>
    <mergeCell ref="D13:D14"/>
    <mergeCell ref="I13:I14"/>
    <mergeCell ref="J13:J14"/>
    <mergeCell ref="K13:K14"/>
    <mergeCell ref="L13:L14"/>
    <mergeCell ref="M13:M14"/>
    <mergeCell ref="N13:N14"/>
    <mergeCell ref="AJ11:AJ12"/>
    <mergeCell ref="AK11:AK12"/>
    <mergeCell ref="AL11:AL12"/>
    <mergeCell ref="AM11:AM12"/>
    <mergeCell ref="AN11:AN12"/>
    <mergeCell ref="AO11:AO12"/>
    <mergeCell ref="AD11:AD12"/>
    <mergeCell ref="AE11:AE12"/>
    <mergeCell ref="AF11:AF12"/>
    <mergeCell ref="AG11:AG12"/>
    <mergeCell ref="AH11:AH12"/>
    <mergeCell ref="AI11:AI12"/>
    <mergeCell ref="X11:X12"/>
    <mergeCell ref="Y11:Y12"/>
    <mergeCell ref="Z11:Z12"/>
    <mergeCell ref="AA11:AA12"/>
    <mergeCell ref="AB11:AB12"/>
    <mergeCell ref="AC11:AC12"/>
    <mergeCell ref="R10:R12"/>
    <mergeCell ref="S10:S12"/>
    <mergeCell ref="T10:T12"/>
    <mergeCell ref="U10:U12"/>
    <mergeCell ref="A10:A20"/>
    <mergeCell ref="B10:B20"/>
    <mergeCell ref="C10:C12"/>
    <mergeCell ref="D10:D12"/>
    <mergeCell ref="I10:I12"/>
    <mergeCell ref="J10:J12"/>
    <mergeCell ref="K10:K12"/>
    <mergeCell ref="AF8:AF9"/>
    <mergeCell ref="AG8:AG9"/>
    <mergeCell ref="AH8:AH9"/>
    <mergeCell ref="AI8:AI9"/>
    <mergeCell ref="AJ8:AJ9"/>
    <mergeCell ref="AK8:AK9"/>
    <mergeCell ref="Z8:Z9"/>
    <mergeCell ref="AA8:AA9"/>
    <mergeCell ref="AB8:AB9"/>
    <mergeCell ref="AC8:AC9"/>
    <mergeCell ref="AD8:AD9"/>
    <mergeCell ref="AE8:AE9"/>
    <mergeCell ref="E7:E9"/>
    <mergeCell ref="O8:O9"/>
    <mergeCell ref="P8:P9"/>
    <mergeCell ref="T8:T9"/>
    <mergeCell ref="U8:U9"/>
    <mergeCell ref="F7:H7"/>
    <mergeCell ref="I7:K7"/>
    <mergeCell ref="L7:L9"/>
    <mergeCell ref="M7:M9"/>
    <mergeCell ref="N7:N9"/>
    <mergeCell ref="A1:B3"/>
    <mergeCell ref="C1:AR3"/>
    <mergeCell ref="A5:A9"/>
    <mergeCell ref="B5:B9"/>
    <mergeCell ref="C5:N6"/>
    <mergeCell ref="O5:U6"/>
    <mergeCell ref="V5:AQ6"/>
    <mergeCell ref="AR5:AR6"/>
    <mergeCell ref="C7:C9"/>
    <mergeCell ref="D7:D9"/>
    <mergeCell ref="AL7:AN7"/>
    <mergeCell ref="AO7:AO9"/>
    <mergeCell ref="AP7:AP9"/>
    <mergeCell ref="AQ7:AQ9"/>
    <mergeCell ref="AR7:AR9"/>
    <mergeCell ref="F8:F9"/>
    <mergeCell ref="G8:G9"/>
    <mergeCell ref="H8:H9"/>
    <mergeCell ref="I8:I9"/>
    <mergeCell ref="J8:J9"/>
    <mergeCell ref="Z7:AA7"/>
    <mergeCell ref="AB7:AC7"/>
    <mergeCell ref="AD7:AE7"/>
    <mergeCell ref="AL8:AL9"/>
    <mergeCell ref="AM8:AM9"/>
    <mergeCell ref="AN8:AN9"/>
    <mergeCell ref="AF7:AG7"/>
    <mergeCell ref="AH7:AI7"/>
    <mergeCell ref="AJ7:AK7"/>
    <mergeCell ref="O7:P7"/>
    <mergeCell ref="Q7:U7"/>
    <mergeCell ref="V7:V9"/>
    <mergeCell ref="W7:W9"/>
    <mergeCell ref="X7:X9"/>
    <mergeCell ref="Y7:Y9"/>
    <mergeCell ref="K8:K9"/>
    <mergeCell ref="V11:V12"/>
    <mergeCell ref="W11:W12"/>
    <mergeCell ref="L10:L12"/>
    <mergeCell ref="M10:M12"/>
    <mergeCell ref="N10:N12"/>
    <mergeCell ref="O10:O12"/>
    <mergeCell ref="P10:P12"/>
    <mergeCell ref="Q10:Q12"/>
  </mergeCells>
  <dataValidations count="97">
    <dataValidation type="list" allowBlank="1" showInputMessage="1" showErrorMessage="1" sqref="M35 M31">
      <formula1>$A$1:$A$259</formula1>
    </dataValidation>
    <dataValidation type="list" allowBlank="1" showInputMessage="1" showErrorMessage="1" sqref="J302:J303">
      <formula1>$AW$31:$AW$34</formula1>
    </dataValidation>
    <dataValidation type="list" allowBlank="1" showErrorMessage="1" sqref="O276:O277 O281 O286:O287 O291">
      <formula1>"RARO (1),IMPROBABLE (2),POSIBLE (3),PROBABLE (4),CASI SEGURO (5)"</formula1>
    </dataValidation>
    <dataValidation type="list" allowBlank="1" showErrorMessage="1" sqref="C276:C277 C281 C286:C287 C291">
      <formula1>"GESTIÓN,CORRUPCIÓN,SEGURIDAD DE LA INFORMACIÓN"</formula1>
    </dataValidation>
    <dataValidation type="list" allowBlank="1" showErrorMessage="1" sqref="H278:H280 H282:H285 H288:H290 H292:H295">
      <formula1>"Capacidad de proceso,Activos de seguridad digital"</formula1>
    </dataValidation>
    <dataValidation type="list" allowBlank="1" showErrorMessage="1" sqref="U276:U277 U281 U286:U287 U291">
      <formula1>"Evitar el riesgo,Reducir el riesgo,Compartir o transferir el riesgo,Asumir el riesgo"</formula1>
    </dataValidation>
    <dataValidation type="list" allowBlank="1" showInputMessage="1" showErrorMessage="1" prompt="FACTORES DEL PROCESO - Seleccione de la lista desplegable el factor o factores del proceso, que estén relacionados con las causas y con la generación del riesgo que se va a identificar." sqref="H276:H277 H281 H286:H287 H291">
      <formula1>"Capacidad de proceso,Activos de seguridad digital"</formula1>
    </dataValidation>
    <dataValidation type="list" allowBlank="1" showErrorMessage="1" sqref="N276:N277 N281 N286:N287 N291">
      <formula1>"SI,NO"</formula1>
    </dataValidation>
    <dataValidation type="list" allowBlank="1" showErrorMessage="1" sqref="F276:F295">
      <formula1>"Económico,Legal y Reglamentario,Ambiental,Político,Socio Cultural,Mercado"</formula1>
    </dataValidation>
    <dataValidation type="list" allowBlank="1" showErrorMessage="1" sqref="K276:K279 K281:K289 K291:K295">
      <formula1>"1.0,2.0,3.0,4.0,5.0"</formula1>
    </dataValidation>
    <dataValidation type="list" allowBlank="1" showErrorMessage="1" sqref="J276:J279 J281:J289 J291:J295">
      <formula1>"OPERATIVO,LEGAL,CREDIBILIDAD E IMAGEN,CONFIDENCIALIDAD DE LA INFORMACIÓN"</formula1>
    </dataValidation>
    <dataValidation type="list" allowBlank="1" showErrorMessage="1" sqref="G276:G295">
      <formula1>"Financieros,Personal,Tecnología,Comunicación e Información"</formula1>
    </dataValidation>
    <dataValidation type="list" allowBlank="1" showErrorMessage="1" sqref="Z276:Z295 AB276:AB295 AD276:AD295 AF276:AF295 AH276:AH295 AJ276:AJ295">
      <formula1>"15.0"</formula1>
    </dataValidation>
    <dataValidation type="list" allowBlank="1" showErrorMessage="1" sqref="AQ276:AQ295">
      <formula1>"PROBABILIDAD,IMPACTO,PROBABILIDAD E IMPACTO"</formula1>
    </dataValidation>
    <dataValidation type="list" allowBlank="1" showErrorMessage="1" sqref="AA276:AA295 AC276:AC295 AE276:AE295 AI276:AI295 AK276:AK295 AN276:AN295">
      <formula1>"0.0"</formula1>
    </dataValidation>
    <dataValidation type="list" allowBlank="1" showErrorMessage="1" sqref="AL276:AL295">
      <formula1>"10.0"</formula1>
    </dataValidation>
    <dataValidation type="list" allowBlank="1" showErrorMessage="1" sqref="AG276:AG295 AM276:AM295">
      <formula1>"5.0"</formula1>
    </dataValidation>
    <dataValidation type="list" allowBlank="1" showErrorMessage="1" sqref="AP276:AP295">
      <formula1>"Fuerte,Moderada,Débil"</formula1>
    </dataValidation>
    <dataValidation allowBlank="1" showErrorMessage="1" sqref="M276 M281:M286 M291:M295"/>
    <dataValidation type="list" allowBlank="1" showInputMessage="1" showErrorMessage="1" sqref="G264">
      <formula1>"Administrativo, Financieros, Personal, Tecnología, Comunicación e Información"</formula1>
    </dataValidation>
    <dataValidation type="list" allowBlank="1" showInputMessage="1" showErrorMessage="1" sqref="C269:C271">
      <formula1>"GESTIÓN, CORRUPCIÓN, SEGURIDAD DE LA INFORMACION"</formula1>
    </dataValidation>
    <dataValidation type="list" allowBlank="1" showInputMessage="1" showErrorMessage="1" sqref="J263">
      <formula1>"EXTERNO, OPERATIVO,LEGAL,CREDIBILIDAD E IMAGEN,CONFIDENCIALIDAD DE LA INFORMACIÓN "</formula1>
    </dataValidation>
    <dataValidation type="list" allowBlank="1" showInputMessage="1" showErrorMessage="1" sqref="G104">
      <formula1>"Infraestructura, Financieros, Personal, Tecnología, Comunicación e Información"</formula1>
    </dataValidation>
    <dataValidation type="list" allowBlank="1" showInputMessage="1" showErrorMessage="1" sqref="C22 C35:C36 C78:C79 C81:C82 C87 C219 C224 C229 C234 C239 C246 C250 C256 C260 C265 C272 C296 C299 C302">
      <formula1>"GESTIÓN, CORRUPCIÓN"</formula1>
    </dataValidation>
    <dataValidation type="list" allowBlank="1" showInputMessage="1" showErrorMessage="1" sqref="C46:C68 C93:C97 C99:C122 C124:C135 C137:C152 C154:C158 C160:C174 C176:C180 C182:C208 C213:C217 C305:C314 C10:C20 C70:C77 C316:C340">
      <formula1>"GESTIÓN, CORRUPCIÓN, SEGURIDAD DE LA INFORMACIÓN"</formula1>
    </dataValidation>
    <dataValidation type="list" allowBlank="1" showInputMessage="1" showErrorMessage="1" sqref="U22:U35 U46:U68 U81 U84 U87 U93:U97 U99:U122 U124:U135 U137:U152 U154:U158 U160:U174 U176:U180 U182:U208 U213:U217 U219:U243 U246:U274 U296:U303 U305:U314 U10:U16 U18:U20 U70:U78 U316:U340">
      <formula1>"Evitar el riesgo, Reducir el riesgo, Compartir o transferir el riesgo, Asumir el riesgo"</formula1>
    </dataValidation>
    <dataValidation type="list" allowBlank="1" showInputMessage="1" showErrorMessage="1" sqref="AP10:AP11 AP22 AP24 AP27 AP40 AP35 AP31 AP33 AP46 AP64 AP54 AP49 AP59 AP81 AP84:AP87 AP89 AP91 AP93:AP97 AP99:AP122 AP124:AP135 AP137 AP142 AP147 AP152 AP154 AP160 AP165 AP170 AP176 AP182 AP188:AP217 AP219:AP243 AP246:AP274 AP296:AP305 AP308:AP314 AP13:AP16 AP19:AP20 AP70:AP78 AP316:AP340">
      <formula1>"Fuerte, Moderada, Débil"</formula1>
    </dataValidation>
    <dataValidation type="list" allowBlank="1" showInputMessage="1" showErrorMessage="1" sqref="O22:O35 O46:O68 O81 O84 O87 O93:O97 O99:O122 O124:O135 O137:O152 O154:O158 O160:O174 O176:O180 O182:O208 O213:O217 O219:O243 O246:O274 O296:O301 O305:O314 O10:O16 O19:O20 O70:O78 O316:O340">
      <formula1>"RARO (1), IMPROBABLE (2), POSIBLE (3), PROBABLE (4), CASI SEGURO (5)"</formula1>
    </dataValidation>
    <dataValidation type="list" allowBlank="1" showInputMessage="1" showErrorMessage="1" sqref="K22:K44 K46:K51 K54:K55 K59 K64:K65 K93:K97 K99:K122 K124:K135 K137:K138 K142 K147 K152 K154:K156 K160 K165 K170 K176:K177 K182:K217 K219:K243 K246:K274 K280 K290 K296:K303 K305 K308:K314 K10:K16 K70:K91 K316:K340">
      <formula1>"1, 2, 3, 4, 5"</formula1>
    </dataValidation>
    <dataValidation type="list" allowBlank="1" showInputMessage="1" showErrorMessage="1" sqref="SI10:SI12 ACE10:ACE12 AMA10:AMA12 AVW10:AVW12 BFS10:BFS12 BPO10:BPO12 BZK10:BZK12 CJG10:CJG12 CTC10:CTC12 DCY10:DCY12 DMU10:DMU12 DWQ10:DWQ12 EGM10:EGM12 EQI10:EQI12 FAE10:FAE12 FKA10:FKA12 FTW10:FTW12 GDS10:GDS12 GNO10:GNO12 GXK10:GXK12 HHG10:HHG12 HRC10:HRC12 IAY10:IAY12 IKU10:IKU12 IUQ10:IUQ12 JEM10:JEM12 JOI10:JOI12 JYE10:JYE12 KIA10:KIA12 KRW10:KRW12 LBS10:LBS12 LLO10:LLO12 LVK10:LVK12 MFG10:MFG12 MPC10:MPC12 MYY10:MYY12 NIU10:NIU12 NSQ10:NSQ12 OCM10:OCM12 OMI10:OMI12 OWE10:OWE12 PGA10:PGA12 PPW10:PPW12 PZS10:PZS12 QJO10:QJO12 QTK10:QTK12 RDG10:RDG12 RNC10:RNC12 RWY10:RWY12 SGU10:SGU12 SQQ10:SQQ12 TAM10:TAM12 TKI10:TKI12 TUE10:TUE12 UEA10:UEA12 UNW10:UNW12 UXS10:UXS12 VHO10:VHO12 VRK10:VRK12 WBG10:WBG12 WLC10:WLC12 WUY10:WUY12 IM10:IM12">
      <formula1>$BC$10:$BC$12</formula1>
    </dataValidation>
    <dataValidation type="list" allowBlank="1" showInputMessage="1" showErrorMessage="1" sqref="WKT10:WKT12 WAX10:WAX12 VRB10:VRB12 VHF10:VHF12 UXJ10:UXJ12 UNN10:UNN12 UDR10:UDR12 TTV10:TTV12 TJZ10:TJZ12 TAD10:TAD12 SQH10:SQH12 SGL10:SGL12 RWP10:RWP12 RMT10:RMT12 RCX10:RCX12 QTB10:QTB12 QJF10:QJF12 PZJ10:PZJ12 PPN10:PPN12 PFR10:PFR12 OVV10:OVV12 OLZ10:OLZ12 OCD10:OCD12 NSH10:NSH12 NIL10:NIL12 MYP10:MYP12 MOT10:MOT12 MEX10:MEX12 LVB10:LVB12 LLF10:LLF12 LBJ10:LBJ12 KRN10:KRN12 KHR10:KHR12 JXV10:JXV12 JNZ10:JNZ12 JED10:JED12 IUH10:IUH12 IKL10:IKL12 IAP10:IAP12 HQT10:HQT12 HGX10:HGX12 GXB10:GXB12 GNF10:GNF12 GDJ10:GDJ12 FTN10:FTN12 FJR10:FJR12 EZV10:EZV12 EPZ10:EPZ12 EGD10:EGD12 DWH10:DWH12 DML10:DML12 DCP10:DCP12 CST10:CST12 CIX10:CIX12 BZB10:BZB12 BPF10:BPF12 BFJ10:BFJ12 AVN10:AVN12 ALR10:ALR12 ABV10:ABV12 RZ10:RZ12 ID10:ID12 WUP10:WUP12 N22 N31 N35 N46:N68 N81 N87 N93:N97 N99:N122 N124:N135 N137:N152 N154:N158 N160:N174 N176:N180 N182:N208 N213:N217 N219:N243 N246:N274 N296:N301 N305:N314 N10:N16 N19:N20 N70:N78 N316:N340">
      <formula1>"SI,NO"</formula1>
    </dataValidation>
    <dataValidation type="list" allowBlank="1" showInputMessage="1" showErrorMessage="1" sqref="WME10:WME12 WCI10:WCI12 VSM10:VSM12 VIQ10:VIQ12 UYU10:UYU12 UOY10:UOY12 UFC10:UFC12 TVG10:TVG12 TLK10:TLK12 TBO10:TBO12 SRS10:SRS12 SHW10:SHW12 RYA10:RYA12 ROE10:ROE12 REI10:REI12 QUM10:QUM12 QKQ10:QKQ12 QAU10:QAU12 PQY10:PQY12 PHC10:PHC12 OXG10:OXG12 ONK10:ONK12 ODO10:ODO12 NTS10:NTS12 NJW10:NJW12 NAA10:NAA12 MQE10:MQE12 MGI10:MGI12 LWM10:LWM12 LMQ10:LMQ12 LCU10:LCU12 KSY10:KSY12 KJC10:KJC12 JZG10:JZG12 JPK10:JPK12 JFO10:JFO12 IVS10:IVS12 ILW10:ILW12 ICA10:ICA12 HSE10:HSE12 HII10:HII12 GYM10:GYM12 GOQ10:GOQ12 GEU10:GEU12 FUY10:FUY12 FLC10:FLC12 FBG10:FBG12 ERK10:ERK12 EHO10:EHO12 DXS10:DXS12 DNW10:DNW12 DEA10:DEA12 CUE10:CUE12 CKI10:CKI12 CAM10:CAM12 BQQ10:BQQ12 BGU10:BGU12 AWY10:AWY12 ANC10:ANC12 ADG10:ADG12 TK10:TK12 JO10:JO12 WWA10:WWA12 AQ10:AQ11 AQ22 AQ24 AQ27 AQ40 AQ35 AQ31 AQ33 AQ46 AQ64 AQ54 AQ49 AQ59 AQ81 AQ84:AQ87 AQ89 AQ91 AQ93:AQ97 AQ99:AQ122 AQ124:AQ135 AQ137 AQ142 AQ147 AQ152 AQ154 AQ160 AQ165 AQ170 AQ176 AQ182 AQ188:AQ217 AQ219:AQ243 AQ246:AQ274 AQ296:AQ305 AQ308:AQ314 AQ13:AQ16 AQ18:AQ20 AQ70:AQ78 AQ316:AQ340">
      <formula1>"PROBABILIDAD,IMPACTO,PROBABILIDAD E IMPACTO"</formula1>
    </dataValidation>
    <dataValidation type="list" allowBlank="1" showInputMessage="1" showErrorMessage="1" sqref="WLW10:WLW12 WCA10:WCA12 VSE10:VSE12 VII10:VII12 UYM10:UYM12 UOQ10:UOQ12 UEU10:UEU12 TUY10:TUY12 TLC10:TLC12 TBG10:TBG12 SRK10:SRK12 SHO10:SHO12 RXS10:RXS12 RNW10:RNW12 REA10:REA12 QUE10:QUE12 QKI10:QKI12 QAM10:QAM12 PQQ10:PQQ12 PGU10:PGU12 OWY10:OWY12 ONC10:ONC12 ODG10:ODG12 NTK10:NTK12 NJO10:NJO12 MZS10:MZS12 MPW10:MPW12 MGA10:MGA12 LWE10:LWE12 LMI10:LMI12 LCM10:LCM12 KSQ10:KSQ12 KIU10:KIU12 JYY10:JYY12 JPC10:JPC12 JFG10:JFG12 IVK10:IVK12 ILO10:ILO12 IBS10:IBS12 HRW10:HRW12 HIA10:HIA12 GYE10:GYE12 GOI10:GOI12 GEM10:GEM12 FUQ10:FUQ12 FKU10:FKU12 FAY10:FAY12 ERC10:ERC12 EHG10:EHG12 DXK10:DXK12 DNO10:DNO12 DDS10:DDS12 CTW10:CTW12 CKA10:CKA12 CAE10:CAE12 BQI10:BQI12 BGM10:BGM12 AWQ10:AWQ12 AMU10:AMU12 ACY10:ACY12 TC10:TC12 JG10:JG12 WVS10:WVS12 WVU10:WVU12 WLY10:WLY12 WCC10:WCC12 VSG10:VSG12 VIK10:VIK12 UYO10:UYO12 UOS10:UOS12 UEW10:UEW12 TVA10:TVA12 TLE10:TLE12 TBI10:TBI12 SRM10:SRM12 SHQ10:SHQ12 RXU10:RXU12 RNY10:RNY12 REC10:REC12 QUG10:QUG12 QKK10:QKK12 QAO10:QAO12 PQS10:PQS12 PGW10:PGW12 OXA10:OXA12 ONE10:ONE12 ODI10:ODI12 NTM10:NTM12 NJQ10:NJQ12 MZU10:MZU12 MPY10:MPY12 MGC10:MGC12 LWG10:LWG12 LMK10:LMK12 LCO10:LCO12 KSS10:KSS12 KIW10:KIW12 JZA10:JZA12 JPE10:JPE12 JFI10:JFI12 IVM10:IVM12 ILQ10:ILQ12 IBU10:IBU12 HRY10:HRY12 HIC10:HIC12 GYG10:GYG12 GOK10:GOK12 GEO10:GEO12 FUS10:FUS12 FKW10:FKW12 FBA10:FBA12 ERE10:ERE12 EHI10:EHI12 DXM10:DXM12 DNQ10:DNQ12 DDU10:DDU12 CTY10:CTY12 CKC10:CKC12 CAG10:CAG12 BQK10:BQK12 BGO10:BGO12 AWS10:AWS12 AMW10:AMW12 ADA10:ADA12 TE10:TE12 JI10:JI12 WVO10:WVO12 WLS10:WLS12 WBW10:WBW12 VSA10:VSA12 VIE10:VIE12 UYI10:UYI12 UOM10:UOM12 UEQ10:UEQ12 TUU10:TUU12 TKY10:TKY12 TBC10:TBC12 SRG10:SRG12 SHK10:SHK12 RXO10:RXO12 RNS10:RNS12 RDW10:RDW12 QUA10:QUA12 QKE10:QKE12 QAI10:QAI12 PQM10:PQM12 PGQ10:PGQ12 OWU10:OWU12 OMY10:OMY12 ODC10:ODC12 NTG10:NTG12 NJK10:NJK12 MZO10:MZO12 MPS10:MPS12 MFW10:MFW12 LWA10:LWA12 LME10:LME12 LCI10:LCI12 KSM10:KSM12 KIQ10:KIQ12 JYU10:JYU12 JOY10:JOY12 JFC10:JFC12 IVG10:IVG12 ILK10:ILK12 IBO10:IBO12 HRS10:HRS12 HHW10:HHW12 GYA10:GYA12 GOE10:GOE12 GEI10:GEI12 FUM10:FUM12 FKQ10:FKQ12 FAU10:FAU12 EQY10:EQY12 EHC10:EHC12 DXG10:DXG12 DNK10:DNK12 DDO10:DDO12 CTS10:CTS12 CJW10:CJW12 CAA10:CAA12 BQE10:BQE12 BGI10:BGI12 AWM10:AWM12 AMQ10:AMQ12 ACU10:ACU12 SY10:SY12 JC10:JC12 WVK10:WVK12 WLO10:WLO12 WBS10:WBS12 VRW10:VRW12 VIA10:VIA12 UYE10:UYE12 UOI10:UOI12 UEM10:UEM12 TUQ10:TUQ12 TKU10:TKU12 TAY10:TAY12 SRC10:SRC12 SHG10:SHG12 RXK10:RXK12 RNO10:RNO12 RDS10:RDS12 QTW10:QTW12 QKA10:QKA12 QAE10:QAE12 PQI10:PQI12 PGM10:PGM12 OWQ10:OWQ12 OMU10:OMU12 OCY10:OCY12 NTC10:NTC12 NJG10:NJG12 MZK10:MZK12 MPO10:MPO12 MFS10:MFS12 LVW10:LVW12 LMA10:LMA12 LCE10:LCE12 KSI10:KSI12 KIM10:KIM12 JYQ10:JYQ12 JOU10:JOU12 JEY10:JEY12 IVC10:IVC12 ILG10:ILG12 IBK10:IBK12 HRO10:HRO12 HHS10:HHS12 GXW10:GXW12 GOA10:GOA12 GEE10:GEE12 FUI10:FUI12 FKM10:FKM12 FAQ10:FAQ12 EQU10:EQU12 EGY10:EGY12 DXC10:DXC12 DNG10:DNG12 DDK10:DDK12 CTO10:CTO12 CJS10:CJS12 BZW10:BZW12 BQA10:BQA12 BGE10:BGE12 AWI10:AWI12 AMM10:AMM12 ACQ10:ACQ12 SU10:SU12 IY10:IY12 WVQ10:WVQ12 WLU10:WLU12 WBY10:WBY12 VSC10:VSC12 VIG10:VIG12 UYK10:UYK12 UOO10:UOO12 UES10:UES12 TUW10:TUW12 TLA10:TLA12 TBE10:TBE12 SRI10:SRI12 SHM10:SHM12 RXQ10:RXQ12 RNU10:RNU12 RDY10:RDY12 QUC10:QUC12 QKG10:QKG12 QAK10:QAK12 PQO10:PQO12 PGS10:PGS12 OWW10:OWW12 ONA10:ONA12 ODE10:ODE12 NTI10:NTI12 NJM10:NJM12 MZQ10:MZQ12 MPU10:MPU12 MFY10:MFY12 LWC10:LWC12 LMG10:LMG12 LCK10:LCK12 KSO10:KSO12 KIS10:KIS12 JYW10:JYW12 JPA10:JPA12 JFE10:JFE12 IVI10:IVI12 ILM10:ILM12 IBQ10:IBQ12 HRU10:HRU12 HHY10:HHY12 GYC10:GYC12 GOG10:GOG12 GEK10:GEK12 FUO10:FUO12 FKS10:FKS12 FAW10:FAW12 ERA10:ERA12 EHE10:EHE12 DXI10:DXI12 DNM10:DNM12 DDQ10:DDQ12 CTU10:CTU12 CJY10:CJY12 CAC10:CAC12 BQG10:BQG12 BGK10:BGK12 AWO10:AWO12 AMS10:AMS12 ACW10:ACW12 TA10:TA12 JE10:JE12 WVM10:WVM12 WLQ10:WLQ12 WBU10:WBU12 VRY10:VRY12 VIC10:VIC12 UYG10:UYG12 UOK10:UOK12 UEO10:UEO12 TUS10:TUS12 TKW10:TKW12 TBA10:TBA12 SRE10:SRE12 SHI10:SHI12 RXM10:RXM12 RNQ10:RNQ12 RDU10:RDU12 QTY10:QTY12 QKC10:QKC12 QAG10:QAG12 PQK10:PQK12 PGO10:PGO12 OWS10:OWS12 OMW10:OMW12 ODA10:ODA12 NTE10:NTE12 NJI10:NJI12 MZM10:MZM12 MPQ10:MPQ12 MFU10:MFU12 LVY10:LVY12 LMC10:LMC12 LCG10:LCG12 KSK10:KSK12 KIO10:KIO12 JYS10:JYS12 JOW10:JOW12 JFA10:JFA12 IVE10:IVE12 ILI10:ILI12 IBM10:IBM12 HRQ10:HRQ12 HHU10:HHU12 GXY10:GXY12 GOC10:GOC12 GEG10:GEG12 FUK10:FUK12 FKO10:FKO12 FAS10:FAS12 EQW10:EQW12 EHA10:EHA12 DXE10:DXE12 DNI10:DNI12 DDM10:DDM12 CTQ10:CTQ12 CJU10:CJU12 BZY10:BZY12 BQC10:BQC12 BGG10:BGG12 AWK10:AWK12 AMO10:AMO12 ACS10:ACS12 SW10:SW12 JA10:JA12 Z10:Z11 AB10:AB11 AD10:AD11 AF10:AF11 AH10:AH11 AJ10:AJ11 AH35 AB35 AD35 AL35 AL24 Z22 AB22 AD22 AF22 AH22 AJ22 Z24 AJ35 AB24 AD24 AF24 AH24 AJ24 Z27 AL27 AB27 AD27 AF27 AH27 AJ27 AL31 Z40 AB33 AD33 AF33 AH33 AJ33 AL33 Z31 Z33 AB31 AD31 AF31 AH31 AJ31 Z35 AF35 AB40 AD40 AF40 AH40 AJ40 AL40 Z42 AB42 AD42 AF42 AH42 AJ42 AL42 Z46 AB46 AD46 AF46 AH46 AJ46 AJ64 Z49 AB49 AD49 AF49 AH49 Z54 AB54 AD54 AF54 AH54 AJ54 AJ49 Z59 AB59 AD59 AF59 AH59 Z64 AB64 AD64 AF64 AH64 AJ59 Z81 AB81 AD81 AF81 Z84 AB84 AD84:AD87 AF84 AH84 AH81 AJ81 AJ84 AD91 AH89 AB91 Z89 AF89 AB89 AD89 AJ89 AJ91 AH87 AF87 AB87 Z87 AJ87 Z93:Z97 AB93:AB97 AD93:AD97 AF93:AF97 AH93:AH97 AJ93:AJ97 AB99:AB122 AH99:AH122 AJ99:AJ122 AD99:AD122 Z99:Z122 AF99:AF122 AH124:AH135 AJ124:AJ135 AD124:AD135 Z124:Z135 AF124:AF135 AB124:AB135 AH152 Z147 AJ152 Z137 AB137 Z142 AB142 AB147 AD137 AH137 AJ137 AD142 AD147 Z152 AB152 AD152 AH142 AH147 AJ142 AJ147 AF137:AF142 AF147 AF152 Z154 AB154 AD154 AH154 AJ154 AF154 Z170 Z160 AB160 Z165 AB165 AB170 AD160 AH160 AJ160 AD165 AD170 AH165 AH170 AJ165 AJ170 AF170 AF160 AF165 Z176 AB176 AD176 AH176 AJ176 AF176 AF188:AF217 AH188:AH217 AB188:AB217 Z188:Z217 AD188:AD217 Z182 AB182 AD182 AF182 AH182 AJ182 AJ188:AJ217 AB219:AB243 AF219:AF243 Z219:Z243 AD219:AD243 AJ219:AJ243 AH219:AH243 AJ246:AJ274 AD246:AD274 Z246:Z274 AF246:AF274 AB246:AB274 AH246:AH274 AD296:AD305 AJ296:AJ303 AH296:AH305 Z296:Z305 AF296:AF305 AB296:AB305 AJ305 AJ308:AJ314 AH308:AH314 AB308:AB314 AF308:AF314 AD308:AD314 Z308:Z314 AF18:AF20 AD18:AD20 AB18:AB20 Z18:Z20 AH18:AH20 AJ18:AJ20 Z13:Z16 AJ13:AJ16 AH13:AH16 AF13:AF16 AD13:AD16 AB13:AB16 AJ70:AJ78 AD70:AD78 Z70:Z78 AB70:AB78 AH70:AH78 AF70:AF78 AB316:AB340 AJ316:AJ340 AD316:AD340 Z316:Z340 AF316:AF340 AH316:AH340">
      <formula1>"15"</formula1>
    </dataValidation>
    <dataValidation type="list" allowBlank="1" showInputMessage="1" showErrorMessage="1" sqref="WVF10:WVF12 WLJ10:WLJ12 WBN10:WBN12 VRR10:VRR12 VHV10:VHV12 UXZ10:UXZ12 UOD10:UOD12 UEH10:UEH12 TUL10:TUL12 TKP10:TKP12 TAT10:TAT12 SQX10:SQX12 SHB10:SHB12 RXF10:RXF12 RNJ10:RNJ12 RDN10:RDN12 QTR10:QTR12 QJV10:QJV12 PZZ10:PZZ12 PQD10:PQD12 PGH10:PGH12 OWL10:OWL12 OMP10:OMP12 OCT10:OCT12 NSX10:NSX12 NJB10:NJB12 MZF10:MZF12 MPJ10:MPJ12 MFN10:MFN12 LVR10:LVR12 LLV10:LLV12 LBZ10:LBZ12 KSD10:KSD12 KIH10:KIH12 JYL10:JYL12 JOP10:JOP12 JET10:JET12 IUX10:IUX12 ILB10:ILB12 IBF10:IBF12 HRJ10:HRJ12 HHN10:HHN12 GXR10:GXR12 GNV10:GNV12 GDZ10:GDZ12 FUD10:FUD12 FKH10:FKH12 FAL10:FAL12 EQP10:EQP12 EGT10:EGT12 DWX10:DWX12 DNB10:DNB12 DDF10:DDF12 CTJ10:CTJ12 CJN10:CJN12 BZR10:BZR12 BPV10:BPV12 BFZ10:BFZ12 AWD10:AWD12 AMH10:AMH12 ACL10:ACL12 SP10:SP12 IT10:IT12">
      <formula1>"PREVENTIVO,DETECTIVO,CORRECTIVO"</formula1>
    </dataValidation>
    <dataValidation type="list" allowBlank="1" showInputMessage="1" showErrorMessage="1" sqref="WVX10:WVX12 WMB10:WMB12 WCF10:WCF12 VSJ10:VSJ12 VIN10:VIN12 UYR10:UYR12 UOV10:UOV12 UEZ10:UEZ12 TVD10:TVD12 TLH10:TLH12 TBL10:TBL12 SRP10:SRP12 SHT10:SHT12 RXX10:RXX12 ROB10:ROB12 REF10:REF12 QUJ10:QUJ12 QKN10:QKN12 QAR10:QAR12 PQV10:PQV12 PGZ10:PGZ12 OXD10:OXD12 ONH10:ONH12 ODL10:ODL12 NTP10:NTP12 NJT10:NJT12 MZX10:MZX12 MQB10:MQB12 MGF10:MGF12 LWJ10:LWJ12 LMN10:LMN12 LCR10:LCR12 KSV10:KSV12 KIZ10:KIZ12 JZD10:JZD12 JPH10:JPH12 JFL10:JFL12 IVP10:IVP12 ILT10:ILT12 IBX10:IBX12 HSB10:HSB12 HIF10:HIF12 GYJ10:GYJ12 GON10:GON12 GER10:GER12 FUV10:FUV12 FKZ10:FKZ12 FBD10:FBD12 ERH10:ERH12 EHL10:EHL12 DXP10:DXP12 DNT10:DNT12 DDX10:DDX12 CUB10:CUB12 CKF10:CKF12 CAJ10:CAJ12 BQN10:BQN12 BGR10:BGR12 AWV10:AWV12 AMZ10:AMZ12 ADD10:ADD12 TH10:TH12 JL10:JL12 AM22 AG22 AG46 AM46 AM64 AG49 AG54 AM54 AM49 AG59 AG64 AM59 AG81 AG84 AM81 AM84 AG89 AM89 AG87 AM87 AG93:AG97 AM93:AM97 AG99:AG122 AM99:AM122 AM124:AM135 AG124:AG135 AM137:AM152 AG137 AG142 AG147 AG152 AM154:AM158 AG154 AM160:AM174 AG160 AG165 AG170 AG176 AM176:AM180 AG188:AG217 AG182 AM182 AM188:AM217 AG219:AG243 AM219:AM243 AG246:AG274 AM246:AM274 AM296:AM303 AG296:AG303 AM305 AG305 AG308:AG314 AM308:AM314 AG18:AG20 AG13:AG16 AM13:AM16 AM18:AM20 AG70:AG78 AM70:AM78 AG316:AG340 AM316:AM340">
      <formula1>"5"</formula1>
    </dataValidation>
    <dataValidation type="list" allowBlank="1" showInputMessage="1" showErrorMessage="1" sqref="WCE10:WCE12 VSI10:VSI12 VIM10:VIM12 UYQ10:UYQ12 UOU10:UOU12 UEY10:UEY12 TVC10:TVC12 TLG10:TLG12 TBK10:TBK12 SRO10:SRO12 SHS10:SHS12 RXW10:RXW12 ROA10:ROA12 REE10:REE12 QUI10:QUI12 QKM10:QKM12 QAQ10:QAQ12 PQU10:PQU12 PGY10:PGY12 OXC10:OXC12 ONG10:ONG12 ODK10:ODK12 NTO10:NTO12 NJS10:NJS12 MZW10:MZW12 MQA10:MQA12 MGE10:MGE12 LWI10:LWI12 LMM10:LMM12 LCQ10:LCQ12 KSU10:KSU12 KIY10:KIY12 JZC10:JZC12 JPG10:JPG12 JFK10:JFK12 IVO10:IVO12 ILS10:ILS12 IBW10:IBW12 HSA10:HSA12 HIE10:HIE12 GYI10:GYI12 GOM10:GOM12 GEQ10:GEQ12 FUU10:FUU12 FKY10:FKY12 FBC10:FBC12 ERG10:ERG12 EHK10:EHK12 DXO10:DXO12 DNS10:DNS12 DDW10:DDW12 CUA10:CUA12 CKE10:CKE12 CAI10:CAI12 BQM10:BQM12 BGQ10:BGQ12 AWU10:AWU12 AMY10:AMY12 ADC10:ADC12 TG10:TG12 JK10:JK12 WMA10:WMA12 WVR10:WVR12 WLV10:WLV12 WBZ10:WBZ12 VSD10:VSD12 VIH10:VIH12 UYL10:UYL12 UOP10:UOP12 UET10:UET12 TUX10:TUX12 TLB10:TLB12 TBF10:TBF12 SRJ10:SRJ12 SHN10:SHN12 RXR10:RXR12 RNV10:RNV12 RDZ10:RDZ12 QUD10:QUD12 QKH10:QKH12 QAL10:QAL12 PQP10:PQP12 PGT10:PGT12 OWX10:OWX12 ONB10:ONB12 ODF10:ODF12 NTJ10:NTJ12 NJN10:NJN12 MZR10:MZR12 MPV10:MPV12 MFZ10:MFZ12 LWD10:LWD12 LMH10:LMH12 LCL10:LCL12 KSP10:KSP12 KIT10:KIT12 JYX10:JYX12 JPB10:JPB12 JFF10:JFF12 IVJ10:IVJ12 ILN10:ILN12 IBR10:IBR12 HRV10:HRV12 HHZ10:HHZ12 GYD10:GYD12 GOH10:GOH12 GEL10:GEL12 FUP10:FUP12 FKT10:FKT12 FAX10:FAX12 ERB10:ERB12 EHF10:EHF12 DXJ10:DXJ12 DNN10:DNN12 DDR10:DDR12 CTV10:CTV12 CJZ10:CJZ12 CAD10:CAD12 BQH10:BQH12 BGL10:BGL12 AWP10:AWP12 AMT10:AMT12 ACX10:ACX12 TB10:TB12 JF10:JF12 WVW10:WVW12 AL10:AL11 AL22 AL46 AL64 AL54 AL49 AL59 AL81 AL84 AL89 AL91 AL87 AL93:AL97 AL99:AL122 AL124:AL135 AL137 AL142 AL147 AL152 AL154 AL160 AL165 AL170 AL176 AL182 AL188:AL217 AL219:AL243 AL246:AL274 AL296:AL303 AL305 AL308:AL314 AL13:AL16 AL18:AL20 AL70:AL78 AL316:AL340">
      <formula1>"10"</formula1>
    </dataValidation>
    <dataValidation type="list" allowBlank="1" showInputMessage="1" showErrorMessage="1" sqref="WKS10:WKS12 WAW10:WAW12 VRA10:VRA12 VHE10:VHE12 UXI10:UXI12 UNM10:UNM12 UDQ10:UDQ12 TTU10:TTU12 TJY10:TJY12 TAC10:TAC12 SQG10:SQG12 SGK10:SGK12 RWO10:RWO12 RMS10:RMS12 RCW10:RCW12 QTA10:QTA12 QJE10:QJE12 PZI10:PZI12 PPM10:PPM12 PFQ10:PFQ12 OVU10:OVU12 OLY10:OLY12 OCC10:OCC12 NSG10:NSG12 NIK10:NIK12 MYO10:MYO12 MOS10:MOS12 MEW10:MEW12 LVA10:LVA12 LLE10:LLE12 LBI10:LBI12 KRM10:KRM12 KHQ10:KHQ12 JXU10:JXU12 JNY10:JNY12 JEC10:JEC12 IUG10:IUG12 IKK10:IKK12 IAO10:IAO12 HQS10:HQS12 HGW10:HGW12 GXA10:GXA12 GNE10:GNE12 GDI10:GDI12 FTM10:FTM12 FJQ10:FJQ12 EZU10:EZU12 EPY10:EPY12 EGC10:EGC12 DWG10:DWG12 DMK10:DMK12 DCO10:DCO12 CSS10:CSS12 CIW10:CIW12 BZA10:BZA12 BPE10:BPE12 BFI10:BFI12 AVM10:AVM12 ALQ10:ALQ12 ABU10:ABU12 RY10:RY12 IC10:IC12 WUO10:WUO12">
      <formula1>"ESTRATÉGICO,DE IMAGEN,OPERATIVO,FINANCIERO,DE CUMPLIMIENTO,DE TECNOLOGÍA,AMBIENTAL"</formula1>
    </dataValidation>
    <dataValidation type="list" allowBlank="1" showInputMessage="1" showErrorMessage="1" sqref="WKM10:WKM12 WAQ10:WAQ12 VQU10:VQU12 VGY10:VGY12 UXC10:UXC12 UNG10:UNG12 UDK10:UDK12 TTO10:TTO12 TJS10:TJS12 SZW10:SZW12 SQA10:SQA12 SGE10:SGE12 RWI10:RWI12 RMM10:RMM12 RCQ10:RCQ12 QSU10:QSU12 QIY10:QIY12 PZC10:PZC12 PPG10:PPG12 PFK10:PFK12 OVO10:OVO12 OLS10:OLS12 OBW10:OBW12 NSA10:NSA12 NIE10:NIE12 MYI10:MYI12 MOM10:MOM12 MEQ10:MEQ12 LUU10:LUU12 LKY10:LKY12 LBC10:LBC12 KRG10:KRG12 KHK10:KHK12 JXO10:JXO12 JNS10:JNS12 JDW10:JDW12 IUA10:IUA12 IKE10:IKE12 IAI10:IAI12 HQM10:HQM12 HGQ10:HGQ12 GWU10:GWU12 GMY10:GMY12 GDC10:GDC12 FTG10:FTG12 FJK10:FJK12 EZO10:EZO12 EPS10:EPS12 EFW10:EFW12 DWA10:DWA12 DME10:DME12 DCI10:DCI12 CSM10:CSM12 CIQ10:CIQ12 BYU10:BYU12 BOY10:BOY12 BFC10:BFC12 AVG10:AVG12 ALK10:ALK12 ABO10:ABO12 RS10:RS12 HW10:HW12 WUI10:WUI12">
      <formula1>"Actualización catastral con enfoque multipropósito, Conservación catastral con enfoque multipropósito, Avalúos, Habitación de gestores catastrales"</formula1>
    </dataValidation>
    <dataValidation type="list" allowBlank="1" showInputMessage="1" showErrorMessage="1" sqref="WUM10:WUM12 WKQ10:WKQ12 WAU10:WAU12 VQY10:VQY12 VHC10:VHC12 UXG10:UXG12 UNK10:UNK12 UDO10:UDO12 TTS10:TTS12 TJW10:TJW12 TAA10:TAA12 SQE10:SQE12 SGI10:SGI12 RWM10:RWM12 RMQ10:RMQ12 RCU10:RCU12 QSY10:QSY12 QJC10:QJC12 PZG10:PZG12 PPK10:PPK12 PFO10:PFO12 OVS10:OVS12 OLW10:OLW12 OCA10:OCA12 NSE10:NSE12 NII10:NII12 MYM10:MYM12 MOQ10:MOQ12 MEU10:MEU12 LUY10:LUY12 LLC10:LLC12 LBG10:LBG12 KRK10:KRK12 KHO10:KHO12 JXS10:JXS12 JNW10:JNW12 JEA10:JEA12 IUE10:IUE12 IKI10:IKI12 IAM10:IAM12 HQQ10:HQQ12 HGU10:HGU12 GWY10:GWY12 GNC10:GNC12 GDG10:GDG12 FTK10:FTK12 FJO10:FJO12 EZS10:EZS12 EPW10:EPW12 EGA10:EGA12 DWE10:DWE12 DMI10:DMI12 DCM10:DCM12 CSQ10:CSQ12 CIU10:CIU12 BYY10:BYY12 BPC10:BPC12 BFG10:BFG12 AVK10:AVK12 ALO10:ALO12 ABS10:ABS12 RW10:RW12 IA10:IA12 G22:G44 G46:G47 G49:G50 G54:G56 G59:G60 G64 G93:G97 G99:G103 G105:G122 G124:G135 G137:G152 G154:G158 G160 G165:G174 G176:G179 G182:G217 G219:G240 G242:G243 G246:G263 G265:G273 G296:G305 G308:G314 G10:G20 G70:G91 G316:G340">
      <formula1>"Financieros, Personal, Tecnología, Comunicación e Información"</formula1>
    </dataValidation>
    <dataValidation type="list" allowBlank="1" showInputMessage="1" showErrorMessage="1" sqref="WUX11 WLB11 WBF11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formula1>"1"</formula1>
    </dataValidation>
    <dataValidation type="list" allowBlank="1" showInputMessage="1" showErrorMessage="1" sqref="WUL10:WUL12 WKP10:WKP12 WAT10:WAT12 VQX10:VQX12 VHB10:VHB12 UXF10:UXF12 UNJ10:UNJ12 UDN10:UDN12 TTR10:TTR12 TJV10:TJV12 SZZ10:SZZ12 SQD10:SQD12 SGH10:SGH12 RWL10:RWL12 RMP10:RMP12 RCT10:RCT12 QSX10:QSX12 QJB10:QJB12 PZF10:PZF12 PPJ10:PPJ12 PFN10:PFN12 OVR10:OVR12 OLV10:OLV12 OBZ10:OBZ12 NSD10:NSD12 NIH10:NIH12 MYL10:MYL12 MOP10:MOP12 MET10:MET12 LUX10:LUX12 LLB10:LLB12 LBF10:LBF12 KRJ10:KRJ12 KHN10:KHN12 JXR10:JXR12 JNV10:JNV12 JDZ10:JDZ12 IUD10:IUD12 IKH10:IKH12 IAL10:IAL12 HQP10:HQP12 HGT10:HGT12 GWX10:GWX12 GNB10:GNB12 GDF10:GDF12 FTJ10:FTJ12 FJN10:FJN12 EZR10:EZR12 EPV10:EPV12 EFZ10:EFZ12 DWD10:DWD12 DMH10:DMH12 DCL10:DCL12 CSP10:CSP12 CIT10:CIT12 BYX10:BYX12 BPB10:BPB12 BFF10:BFF12 AVJ10:AVJ12 ALN10:ALN12 ABR10:ABR12 RV10:RV12 HZ10:HZ12 F22:F44 F46:F47 F49:F50 F54:F56 F59:F60 F64 F93:F97 F99:F122 F124:F135 F137:F152 F154:F158 F160:F174 F176:F179 F182:F217 F219:F240 F242:F243 F246:F273 F296:F305 F307:F314 F10:F20 F70:F90 F316:F340">
      <formula1>"Económico, Legal y Reglamentario, Ambiental, Político, Socio Cultural, Mercado"</formula1>
    </dataValidation>
    <dataValidation type="list" allowBlank="1" showInputMessage="1" showErrorMessage="1" sqref="WMC10:WMC12 WCG10:WCG12 VSK10:VSK12 VIO10:VIO12 UYS10:UYS12 UOW10:UOW12 UFA10:UFA12 TVE10:TVE12 TLI10:TLI12 TBM10:TBM12 SRQ10:SRQ12 SHU10:SHU12 RXY10:RXY12 ROC10:ROC12 REG10:REG12 QUK10:QUK12 QKO10:QKO12 QAS10:QAS12 PQW10:PQW12 PHA10:PHA12 OXE10:OXE12 ONI10:ONI12 ODM10:ODM12 NTQ10:NTQ12 NJU10:NJU12 MZY10:MZY12 MQC10:MQC12 MGG10:MGG12 LWK10:LWK12 LMO10:LMO12 LCS10:LCS12 KSW10:KSW12 KJA10:KJA12 JZE10:JZE12 JPI10:JPI12 JFM10:JFM12 IVQ10:IVQ12 ILU10:ILU12 IBY10:IBY12 HSC10:HSC12 HIG10:HIG12 GYK10:GYK12 GOO10:GOO12 GES10:GES12 FUW10:FUW12 FLA10:FLA12 FBE10:FBE12 ERI10:ERI12 EHM10:EHM12 DXQ10:DXQ12 DNU10:DNU12 DDY10:DDY12 CUC10:CUC12 CKG10:CKG12 CAK10:CAK12 BQO10:BQO12 BGS10:BGS12 AWW10:AWW12 ANA10:ANA12 ADE10:ADE12 TI10:TI12 JM10:JM12 WVY10:WVY12 WVV10:WVV12 WLZ10:WLZ12 WCD10:WCD12 VSH10:VSH12 VIL10:VIL12 UYP10:UYP12 UOT10:UOT12 UEX10:UEX12 TVB10:TVB12 TLF10:TLF12 TBJ10:TBJ12 SRN10:SRN12 SHR10:SHR12 RXV10:RXV12 RNZ10:RNZ12 RED10:RED12 QUH10:QUH12 QKL10:QKL12 QAP10:QAP12 PQT10:PQT12 PGX10:PGX12 OXB10:OXB12 ONF10:ONF12 ODJ10:ODJ12 NTN10:NTN12 NJR10:NJR12 MZV10:MZV12 MPZ10:MPZ12 MGD10:MGD12 LWH10:LWH12 LML10:LML12 LCP10:LCP12 KST10:KST12 KIX10:KIX12 JZB10:JZB12 JPF10:JPF12 JFJ10:JFJ12 IVN10:IVN12 ILR10:ILR12 IBV10:IBV12 HRZ10:HRZ12 HID10:HID12 GYH10:GYH12 GOL10:GOL12 GEP10:GEP12 FUT10:FUT12 FKX10:FKX12 FBB10:FBB12 ERF10:ERF12 EHJ10:EHJ12 DXN10:DXN12 DNR10:DNR12 DDV10:DDV12 CTZ10:CTZ12 CKD10:CKD12 CAH10:CAH12 BQL10:BQL12 BGP10:BGP12 AWT10:AWT12 AMX10:AMX12 ADB10:ADB12 TF10:TF12 JJ10:JJ12 WVT10:WVT12 WLX10:WLX12 WCB10:WCB12 VSF10:VSF12 VIJ10:VIJ12 UYN10:UYN12 UOR10:UOR12 UEV10:UEV12 TUZ10:TUZ12 TLD10:TLD12 TBH10:TBH12 SRL10:SRL12 SHP10:SHP12 RXT10:RXT12 RNX10:RNX12 REB10:REB12 QUF10:QUF12 QKJ10:QKJ12 QAN10:QAN12 PQR10:PQR12 PGV10:PGV12 OWZ10:OWZ12 OND10:OND12 ODH10:ODH12 NTL10:NTL12 NJP10:NJP12 MZT10:MZT12 MPX10:MPX12 MGB10:MGB12 LWF10:LWF12 LMJ10:LMJ12 LCN10:LCN12 KSR10:KSR12 KIV10:KIV12 JYZ10:JYZ12 JPD10:JPD12 JFH10:JFH12 IVL10:IVL12 ILP10:ILP12 IBT10:IBT12 HRX10:HRX12 HIB10:HIB12 GYF10:GYF12 GOJ10:GOJ12 GEN10:GEN12 FUR10:FUR12 FKV10:FKV12 FAZ10:FAZ12 ERD10:ERD12 EHH10:EHH12 DXL10:DXL12 DNP10:DNP12 DDT10:DDT12 CTX10:CTX12 CKB10:CKB12 CAF10:CAF12 BQJ10:BQJ12 BGN10:BGN12 AWR10:AWR12 AMV10:AMV12 ACZ10:ACZ12 TD10:TD12 JH10:JH12 WVP10:WVP12 WLT10:WLT12 WBX10:WBX12 VSB10:VSB12 VIF10:VIF12 UYJ10:UYJ12 UON10:UON12 UER10:UER12 TUV10:TUV12 TKZ10:TKZ12 TBD10:TBD12 SRH10:SRH12 SHL10:SHL12 RXP10:RXP12 RNT10:RNT12 RDX10:RDX12 QUB10:QUB12 QKF10:QKF12 QAJ10:QAJ12 PQN10:PQN12 PGR10:PGR12 OWV10:OWV12 OMZ10:OMZ12 ODD10:ODD12 NTH10:NTH12 NJL10:NJL12 MZP10:MZP12 MPT10:MPT12 MFX10:MFX12 LWB10:LWB12 LMF10:LMF12 LCJ10:LCJ12 KSN10:KSN12 KIR10:KIR12 JYV10:JYV12 JOZ10:JOZ12 JFD10:JFD12 IVH10:IVH12 ILL10:ILL12 IBP10:IBP12 HRT10:HRT12 HHX10:HHX12 GYB10:GYB12 GOF10:GOF12 GEJ10:GEJ12 FUN10:FUN12 FKR10:FKR12 FAV10:FAV12 EQZ10:EQZ12 EHD10:EHD12 DXH10:DXH12 DNL10:DNL12 DDP10:DDP12 CTT10:CTT12 CJX10:CJX12 CAB10:CAB12 BQF10:BQF12 BGJ10:BGJ12 AWN10:AWN12 AMR10:AMR12 ACV10:ACV12 SZ10:SZ12 JD10:JD12 WVN10:WVN12 WLR10:WLR12 WBV10:WBV12 VRZ10:VRZ12 VID10:VID12 UYH10:UYH12 UOL10:UOL12 UEP10:UEP12 TUT10:TUT12 TKX10:TKX12 TBB10:TBB12 SRF10:SRF12 SHJ10:SHJ12 RXN10:RXN12 RNR10:RNR12 RDV10:RDV12 QTZ10:QTZ12 QKD10:QKD12 QAH10:QAH12 PQL10:PQL12 PGP10:PGP12 OWT10:OWT12 OMX10:OMX12 ODB10:ODB12 NTF10:NTF12 NJJ10:NJJ12 MZN10:MZN12 MPR10:MPR12 MFV10:MFV12 LVZ10:LVZ12 LMD10:LMD12 LCH10:LCH12 KSL10:KSL12 KIP10:KIP12 JYT10:JYT12 JOX10:JOX12 JFB10:JFB12 IVF10:IVF12 ILJ10:ILJ12 IBN10:IBN12 HRR10:HRR12 HHV10:HHV12 GXZ10:GXZ12 GOD10:GOD12 GEH10:GEH12 FUL10:FUL12 FKP10:FKP12 FAT10:FAT12 EQX10:EQX12 EHB10:EHB12 DXF10:DXF12 DNJ10:DNJ12 DDN10:DDN12 CTR10:CTR12 CJV10:CJV12 BZZ10:BZZ12 BQD10:BQD12 BGH10:BGH12 AWL10:AWL12 AMP10:AMP12 ACT10:ACT12 SX10:SX12 JB10:JB12 WVL10:WVL12 WLP10:WLP12 WBT10:WBT12 VRX10:VRX12 VIB10:VIB12 UYF10:UYF12 UOJ10:UOJ12 UEN10:UEN12 TUR10:TUR12 TKV10:TKV12 TAZ10:TAZ12 SRD10:SRD12 SHH10:SHH12 RXL10:RXL12 RNP10:RNP12 RDT10:RDT12 QTX10:QTX12 QKB10:QKB12 QAF10:QAF12 PQJ10:PQJ12 PGN10:PGN12 OWR10:OWR12 OMV10:OMV12 OCZ10:OCZ12 NTD10:NTD12 NJH10:NJH12 MZL10:MZL12 MPP10:MPP12 MFT10:MFT12 LVX10:LVX12 LMB10:LMB12 LCF10:LCF12 KSJ10:KSJ12 KIN10:KIN12 JYR10:JYR12 JOV10:JOV12 JEZ10:JEZ12 IVD10:IVD12 ILH10:ILH12 IBL10:IBL12 HRP10:HRP12 HHT10:HHT12 GXX10:GXX12 GOB10:GOB12 GEF10:GEF12 FUJ10:FUJ12 FKN10:FKN12 FAR10:FAR12 EQV10:EQV12 EGZ10:EGZ12 DXD10:DXD12 DNH10:DNH12 DDL10:DDL12 CTP10:CTP12 CJT10:CJT12 BZX10:BZX12 BQB10:BQB12 BGF10:BGF12 AWJ10:AWJ12 AMN10:AMN12 ACR10:ACR12 SV10:SV12 IZ10:IZ12 AK10:AK11 AE35 AC35 AA22 AC22 AE22 AI22 AK22 AN22 AA24 AG35 AC24 AE24 AG24 AI24 AK24 AM24:AN24 AA27 AC27 AE27 AG27 AI27 AK27 AM27:AN27 AK35 AK33 AM31:AN31 AM33:AN33 AM35:AN35 AM40:AN40 AA40 AA31 AA33 AC31 AE31 AG31 AI31 AK31 AA35 AI35 AC33 AE33 AG33 AI33 AC40 AE40 AG40 AI40 AK40 AA42 AC42 AE42 AG42 AI42 AK42 AA46 AC46 AE46 AI46 AK46 AN46 AN64 AA49 AC49 AE49 AI49 AK49 AA54 AC54 AE54 AI54 AK54 AN54 AN49 AA59 AC59 AE59 AI59 AK59 AA64 AC64 AE64 AI64 AK64 AN59 AK84 AA81 AC81 AE81 AA84 AC84 AE84 AI84 AI81 AK81 AN81 AN84 AC89 AA89 AE89 AK89 AI89 AN89 AI87 AE87 AA87 AC87 AK87 AN87 AA93:AA97 AC93:AC97 AE93:AE97 AN93:AN97 AI93:AI97 AK93:AK97 AA99:AA122 AN99:AN122 AK99:AK122 AI99:AI122 AE99:AE122 AC99:AC122 AN124:AN135 AK124:AK135 AI124:AI135 AE124:AE135 AC124:AC135 AA124:AA135 AN137:AN152 AK137:AK152 AI137:AI152 AE137:AE152 AA142:AA152 AA137 AC137 AC142:AC152 AN154:AN158 AK154:AK158 AI154:AI158 AE154:AE158 AA154 AC154 AN160:AN174 AK160:AK174 AI160:AI174 AE160:AE174 AA165:AA174 AA160 AC160 AC165:AC174 AA176:AA180 AC176:AC180 AE176:AE180 AI176:AI180 AK176:AK180 AN176:AN180 AK188:AK217 AI188:AI217 AE188:AE217 AC188:AC217 AA188:AA217 AA182 AC182 AE182 AI182 AK182 AN182 AN188:AN217 AA219:AA243 AC219:AC243 AE219:AE243 AI219:AI243 AK219:AK243 AN219:AN243 AK246:AK274 AI246:AI274 AE246:AE274 AC246:AC274 AA246:AA274 AN246:AN274 AN296:AN303 AK296:AK303 AI296:AI303 AE296:AE303 AC296:AC303 AA296:AA303 AN305 AA305 AC305 AE305 AI305 AK305 AK308:AK314 AI308:AI314 AE308:AE314 AC308:AC314 AA308:AA314 AN308:AN314 AI18:AI20 AA18:AA20 AC18:AC20 AE18:AE20 AK18:AK20 AN13:AN16 AN18:AN20 AA13:AA16 AK13:AK16 AI13:AI16 AE13:AE16 AC13:AC16 AE70:AE78 AA70:AA78 AC70:AC78 AI70:AI78 AK70:AK78 AN70:AN78 AN316:AN340 AK316:AK340 AA316:AA340 AE316:AE340 AC316:AC340 AI316:AI340">
      <formula1>"0"</formula1>
    </dataValidation>
    <dataValidation type="list" allowBlank="1" showInputMessage="1" showErrorMessage="1" sqref="WUX10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IK12:IL12 SG12:SH12 ACC12:ACD12 ALY12:ALZ12 AVU12:AVV12 BFQ12:BFR12 BPM12:BPN12 BZI12:BZJ12 CJE12:CJF12 CTA12:CTB12 DCW12:DCX12 DMS12:DMT12 DWO12:DWP12 EGK12:EGL12 EQG12:EQH12 FAC12:FAD12 FJY12:FJZ12 FTU12:FTV12 GDQ12:GDR12 GNM12:GNN12 GXI12:GXJ12 HHE12:HHF12 HRA12:HRB12 IAW12:IAX12 IKS12:IKT12 IUO12:IUP12 JEK12:JEL12 JOG12:JOH12 JYC12:JYD12 KHY12:KHZ12 KRU12:KRV12 LBQ12:LBR12 LLM12:LLN12 LVI12:LVJ12 MFE12:MFF12 MPA12:MPB12 MYW12:MYX12 NIS12:NIT12 NSO12:NSP12 OCK12:OCL12 OMG12:OMH12 OWC12:OWD12 PFY12:PFZ12 PPU12:PPV12 PZQ12:PZR12 QJM12:QJN12 QTI12:QTJ12 RDE12:RDF12 RNA12:RNB12 RWW12:RWX12 SGS12:SGT12 SQO12:SQP12 TAK12:TAL12 TKG12:TKH12 TUC12:TUD12 UDY12:UDZ12 UNU12:UNV12 UXQ12:UXR12 VHM12:VHN12 VRI12:VRJ12 WBE12:WBF12 WLA12:WLB12 WUW12:WUX12">
      <formula1>#REF!</formula1>
    </dataValidation>
    <dataValidation allowBlank="1" showInputMessage="1" showErrorMessage="1" promptTitle="¿QUÉ DISMINUYE EL CONTROL?" prompt="Elija una (1) de las dos (2) opciones de la lista desplegable, teniendo en cuenta:_x000a_Probabilidad: si el propósito del control es evitar a que se presente el riesgo_x000a_Impacto: si el propósito del control es mitigar el impacto si se materializa el riesgo" sqref="AQ7:AQ9"/>
    <dataValidation allowBlank="1" showInputMessage="1" showErrorMessage="1" promptTitle="TOTAL" prompt="Se genera de manera automática el puntaje del diseño del control" sqref="AO7:AO9"/>
    <dataValidation allowBlank="1" showInputMessage="1" showErrorMessage="1" promptTitle="NO EXISTE" prompt="Si no existe evidencia de la ejecución del control seleccione cero (0)" sqref="AN8:AN9"/>
    <dataValidation allowBlank="1" showInputMessage="1" showErrorMessage="1" promptTitle="INCOMPLETA" prompt="Si la evidencia de la ejecución del control existe, pero está incompleta seleccione el número que aparece en esta columna" sqref="AM8:AM9"/>
    <dataValidation allowBlank="1" showInputMessage="1" showErrorMessage="1" promptTitle="COMPLETA" prompt="Si la evidencia de la ejecución del control es completa, seleccione " sqref="AL8:AL9"/>
    <dataValidation allowBlank="1" showInputMessage="1" showErrorMessage="1" promptTitle="NO SE INVESTIGAN Y RESUELVEN" prompt="Elija de la lista desplegable el valor cero (0) si no se investigan y resuelven oportunamente las desviaciones detectadas al realizar el control" sqref="AK8:AK9"/>
    <dataValidation allowBlank="1" showInputMessage="1" showErrorMessage="1" promptTitle="SE INVESTIGAN Y RESUELVEN" prompt="Elija de la lista desplegable el valor quince (15) si se responde afirmativamente a la pregunta, o deje en blanco en caso contrario. " sqref="AJ8:AJ9"/>
    <dataValidation allowBlank="1" showInputMessage="1" showErrorMessage="1" promptTitle="¿QUÉ PASA CON LAS DESVIACIONES?" prompt="El control debe indicar qué pasa con las observaciones o desviaciones  como resultado de ejecutar el control" sqref="AJ7:AK7"/>
    <dataValidation allowBlank="1" showInputMessage="1" showErrorMessage="1" promptTitle="NO CONFIABLE" prompt="Si el control no es confiable, elija de la lista desplegable el valor cero (0) " sqref="AI8:AI9"/>
    <dataValidation allowBlank="1" showInputMessage="1" showErrorMessage="1" promptTitle="CONFIABLE" prompt="La fuente  de información debe ser confiable, lo que significa que si otra persona ejecuta ese control tendría los mismos resultados a los encontrados inicialmente._x000a__x000a_Escoja el número 15 si la manera como se realiza el control es confiable._x000a__x000a_" sqref="AH8:AH9"/>
    <dataValidation allowBlank="1" showInputMessage="1" showErrorMessage="1" promptTitle="¿CÓMO SE REALIZA EL CONTROL?" prompt="El control debe indicar el cómo se realiza, de tal forma que se pueda  evaluar si la fuente u origen de la información que sirve para ejecutar el  control, es confiable para la mitigación del riesgo." sqref="AH7:AI7"/>
    <dataValidation allowBlank="1" showInputMessage="1" showErrorMessage="1" promptTitle="DETECTAR" prompt="El propósito del control es identificar que el riesgo se podría materializar._x000a__x000a_Es importante que además de este control detectivo, existan controles cuyo propósito sea preventivo._x000a__x000a_Escoja cinco (5) en caso de que el propósito del control sea detectivo" sqref="AG8:AG9"/>
    <dataValidation allowBlank="1" showInputMessage="1" showErrorMessage="1" promptTitle="PREVENIR" prompt="El propósito del control es evitar que se presenten las causas y por ende, la materialización del riesgo_x000a__x000a_Elija de la lista desplegable el valor quince (15) si se responde afirmativamente a la pregunta, o deje en blanco en caso contrario. " sqref="AF8:AF9"/>
    <dataValidation allowBlank="1" showInputMessage="1" showErrorMessage="1" promptTitle="PROPÓSITO DEL CONTROL" prompt="Para qué se realiza el control?_x000a__x000a_El  propósito conlleva a prevenir las causas que generan el riesgo (verificar,  validar, conciliar, comparar, revisar, cotejar) o detectar la materialización  del riesgo" sqref="AF7:AG7"/>
    <dataValidation allowBlank="1" showInputMessage="1" showErrorMessage="1" promptTitle="¿ES OPORTUNA LA PERIODICIDAD " prompt="El control debe tener una periodicidad específica para su realización  (diario, mensual, trimestral, anual, etc.) _x000a__x000a_Por lo que en la  periodicidad se debe evaluar si este previene o se detecta de manera  oportuna el riesgo" sqref="AD7:AE7"/>
    <dataValidation allowBlank="1" showInputMessage="1" showErrorMessage="1" promptTitle="INOPORTUNA" prompt="Elija de la lista desplegable el valor cero (0) si se responde afirmativamente a la pregunta, o deje en blanco en caso contrario. " sqref="AE8:AE9"/>
    <dataValidation allowBlank="1" showInputMessage="1" showErrorMessage="1" promptTitle="OPORTUNA" prompt="La periodicidad en que este se ejecuta el control ayuda a prevenir o detectar el riesgo  de manera oportuna_x000a__x000a_Elija de la lista desplegable el valor quince (15) si se responde afirmativamente a la pregunta, o deje en blanco en caso contrario. " sqref="AD8:AD9"/>
    <dataValidation allowBlank="1" showInputMessage="1" showErrorMessage="1" promptTitle="INADECUADA" prompt="Elija de la lista desplegable el valor cero (0) si se responde afirmativamente a la pregunta, o deje en blanco en caso contrario. " sqref="AC8:AC9"/>
    <dataValidation allowBlank="1" showInputMessage="1" showErrorMessage="1" promptTitle="ADECUADA" prompt="Elija de la lista desplegable el valor quince (15) si se responde afirmativamente a la pregunta, o deje en blanco en caso contrario. _x000a__x000a_" sqref="AB8:AB9"/>
    <dataValidation allowBlank="1" showInputMessage="1" showErrorMessage="1" promptTitle="¿CÓMO ES LA AUTORIDAD DEL RESPON" prompt="Escoja una de las dos opciones: adecuada o inadecuada_x000a__x000a_Se considera que la autoridad del responsable es adecuada si éste puede ejercer autonómamente el control  y si puede ejercer lo detectado en el control frente a las desviaciones" sqref="AB7:AC7"/>
    <dataValidation allowBlank="1" showInputMessage="1" showErrorMessage="1" promptTitle="NO ASIGNADO" prompt="Elija de la lista desplegable el valor cero (0) si se responde afirmativamente a la pregunta, o deje en blanco en caso contrario. " sqref="AA8:AA9"/>
    <dataValidation allowBlank="1" showInputMessage="1" showErrorMessage="1" promptTitle="ASIGNADO" prompt="Elija de la lista desplegable el valor quince (15) si se responde afirmativamente a la pregunta, o deje en blanco en caso contrario. " sqref="Z8:Z9"/>
    <dataValidation allowBlank="1" showInputMessage="1" showErrorMessage="1" promptTitle="HA SIDO DESIGNADO RESPONSABLE?" prompt="Persona asignada para ejecutar el control._x000a__x000a_Escoja una de las dos opciones: asignado o no asignado_x000a__x000a_El responsable puede ser una persona o un sistema o aplicación (si el control es automático)_x000a__x000a_" sqref="Z7:AA7"/>
    <dataValidation allowBlank="1" showInputMessage="1" showErrorMessage="1" promptTitle="MANEJO DEL RIESGO RESIDUAL" prompt="Acá se plantean nuevos controles" sqref="AR5:AR6"/>
    <dataValidation allowBlank="1" showInputMessage="1" showErrorMessage="1" promptTitle="CONTROL PROPUESTO" prompt="Debe contener seis variables: responsable, periodicidad, propósito, forma de realizarlo, evidencia e indicar qué pasa con las observaciones y desviaciones._x000a__x000a_Acá registre ÚNICAMENTE controles futuros a implementar " sqref="AR7:AR9"/>
    <dataValidation allowBlank="1" showInputMessage="1" showErrorMessage="1" promptTitle="¿Cómo se ejecuta el control?" prompt="Escoja una de las opciones:_x000a__x000a_Fuerte: El control se ejecuta de manera consistente por parte del responsable._x000a_Moderado: El control se ejecuta algunas veces por parte del responsable._x000a_Débil: El control no se ejecuta por parte del responsable." sqref="AP7:AP9"/>
    <dataValidation allowBlank="1" showInputMessage="1" showErrorMessage="1" promptTitle="OPCIONES DE MANEJO DE RIESGO" prompt="Seleccione la opción de manejo de riesgo de acuerdo a la zona de riesgo que se encuentra el riesgo. _x000a__x000a_En caso de duda haga click en el hipervínculo para conocer la definición de cada opción de manejo del riesgo" sqref="U8:U9"/>
    <dataValidation allowBlank="1" showInputMessage="1" showErrorMessage="1" promptTitle="¿APLICA A TERRITORIALES?" prompt="Elija de la lista desplegable la opciòn SI o NO._x000a__x000a_Seleccione SI sólo si se ha asegurado que el control está siendo aplicado en territoriales" sqref="Y7:Y9"/>
    <dataValidation allowBlank="1" showInputMessage="1" showErrorMessage="1" promptTitle="Usuario responsable de diligenci" prompt="Escoja el nombre de la persona que realizará el seguimiento a la materialización del riesgo._x000a_El nombre de cada persona va en una celda_x000a_Si falta una persona que no está en la lista favor incluirla en la hoja de cálculo denominada Responsables" sqref="X7:X9"/>
    <dataValidation allowBlank="1" showInputMessage="1" showErrorMessage="1" promptTitle="USUARIO RESPONSABLE DE SEGUIMIEN" prompt="Escoja el nombre de la persona que realizará el seguimiento a la materialización del riesgo._x000a_El nombre de cada persona va en una celda_x000a_Si falta una persona que no está en la lista favor incluirla en la hoja de cálculo denominada Responsables" sqref="M7:M9"/>
    <dataValidation allowBlank="1" showInputMessage="1" showErrorMessage="1" promptTitle="CARGO RESPONSABLE DE EJECUTAR " prompt="Escriba el cargo de las personas que deberán ejecutar el control, realizar el seguimiento cuatrimestral y adjuntar evidencia del mismo" sqref="W7:W9"/>
    <dataValidation allowBlank="1" showInputMessage="1" showErrorMessage="1" promptTitle="DESCRIPCIÓN DEL CONTROL ACTUAL" prompt="Debe contener seis variables: responsable, periodicidad, propósito, forma de realizarlo, evidencia e indicar qué pasa con las observaciones y desviaciones._x000a__x000a_Acá registre ÚNICAMENTE controles actuales" sqref="V7:V9"/>
    <dataValidation allowBlank="1" showInputMessage="1" showErrorMessage="1" promptTitle="ZONA DE RIESGO" prompt="Representa la zona en la que se encuentra el riesgo, a la que se enfrenta inicialmente  un proceso  o la  entidad, en ausencia de controles._x000a__x000a_El resultado en esta casilla se da de forma automática." sqref="T8:T9"/>
    <dataValidation allowBlank="1" showInputMessage="1" showErrorMessage="1" promptTitle="IMPACTO" prompt="La calificación del impacto del riesgo inherente se obtiene AUTOMÁTICAMENTE del promedio simple de las calificaciones de cada consecuencia potencial descrita en la IDENTIFICACIÓN DEL RIESGO" sqref="P8:P9"/>
    <dataValidation allowBlank="1" showInputMessage="1" showErrorMessage="1" promptTitle="PROBABILIDAD" prompt="Consulte el hipervínculo dispuesto en esta celda, para conocer los criterios establecidos en relación con la probabilidad y luego seleccione de FORMA MANUAL una opción de la lista desplegable." sqref="O8:O9"/>
    <dataValidation allowBlank="1" showInputMessage="1" showErrorMessage="1" promptTitle="CALIFICACION DEL RIESGO" prompt="La Calificación del Riesgo se logra a través de la estimación de la probabilidad de su ocurrencia y del impacto que puede generar la materialización del riesgo." sqref="O7:P7"/>
    <dataValidation allowBlank="1" showInputMessage="1" showErrorMessage="1" promptTitle="DEFINICIÓN DE RIEGO INHERENTE" prompt="El riesgo inherente es el riesgo inicial al que se expone o enfrenta el proceso o la entidad, en ausencia de controles que permitan modificar su probabilidad e impacto." sqref="O5:U6"/>
    <dataValidation allowBlank="1" showInputMessage="1" showErrorMessage="1" promptTitle="RESPONSABLE DE DETERMINAR LA MAT" prompt="Escriba el cargo de las personas que deberán realizar seguimiento a la materialización de los riesgos" sqref="L7:L9"/>
    <dataValidation allowBlank="1" showInputMessage="1" showErrorMessage="1" promptTitle="¿EL RIESGO PODRIA MATERIA EN DT?" prompt="Elija de la lista desplegable la opciòn SI o NO." sqref="N7:N9"/>
    <dataValidation allowBlank="1" showInputMessage="1" showErrorMessage="1" prompt="Elija de la lista desplegable uno de los cinco niveles disponibles, teniendo en cuenta la máxima gravedad que tendría cada consecuencia:_x000a__x000a_1. INSIGNIFICANTE_x000a_2. MENOR_x000a_3. MODERADO_x000a_4. MAYOR_x000a_5. CATASTRÓFICO_x000a__x000a_Siga el hipervínculo si necesita más información" sqref="K8:K9"/>
    <dataValidation allowBlank="1" showInputMessage="1" showErrorMessage="1" promptTitle="TIPO" prompt="Siga el Hipervínculo para conocer las características de cada uno de los cuatro (4) tipos identificados en esta matriz y elija de la lista desplegable una de las opciones.  " sqref="J8:J9"/>
    <dataValidation allowBlank="1" showInputMessage="1" showErrorMessage="1" promptTitle="DESCRIPCIÓN DE LA CONSECUENCIA" prompt="Describa de forma general, cual(es) son las consecuencias potenciales  que generaría la materialización del riesgo.  " sqref="I8:I9"/>
    <dataValidation allowBlank="1" showInputMessage="1" showErrorMessage="1" promptTitle="CONSECUENCIAS" prompt="Son las consecuencias potenciales que genera el hecho que se materialice  el riesgo" sqref="I7:K7"/>
    <dataValidation type="list" allowBlank="1" showInputMessage="1" showErrorMessage="1" promptTitle="FACTORES DEL PROCESO" prompt="Seleccione de la lista desplegable el factor o factores del proceso, que estén relacionados con las causas y con la generación del riesgo que se va a identificar." sqref="H10 H13 H22 H46 H49 H54 H59 H64 H70 H78:H83 H93 H99 H104 H113 H118 H108 H124 H128 H130 H134 H132 H137 H142 H147 H152 H154 H160 H165:H174 H176:H179 H182 H188 H193 H198 H213 H203 H219 H224 H229 H234 H239:H241 H246 H250 H256 H260 H265 H269 H272:H274 H296 H299 H312:H313 H309:H310 H305 H307 H15:H19 H316 H321:H323 H326 H331 H336">
      <formula1>"Capacidad de proceso, Activos de seguridad digital"</formula1>
    </dataValidation>
    <dataValidation allowBlank="1" showInputMessage="1" showErrorMessage="1" promptTitle="FACTORES INTERNOS" prompt="Seleccione de la lista desplegable el factor o factores internos, que estén relacionados con las causas y con la generación del riesgo que se va a identificar." sqref="G8:G9"/>
    <dataValidation allowBlank="1" showInputMessage="1" showErrorMessage="1" promptTitle="FACTORES EXTERNOS" prompt="Seleccione de la lista desplegable el factor o factores externos, que estén relacionados con las causas y con la generación del riesgo que se va a identificar." sqref="F8:F9"/>
    <dataValidation allowBlank="1" showInputMessage="1" showErrorMessage="1" promptTitle="CONTEXTO ESTRATÉGICO" prompt="Son las condiciones internas y del entorno establecidas en el Plan Estratégico Institucional, a las cuales se asocian las causas identificadas" sqref="F7:H7"/>
    <dataValidation allowBlank="1" showInputMessage="1" showErrorMessage="1" promptTitle="CAUSAS" prompt="Son los medios, las circunstancias y/o agentes que generan o propician riesgos." sqref="E7:E9"/>
    <dataValidation allowBlank="1" showInputMessage="1" showErrorMessage="1" promptTitle="TIPO DE RIESGO" prompt="Seleccione el tipo de riesgo:_x000a_Gestión: eventos que imposibilitan el cumplimiento del objetivo del proceso_x000a_Corrupción: posibilidad de que, por acción u omisión, se use el poder para desviar la gestión de lo publico hacia un beneficio privado." sqref="C7:C9"/>
    <dataValidation allowBlank="1" showInputMessage="1" showErrorMessage="1" promptTitle="RIESGO" prompt="Posibilidad de que suceda algún evento que tendrá un impacto sobre el cumplimiento de los objetivos._x000a_" sqref="D7:D9"/>
    <dataValidation allowBlank="1" showInputMessage="1" showErrorMessage="1" promptTitle="OBJETIVO DEL PROCESO" prompt="Dependiendo el proceso que haya escogido aparecerá el objetivo del mismo. Información tomada de la caracterización a nov 19 de 2019_x000a_Se recomienda ver las observaciones que se han planteado en la hoja de cálculo &quot;OBJETIVOS DE LOS PROCESOS&quot;. " sqref="B5:B9"/>
    <dataValidation allowBlank="1" showInputMessage="1" showErrorMessage="1" promptTitle="PROCESO" prompt="Elija de la lista desplegable  el nombre del proceso " sqref="A5:A9"/>
    <dataValidation type="list" allowBlank="1" showInputMessage="1" showErrorMessage="1" sqref="H11:H12 WKR10:WKR12 WAV10:WAV12 VQZ10:VQZ12 VHD10:VHD12 UXH10:UXH12 UNL10:UNL12 UDP10:UDP12 TTT10:TTT12 TJX10:TJX12 TAB10:TAB12 SQF10:SQF12 SGJ10:SGJ12 RWN10:RWN12 RMR10:RMR12 RCV10:RCV12 QSZ10:QSZ12 QJD10:QJD12 PZH10:PZH12 PPL10:PPL12 PFP10:PFP12 OVT10:OVT12 OLX10:OLX12 OCB10:OCB12 NSF10:NSF12 NIJ10:NIJ12 MYN10:MYN12 MOR10:MOR12 MEV10:MEV12 LUZ10:LUZ12 LLD10:LLD12 LBH10:LBH12 KRL10:KRL12 KHP10:KHP12 JXT10:JXT12 JNX10:JNX12 JEB10:JEB12 IUF10:IUF12 IKJ10:IKJ12 IAN10:IAN12 HQR10:HQR12 HGV10:HGV12 GWZ10:GWZ12 GND10:GND12 GDH10:GDH12 FTL10:FTL12 FJP10:FJP12 EZT10:EZT12 EPX10:EPX12 EGB10:EGB12 DWF10:DWF12 DMJ10:DMJ12 DCN10:DCN12 CSR10:CSR12 CIV10:CIV12 BYZ10:BYZ12 BPD10:BPD12 BFH10:BFH12 AVL10:AVL12 ALP10:ALP12 ABT10:ABT12 RX10:RX12 IB10:IB12 WUN10:WUN12 H14 H23:H44 H60 H47 H50 H55:H56 H84:H91 H94:H97 H100:H103 H109:H112 H114:H117 H119:H122 H105:H107 H135 H131 H133 H129 H125:H127 H138:H141 H143:H146 H148:H151 H155:H158 H183:H187 H189:H192 H194:H197 H214:H217 H199:H202 H204:H212 H220:H223 H225:H228 H230:H233 H235:H238 H242:H243 H247:H249 H251:H255 H257:H259 H261:H264 H266:H268 H270:H271 H297:H298 H300:H303 H308 H311 H314 H20 H71:H77 H317:H320 H324:H325 H327:H330 H332:H335 H337:H340">
      <formula1>"Capacidad de proceso, Activos de seguridad digital"</formula1>
    </dataValidation>
    <dataValidation type="list" allowBlank="1" showInputMessage="1" showErrorMessage="1" sqref="J10 J13 WLA10:WLA11 WBE10:WBE11 VRI10:VRI11 VHM10:VHM11 UXQ10:UXQ11 UNU10:UNU11 UDY10:UDY11 TUC10:TUC11 TKG10:TKG11 TAK10:TAK11 SQO10:SQO11 SGS10:SGS11 RWW10:RWW11 RNA10:RNA11 RDE10:RDE11 QTI10:QTI11 QJM10:QJM11 PZQ10:PZQ11 PPU10:PPU11 PFY10:PFY11 OWC10:OWC11 OMG10:OMG11 OCK10:OCK11 NSO10:NSO11 NIS10:NIS11 MYW10:MYW11 MPA10:MPA11 MFE10:MFE11 LVI10:LVI11 LLM10:LLM11 LBQ10:LBQ11 KRU10:KRU11 KHY10:KHY11 JYC10:JYC11 JOG10:JOG11 JEK10:JEK11 IUO10:IUO11 IKS10:IKS11 IAW10:IAW11 HRA10:HRA11 HHE10:HHE11 GXI10:GXI11 GNM10:GNM11 GDQ10:GDQ11 FTU10:FTU11 FJY10:FJY11 FAC10:FAC11 EQG10:EQG11 EGK10:EGK11 DWO10:DWO11 DMS10:DMS11 DCW10:DCW11 CTA10:CTA11 CJE10:CJE11 BZI10:BZI11 BPM10:BPM11 BFQ10:BFQ11 AVU10:AVU11 ALY10:ALY11 ACC10:ACC11 SG10:SG11 IK10:IK11 WUW10:WUW11 J22:J44 J46:J51 J54:J55 J59 J64:J65 J87:J91 J93:J97 J99:J122 J124:J135 J137:J138 J142 J147 J152 J154:J157 J160 J165 J170 J176:J177 J182:J217 J219:J243 J246:J262 J264:J274 J280 J290 J296:J301 J305 J307:J314 J15:J16 J70:J85 J316:J340">
      <formula1>"OPERATIVO,LEGAL,CREDIBILIDAD E IMAGEN,CONFIDENCIALIDAD DE LA INFORMACIÓN "</formula1>
    </dataValidation>
  </dataValidations>
  <hyperlinks>
    <hyperlink ref="J8:K8" location="'TABLA DE IMPACTO'!A1" display="TIPO"/>
    <hyperlink ref="U8" location="'OPCIONES DE MANEJO DEL RIESGO'!A1" display="OPCIONES DE MANEJO DEL RIESGO"/>
    <hyperlink ref="O8" location="'TABLA DE PROBABILIDAD'!A1" display="PROBABILIDAD"/>
  </hyperlinks>
  <pageMargins left="0.7" right="0.7" top="0.75" bottom="0.75" header="0.3" footer="0.3"/>
  <drawing r:id="rId1"/>
  <extLst>
    <ext xmlns:x14="http://schemas.microsoft.com/office/spreadsheetml/2009/9/main" uri="{CCE6A557-97BC-4b89-ADB6-D9C93CAAB3DF}">
      <x14:dataValidations xmlns:xm="http://schemas.microsoft.com/office/excel/2006/main" count="41">
        <x14:dataValidation type="list" allowBlank="1" showInputMessage="1" showErrorMessage="1">
          <x14:formula1>
            <xm:f>'[24]OBJETIVOS DE LOS PROCESOS'!#REF!</xm:f>
          </x14:formula1>
          <xm:sqref>A316</xm:sqref>
        </x14:dataValidation>
        <x14:dataValidation type="list" allowBlank="1" showInputMessage="1" showErrorMessage="1">
          <x14:formula1>
            <xm:f>[24]RESPONSABLES!#REF!</xm:f>
          </x14:formula1>
          <xm:sqref>M318:M320 M324:M325 M327:M335 M337:M340 X317:X320 X324:X325 X327:X340</xm:sqref>
        </x14:dataValidation>
        <x14:dataValidation type="list" allowBlank="1" showInputMessage="1" showErrorMessage="1">
          <x14:formula1>
            <xm:f>[8]RESPONSABLES!#REF!</xm:f>
          </x14:formula1>
          <xm:sqref>M70:M77 X70:X77</xm:sqref>
        </x14:dataValidation>
        <x14:dataValidation type="list" allowBlank="1" showInputMessage="1" showErrorMessage="1">
          <x14:formula1>
            <xm:f>[25]RESPONSABLES!#REF!</xm:f>
          </x14:formula1>
          <xm:sqref>X16 X19</xm:sqref>
        </x14:dataValidation>
        <x14:dataValidation type="list" allowBlank="1" showInputMessage="1" showErrorMessage="1">
          <x14:formula1>
            <xm:f>[4]RESPONSABLES!#REF!</xm:f>
          </x14:formula1>
          <xm:sqref>M16 M18:M20</xm:sqref>
        </x14:dataValidation>
        <x14:dataValidation type="list" allowBlank="1" showInputMessage="1" showErrorMessage="1">
          <x14:formula1>
            <xm:f>'[23]OBJETIVOS DE LOS PROCESOS'!#REF!</xm:f>
          </x14:formula1>
          <xm:sqref>A305:A307</xm:sqref>
        </x14:dataValidation>
        <x14:dataValidation type="list" allowBlank="1" showInputMessage="1" showErrorMessage="1">
          <x14:formula1>
            <xm:f>[23]RESPONSABLES!#REF!</xm:f>
          </x14:formula1>
          <xm:sqref>M307:M314 M305 X305 X308:X314</xm:sqref>
        </x14:dataValidation>
        <x14:dataValidation type="list" allowBlank="1" showInputMessage="1" showErrorMessage="1">
          <x14:formula1>
            <xm:f>[22]RESPONSABLES!#REF!</xm:f>
          </x14:formula1>
          <xm:sqref>M302:M304 X296:X304</xm:sqref>
        </x14:dataValidation>
        <x14:dataValidation type="list" allowBlank="1" showInputMessage="1" showErrorMessage="1">
          <x14:formula1>
            <xm:f>'[22]OBJETIVOS DE LOS PROCESOS'!#REF!</xm:f>
          </x14:formula1>
          <xm:sqref>A296</xm:sqref>
        </x14:dataValidation>
        <x14:dataValidation type="list" allowBlank="1" showErrorMessage="1">
          <x14:formula1>
            <xm:f>[21]RESPONSABLES!#REF!</xm:f>
          </x14:formula1>
          <xm:sqref>X276:X295</xm:sqref>
        </x14:dataValidation>
        <x14:dataValidation type="list" allowBlank="1" showInputMessage="1" showErrorMessage="1">
          <x14:formula1>
            <xm:f>'[20]OBJETIVOS DE LOS PROCESOS'!#REF!</xm:f>
          </x14:formula1>
          <xm:sqref>A260</xm:sqref>
        </x14:dataValidation>
        <x14:dataValidation type="list" allowBlank="1" showInputMessage="1" showErrorMessage="1">
          <x14:formula1>
            <xm:f>[20]RESPONSABLES!#REF!</xm:f>
          </x14:formula1>
          <xm:sqref>X273:X274 X260:X271 M260:M274</xm:sqref>
        </x14:dataValidation>
        <x14:dataValidation type="list" allowBlank="1" showInputMessage="1" showErrorMessage="1">
          <x14:formula1>
            <xm:f>[19]RESPONSABLES!#REF!</xm:f>
          </x14:formula1>
          <xm:sqref>M246 M250:M259 X246:X259</xm:sqref>
        </x14:dataValidation>
        <x14:dataValidation type="list" allowBlank="1" showInputMessage="1" showErrorMessage="1">
          <x14:formula1>
            <xm:f>'[19]OBJETIVOS DE LOS PROCESOS'!#REF!</xm:f>
          </x14:formula1>
          <xm:sqref>A246</xm:sqref>
        </x14:dataValidation>
        <x14:dataValidation type="list" allowBlank="1" showInputMessage="1" showErrorMessage="1">
          <x14:formula1>
            <xm:f>'[18]OBJETIVOS DE LOS PROCESOS'!#REF!</xm:f>
          </x14:formula1>
          <xm:sqref>A219</xm:sqref>
        </x14:dataValidation>
        <x14:dataValidation type="list" allowBlank="1" showInputMessage="1" showErrorMessage="1">
          <x14:formula1>
            <xm:f>[18]RESPONSABLES!#REF!</xm:f>
          </x14:formula1>
          <xm:sqref>M219:M243 X240:X243 X219:X238</xm:sqref>
        </x14:dataValidation>
        <x14:dataValidation type="list" allowBlank="1" showInputMessage="1" showErrorMessage="1">
          <x14:formula1>
            <xm:f>'[17]OBJETIVOS DE LOS PROCESOS'!#REF!</xm:f>
          </x14:formula1>
          <xm:sqref>A182</xm:sqref>
        </x14:dataValidation>
        <x14:dataValidation type="list" allowBlank="1" showInputMessage="1" showErrorMessage="1">
          <x14:formula1>
            <xm:f>[17]RESPONSABLES!#REF!</xm:f>
          </x14:formula1>
          <xm:sqref>M182 M188 M193 M198 M203 M208 M213 X182 X188:X217</xm:sqref>
        </x14:dataValidation>
        <x14:dataValidation type="list" allowBlank="1" showInputMessage="1" showErrorMessage="1">
          <x14:formula1>
            <xm:f>[16]RESPONSABLES!#REF!</xm:f>
          </x14:formula1>
          <xm:sqref>X176:X180 M176</xm:sqref>
        </x14:dataValidation>
        <x14:dataValidation type="list" allowBlank="1" showInputMessage="1" showErrorMessage="1">
          <x14:formula1>
            <xm:f>'[15]OBJETIVOS DE LOS PROCESOS'!#REF!</xm:f>
          </x14:formula1>
          <xm:sqref>A160</xm:sqref>
        </x14:dataValidation>
        <x14:dataValidation type="list" allowBlank="1" showInputMessage="1" showErrorMessage="1">
          <x14:formula1>
            <xm:f>[15]RESPONSABLES!#REF!</xm:f>
          </x14:formula1>
          <xm:sqref>X160:X174 M160 M165 M170</xm:sqref>
        </x14:dataValidation>
        <x14:dataValidation type="list" allowBlank="1" showInputMessage="1" showErrorMessage="1">
          <x14:formula1>
            <xm:f>[14]RESPONSABLES!#REF!</xm:f>
          </x14:formula1>
          <xm:sqref>X154:X158 M154:M158</xm:sqref>
        </x14:dataValidation>
        <x14:dataValidation type="list" allowBlank="1" showInputMessage="1" showErrorMessage="1">
          <x14:formula1>
            <xm:f>'[13]OBJETIVOS DE LOS PROCESOS'!#REF!</xm:f>
          </x14:formula1>
          <xm:sqref>A137</xm:sqref>
        </x14:dataValidation>
        <x14:dataValidation type="list" allowBlank="1" showInputMessage="1" showErrorMessage="1">
          <x14:formula1>
            <xm:f>[13]RESPONSABLES!#REF!</xm:f>
          </x14:formula1>
          <xm:sqref>X137:X152 M137:M152</xm:sqref>
        </x14:dataValidation>
        <x14:dataValidation type="list" allowBlank="1" showInputMessage="1" showErrorMessage="1">
          <x14:formula1>
            <xm:f>'[12]OBJETIVOS DE LOS PROCESOS'!#REF!</xm:f>
          </x14:formula1>
          <xm:sqref>A124</xm:sqref>
        </x14:dataValidation>
        <x14:dataValidation type="list" allowBlank="1" showInputMessage="1" showErrorMessage="1">
          <x14:formula1>
            <xm:f>[12]RESPONSABLES!#REF!</xm:f>
          </x14:formula1>
          <xm:sqref>X124:X135 M124 M126:M135</xm:sqref>
        </x14:dataValidation>
        <x14:dataValidation type="list" allowBlank="1" showInputMessage="1" showErrorMessage="1">
          <x14:formula1>
            <xm:f>[11]RESPONSABLES!#REF!</xm:f>
          </x14:formula1>
          <xm:sqref>X99:X103 X106:X107 X109:X122 M99 M118 M104 M108 M113</xm:sqref>
        </x14:dataValidation>
        <x14:dataValidation type="list" allowBlank="1" showInputMessage="1" showErrorMessage="1">
          <x14:formula1>
            <xm:f>[26]RESPONSABLES!#REF!</xm:f>
          </x14:formula1>
          <xm:sqref>X104:X105 X108</xm:sqref>
        </x14:dataValidation>
        <x14:dataValidation type="list" allowBlank="1" showInputMessage="1" showErrorMessage="1">
          <x14:formula1>
            <xm:f>'[10]OBJETIVOS DE LOS PROCESOS'!#REF!</xm:f>
          </x14:formula1>
          <xm:sqref>A93</xm:sqref>
        </x14:dataValidation>
        <x14:dataValidation type="list" allowBlank="1" showInputMessage="1" showErrorMessage="1">
          <x14:formula1>
            <xm:f>[10]RESPONSABLES!#REF!</xm:f>
          </x14:formula1>
          <xm:sqref>X96:X97 X93 M93:M97</xm:sqref>
        </x14:dataValidation>
        <x14:dataValidation type="list" allowBlank="1" showInputMessage="1" showErrorMessage="1">
          <x14:formula1>
            <xm:f>[3]RESPONSABLES!#REF!</xm:f>
          </x14:formula1>
          <xm:sqref>M87:M90 X89 X87</xm:sqref>
        </x14:dataValidation>
        <x14:dataValidation type="list" allowBlank="1" showInputMessage="1" showErrorMessage="1">
          <x14:formula1>
            <xm:f>[9]RESPONSABLES!#REF!</xm:f>
          </x14:formula1>
          <xm:sqref>X78:X84 M78 M81 M84</xm:sqref>
        </x14:dataValidation>
        <x14:dataValidation type="list" allowBlank="1" showInputMessage="1" showErrorMessage="1">
          <x14:formula1>
            <xm:f>'[9]OBJETIVOS DE LOS PROCESOS'!#REF!</xm:f>
          </x14:formula1>
          <xm:sqref>A78</xm:sqref>
        </x14:dataValidation>
        <x14:dataValidation type="list" allowBlank="1" showInputMessage="1" showErrorMessage="1">
          <x14:formula1>
            <xm:f>'[8]OBJETIVOS DE LOS PROCESOS'!#REF!</xm:f>
          </x14:formula1>
          <xm:sqref>A70</xm:sqref>
        </x14:dataValidation>
        <x14:dataValidation type="list" allowBlank="1" showInputMessage="1" showErrorMessage="1">
          <x14:formula1>
            <xm:f>'[7]OBJETIVOS DE LOS PROCESOS'!#REF!</xm:f>
          </x14:formula1>
          <xm:sqref>A46</xm:sqref>
        </x14:dataValidation>
        <x14:dataValidation type="list" allowBlank="1" showInputMessage="1" showErrorMessage="1">
          <x14:formula1>
            <xm:f>[7]RESPONSABLES!#REF!</xm:f>
          </x14:formula1>
          <xm:sqref>X46:X47 X49:X50 X54:X55 X59:X60 X64:X65 M46:M47 M49:M50 M54:M55 M59:M60 M64:M65</xm:sqref>
        </x14:dataValidation>
        <x14:dataValidation type="list" allowBlank="1" showInputMessage="1" showErrorMessage="1">
          <x14:formula1>
            <xm:f>'[5]OBJETIVOS DE LOS PROCESOS'!#REF!</xm:f>
          </x14:formula1>
          <xm:sqref>A22</xm:sqref>
        </x14:dataValidation>
        <x14:dataValidation type="list" allowBlank="1" showInputMessage="1" showErrorMessage="1">
          <x14:formula1>
            <xm:f>[5]RESPONSABLES!#REF!</xm:f>
          </x14:formula1>
          <xm:sqref>X42 X40 X22 X31 X33 X35 X27 X24 M22</xm:sqref>
        </x14:dataValidation>
        <x14:dataValidation type="list" allowBlank="1" showInputMessage="1" showErrorMessage="1">
          <x14:formula1>
            <xm:f>[2]RESPONSABLES!#REF!</xm:f>
          </x14:formula1>
          <xm:sqref>X13:X15</xm:sqref>
        </x14:dataValidation>
        <x14:dataValidation type="list" allowBlank="1" showInputMessage="1" showErrorMessage="1">
          <x14:formula1>
            <xm:f>[2]RESPONSABLES!#REF!</xm:f>
          </x14:formula1>
          <xm:sqref>M10 M13:M15</xm:sqref>
        </x14:dataValidation>
        <x14:dataValidation type="list" allowBlank="1" showInputMessage="1" showErrorMessage="1">
          <x14:formula1>
            <xm:f>'[2]OBJETIVOS DE LOS PROCESOS'!#REF!</xm:f>
          </x14:formula1>
          <xm:sqref>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
  <sheetViews>
    <sheetView workbookViewId="0">
      <selection activeCell="B9" sqref="B9:B11"/>
    </sheetView>
  </sheetViews>
  <sheetFormatPr baseColWidth="10" defaultColWidth="9.140625" defaultRowHeight="15"/>
  <cols>
    <col min="1" max="1" width="4.7109375" style="550" bestFit="1" customWidth="1"/>
    <col min="2" max="2" width="16.85546875" style="550" bestFit="1" customWidth="1"/>
    <col min="3" max="3" width="25.140625" style="550" bestFit="1" customWidth="1"/>
    <col min="4" max="4" width="16.85546875" style="550" bestFit="1" customWidth="1"/>
    <col min="5" max="5" width="38.42578125" style="550" customWidth="1"/>
    <col min="6" max="6" width="21.42578125" style="550" customWidth="1"/>
    <col min="7" max="7" width="10.5703125" style="550" customWidth="1"/>
    <col min="8" max="8" width="16.140625" style="550" bestFit="1" customWidth="1"/>
    <col min="9" max="9" width="12.5703125" style="549" bestFit="1" customWidth="1"/>
    <col min="10" max="10" width="10.28515625" style="549" customWidth="1"/>
    <col min="11" max="11" width="18.85546875" style="550" customWidth="1"/>
    <col min="12" max="12" width="4.7109375" style="550" bestFit="1" customWidth="1"/>
    <col min="13" max="256" width="9.140625" style="550"/>
    <col min="257" max="257" width="4.7109375" style="550" bestFit="1" customWidth="1"/>
    <col min="258" max="258" width="16.85546875" style="550" bestFit="1" customWidth="1"/>
    <col min="259" max="259" width="25.140625" style="550" bestFit="1" customWidth="1"/>
    <col min="260" max="260" width="16.85546875" style="550" bestFit="1" customWidth="1"/>
    <col min="261" max="261" width="38.42578125" style="550" customWidth="1"/>
    <col min="262" max="262" width="21.42578125" style="550" customWidth="1"/>
    <col min="263" max="263" width="10.5703125" style="550" customWidth="1"/>
    <col min="264" max="264" width="16.140625" style="550" bestFit="1" customWidth="1"/>
    <col min="265" max="265" width="12.5703125" style="550" bestFit="1" customWidth="1"/>
    <col min="266" max="266" width="10.28515625" style="550" customWidth="1"/>
    <col min="267" max="267" width="18.85546875" style="550" customWidth="1"/>
    <col min="268" max="268" width="4.7109375" style="550" bestFit="1" customWidth="1"/>
    <col min="269" max="512" width="9.140625" style="550"/>
    <col min="513" max="513" width="4.7109375" style="550" bestFit="1" customWidth="1"/>
    <col min="514" max="514" width="16.85546875" style="550" bestFit="1" customWidth="1"/>
    <col min="515" max="515" width="25.140625" style="550" bestFit="1" customWidth="1"/>
    <col min="516" max="516" width="16.85546875" style="550" bestFit="1" customWidth="1"/>
    <col min="517" max="517" width="38.42578125" style="550" customWidth="1"/>
    <col min="518" max="518" width="21.42578125" style="550" customWidth="1"/>
    <col min="519" max="519" width="10.5703125" style="550" customWidth="1"/>
    <col min="520" max="520" width="16.140625" style="550" bestFit="1" customWidth="1"/>
    <col min="521" max="521" width="12.5703125" style="550" bestFit="1" customWidth="1"/>
    <col min="522" max="522" width="10.28515625" style="550" customWidth="1"/>
    <col min="523" max="523" width="18.85546875" style="550" customWidth="1"/>
    <col min="524" max="524" width="4.7109375" style="550" bestFit="1" customWidth="1"/>
    <col min="525" max="768" width="9.140625" style="550"/>
    <col min="769" max="769" width="4.7109375" style="550" bestFit="1" customWidth="1"/>
    <col min="770" max="770" width="16.85546875" style="550" bestFit="1" customWidth="1"/>
    <col min="771" max="771" width="25.140625" style="550" bestFit="1" customWidth="1"/>
    <col min="772" max="772" width="16.85546875" style="550" bestFit="1" customWidth="1"/>
    <col min="773" max="773" width="38.42578125" style="550" customWidth="1"/>
    <col min="774" max="774" width="21.42578125" style="550" customWidth="1"/>
    <col min="775" max="775" width="10.5703125" style="550" customWidth="1"/>
    <col min="776" max="776" width="16.140625" style="550" bestFit="1" customWidth="1"/>
    <col min="777" max="777" width="12.5703125" style="550" bestFit="1" customWidth="1"/>
    <col min="778" max="778" width="10.28515625" style="550" customWidth="1"/>
    <col min="779" max="779" width="18.85546875" style="550" customWidth="1"/>
    <col min="780" max="780" width="4.7109375" style="550" bestFit="1" customWidth="1"/>
    <col min="781" max="1024" width="9.140625" style="550"/>
    <col min="1025" max="1025" width="4.7109375" style="550" bestFit="1" customWidth="1"/>
    <col min="1026" max="1026" width="16.85546875" style="550" bestFit="1" customWidth="1"/>
    <col min="1027" max="1027" width="25.140625" style="550" bestFit="1" customWidth="1"/>
    <col min="1028" max="1028" width="16.85546875" style="550" bestFit="1" customWidth="1"/>
    <col min="1029" max="1029" width="38.42578125" style="550" customWidth="1"/>
    <col min="1030" max="1030" width="21.42578125" style="550" customWidth="1"/>
    <col min="1031" max="1031" width="10.5703125" style="550" customWidth="1"/>
    <col min="1032" max="1032" width="16.140625" style="550" bestFit="1" customWidth="1"/>
    <col min="1033" max="1033" width="12.5703125" style="550" bestFit="1" customWidth="1"/>
    <col min="1034" max="1034" width="10.28515625" style="550" customWidth="1"/>
    <col min="1035" max="1035" width="18.85546875" style="550" customWidth="1"/>
    <col min="1036" max="1036" width="4.7109375" style="550" bestFit="1" customWidth="1"/>
    <col min="1037" max="1280" width="9.140625" style="550"/>
    <col min="1281" max="1281" width="4.7109375" style="550" bestFit="1" customWidth="1"/>
    <col min="1282" max="1282" width="16.85546875" style="550" bestFit="1" customWidth="1"/>
    <col min="1283" max="1283" width="25.140625" style="550" bestFit="1" customWidth="1"/>
    <col min="1284" max="1284" width="16.85546875" style="550" bestFit="1" customWidth="1"/>
    <col min="1285" max="1285" width="38.42578125" style="550" customWidth="1"/>
    <col min="1286" max="1286" width="21.42578125" style="550" customWidth="1"/>
    <col min="1287" max="1287" width="10.5703125" style="550" customWidth="1"/>
    <col min="1288" max="1288" width="16.140625" style="550" bestFit="1" customWidth="1"/>
    <col min="1289" max="1289" width="12.5703125" style="550" bestFit="1" customWidth="1"/>
    <col min="1290" max="1290" width="10.28515625" style="550" customWidth="1"/>
    <col min="1291" max="1291" width="18.85546875" style="550" customWidth="1"/>
    <col min="1292" max="1292" width="4.7109375" style="550" bestFit="1" customWidth="1"/>
    <col min="1293" max="1536" width="9.140625" style="550"/>
    <col min="1537" max="1537" width="4.7109375" style="550" bestFit="1" customWidth="1"/>
    <col min="1538" max="1538" width="16.85546875" style="550" bestFit="1" customWidth="1"/>
    <col min="1539" max="1539" width="25.140625" style="550" bestFit="1" customWidth="1"/>
    <col min="1540" max="1540" width="16.85546875" style="550" bestFit="1" customWidth="1"/>
    <col min="1541" max="1541" width="38.42578125" style="550" customWidth="1"/>
    <col min="1542" max="1542" width="21.42578125" style="550" customWidth="1"/>
    <col min="1543" max="1543" width="10.5703125" style="550" customWidth="1"/>
    <col min="1544" max="1544" width="16.140625" style="550" bestFit="1" customWidth="1"/>
    <col min="1545" max="1545" width="12.5703125" style="550" bestFit="1" customWidth="1"/>
    <col min="1546" max="1546" width="10.28515625" style="550" customWidth="1"/>
    <col min="1547" max="1547" width="18.85546875" style="550" customWidth="1"/>
    <col min="1548" max="1548" width="4.7109375" style="550" bestFit="1" customWidth="1"/>
    <col min="1549" max="1792" width="9.140625" style="550"/>
    <col min="1793" max="1793" width="4.7109375" style="550" bestFit="1" customWidth="1"/>
    <col min="1794" max="1794" width="16.85546875" style="550" bestFit="1" customWidth="1"/>
    <col min="1795" max="1795" width="25.140625" style="550" bestFit="1" customWidth="1"/>
    <col min="1796" max="1796" width="16.85546875" style="550" bestFit="1" customWidth="1"/>
    <col min="1797" max="1797" width="38.42578125" style="550" customWidth="1"/>
    <col min="1798" max="1798" width="21.42578125" style="550" customWidth="1"/>
    <col min="1799" max="1799" width="10.5703125" style="550" customWidth="1"/>
    <col min="1800" max="1800" width="16.140625" style="550" bestFit="1" customWidth="1"/>
    <col min="1801" max="1801" width="12.5703125" style="550" bestFit="1" customWidth="1"/>
    <col min="1802" max="1802" width="10.28515625" style="550" customWidth="1"/>
    <col min="1803" max="1803" width="18.85546875" style="550" customWidth="1"/>
    <col min="1804" max="1804" width="4.7109375" style="550" bestFit="1" customWidth="1"/>
    <col min="1805" max="2048" width="9.140625" style="550"/>
    <col min="2049" max="2049" width="4.7109375" style="550" bestFit="1" customWidth="1"/>
    <col min="2050" max="2050" width="16.85546875" style="550" bestFit="1" customWidth="1"/>
    <col min="2051" max="2051" width="25.140625" style="550" bestFit="1" customWidth="1"/>
    <col min="2052" max="2052" width="16.85546875" style="550" bestFit="1" customWidth="1"/>
    <col min="2053" max="2053" width="38.42578125" style="550" customWidth="1"/>
    <col min="2054" max="2054" width="21.42578125" style="550" customWidth="1"/>
    <col min="2055" max="2055" width="10.5703125" style="550" customWidth="1"/>
    <col min="2056" max="2056" width="16.140625" style="550" bestFit="1" customWidth="1"/>
    <col min="2057" max="2057" width="12.5703125" style="550" bestFit="1" customWidth="1"/>
    <col min="2058" max="2058" width="10.28515625" style="550" customWidth="1"/>
    <col min="2059" max="2059" width="18.85546875" style="550" customWidth="1"/>
    <col min="2060" max="2060" width="4.7109375" style="550" bestFit="1" customWidth="1"/>
    <col min="2061" max="2304" width="9.140625" style="550"/>
    <col min="2305" max="2305" width="4.7109375" style="550" bestFit="1" customWidth="1"/>
    <col min="2306" max="2306" width="16.85546875" style="550" bestFit="1" customWidth="1"/>
    <col min="2307" max="2307" width="25.140625" style="550" bestFit="1" customWidth="1"/>
    <col min="2308" max="2308" width="16.85546875" style="550" bestFit="1" customWidth="1"/>
    <col min="2309" max="2309" width="38.42578125" style="550" customWidth="1"/>
    <col min="2310" max="2310" width="21.42578125" style="550" customWidth="1"/>
    <col min="2311" max="2311" width="10.5703125" style="550" customWidth="1"/>
    <col min="2312" max="2312" width="16.140625" style="550" bestFit="1" customWidth="1"/>
    <col min="2313" max="2313" width="12.5703125" style="550" bestFit="1" customWidth="1"/>
    <col min="2314" max="2314" width="10.28515625" style="550" customWidth="1"/>
    <col min="2315" max="2315" width="18.85546875" style="550" customWidth="1"/>
    <col min="2316" max="2316" width="4.7109375" style="550" bestFit="1" customWidth="1"/>
    <col min="2317" max="2560" width="9.140625" style="550"/>
    <col min="2561" max="2561" width="4.7109375" style="550" bestFit="1" customWidth="1"/>
    <col min="2562" max="2562" width="16.85546875" style="550" bestFit="1" customWidth="1"/>
    <col min="2563" max="2563" width="25.140625" style="550" bestFit="1" customWidth="1"/>
    <col min="2564" max="2564" width="16.85546875" style="550" bestFit="1" customWidth="1"/>
    <col min="2565" max="2565" width="38.42578125" style="550" customWidth="1"/>
    <col min="2566" max="2566" width="21.42578125" style="550" customWidth="1"/>
    <col min="2567" max="2567" width="10.5703125" style="550" customWidth="1"/>
    <col min="2568" max="2568" width="16.140625" style="550" bestFit="1" customWidth="1"/>
    <col min="2569" max="2569" width="12.5703125" style="550" bestFit="1" customWidth="1"/>
    <col min="2570" max="2570" width="10.28515625" style="550" customWidth="1"/>
    <col min="2571" max="2571" width="18.85546875" style="550" customWidth="1"/>
    <col min="2572" max="2572" width="4.7109375" style="550" bestFit="1" customWidth="1"/>
    <col min="2573" max="2816" width="9.140625" style="550"/>
    <col min="2817" max="2817" width="4.7109375" style="550" bestFit="1" customWidth="1"/>
    <col min="2818" max="2818" width="16.85546875" style="550" bestFit="1" customWidth="1"/>
    <col min="2819" max="2819" width="25.140625" style="550" bestFit="1" customWidth="1"/>
    <col min="2820" max="2820" width="16.85546875" style="550" bestFit="1" customWidth="1"/>
    <col min="2821" max="2821" width="38.42578125" style="550" customWidth="1"/>
    <col min="2822" max="2822" width="21.42578125" style="550" customWidth="1"/>
    <col min="2823" max="2823" width="10.5703125" style="550" customWidth="1"/>
    <col min="2824" max="2824" width="16.140625" style="550" bestFit="1" customWidth="1"/>
    <col min="2825" max="2825" width="12.5703125" style="550" bestFit="1" customWidth="1"/>
    <col min="2826" max="2826" width="10.28515625" style="550" customWidth="1"/>
    <col min="2827" max="2827" width="18.85546875" style="550" customWidth="1"/>
    <col min="2828" max="2828" width="4.7109375" style="550" bestFit="1" customWidth="1"/>
    <col min="2829" max="3072" width="9.140625" style="550"/>
    <col min="3073" max="3073" width="4.7109375" style="550" bestFit="1" customWidth="1"/>
    <col min="3074" max="3074" width="16.85546875" style="550" bestFit="1" customWidth="1"/>
    <col min="3075" max="3075" width="25.140625" style="550" bestFit="1" customWidth="1"/>
    <col min="3076" max="3076" width="16.85546875" style="550" bestFit="1" customWidth="1"/>
    <col min="3077" max="3077" width="38.42578125" style="550" customWidth="1"/>
    <col min="3078" max="3078" width="21.42578125" style="550" customWidth="1"/>
    <col min="3079" max="3079" width="10.5703125" style="550" customWidth="1"/>
    <col min="3080" max="3080" width="16.140625" style="550" bestFit="1" customWidth="1"/>
    <col min="3081" max="3081" width="12.5703125" style="550" bestFit="1" customWidth="1"/>
    <col min="3082" max="3082" width="10.28515625" style="550" customWidth="1"/>
    <col min="3083" max="3083" width="18.85546875" style="550" customWidth="1"/>
    <col min="3084" max="3084" width="4.7109375" style="550" bestFit="1" customWidth="1"/>
    <col min="3085" max="3328" width="9.140625" style="550"/>
    <col min="3329" max="3329" width="4.7109375" style="550" bestFit="1" customWidth="1"/>
    <col min="3330" max="3330" width="16.85546875" style="550" bestFit="1" customWidth="1"/>
    <col min="3331" max="3331" width="25.140625" style="550" bestFit="1" customWidth="1"/>
    <col min="3332" max="3332" width="16.85546875" style="550" bestFit="1" customWidth="1"/>
    <col min="3333" max="3333" width="38.42578125" style="550" customWidth="1"/>
    <col min="3334" max="3334" width="21.42578125" style="550" customWidth="1"/>
    <col min="3335" max="3335" width="10.5703125" style="550" customWidth="1"/>
    <col min="3336" max="3336" width="16.140625" style="550" bestFit="1" customWidth="1"/>
    <col min="3337" max="3337" width="12.5703125" style="550" bestFit="1" customWidth="1"/>
    <col min="3338" max="3338" width="10.28515625" style="550" customWidth="1"/>
    <col min="3339" max="3339" width="18.85546875" style="550" customWidth="1"/>
    <col min="3340" max="3340" width="4.7109375" style="550" bestFit="1" customWidth="1"/>
    <col min="3341" max="3584" width="9.140625" style="550"/>
    <col min="3585" max="3585" width="4.7109375" style="550" bestFit="1" customWidth="1"/>
    <col min="3586" max="3586" width="16.85546875" style="550" bestFit="1" customWidth="1"/>
    <col min="3587" max="3587" width="25.140625" style="550" bestFit="1" customWidth="1"/>
    <col min="3588" max="3588" width="16.85546875" style="550" bestFit="1" customWidth="1"/>
    <col min="3589" max="3589" width="38.42578125" style="550" customWidth="1"/>
    <col min="3590" max="3590" width="21.42578125" style="550" customWidth="1"/>
    <col min="3591" max="3591" width="10.5703125" style="550" customWidth="1"/>
    <col min="3592" max="3592" width="16.140625" style="550" bestFit="1" customWidth="1"/>
    <col min="3593" max="3593" width="12.5703125" style="550" bestFit="1" customWidth="1"/>
    <col min="3594" max="3594" width="10.28515625" style="550" customWidth="1"/>
    <col min="3595" max="3595" width="18.85546875" style="550" customWidth="1"/>
    <col min="3596" max="3596" width="4.7109375" style="550" bestFit="1" customWidth="1"/>
    <col min="3597" max="3840" width="9.140625" style="550"/>
    <col min="3841" max="3841" width="4.7109375" style="550" bestFit="1" customWidth="1"/>
    <col min="3842" max="3842" width="16.85546875" style="550" bestFit="1" customWidth="1"/>
    <col min="3843" max="3843" width="25.140625" style="550" bestFit="1" customWidth="1"/>
    <col min="3844" max="3844" width="16.85546875" style="550" bestFit="1" customWidth="1"/>
    <col min="3845" max="3845" width="38.42578125" style="550" customWidth="1"/>
    <col min="3846" max="3846" width="21.42578125" style="550" customWidth="1"/>
    <col min="3847" max="3847" width="10.5703125" style="550" customWidth="1"/>
    <col min="3848" max="3848" width="16.140625" style="550" bestFit="1" customWidth="1"/>
    <col min="3849" max="3849" width="12.5703125" style="550" bestFit="1" customWidth="1"/>
    <col min="3850" max="3850" width="10.28515625" style="550" customWidth="1"/>
    <col min="3851" max="3851" width="18.85546875" style="550" customWidth="1"/>
    <col min="3852" max="3852" width="4.7109375" style="550" bestFit="1" customWidth="1"/>
    <col min="3853" max="4096" width="9.140625" style="550"/>
    <col min="4097" max="4097" width="4.7109375" style="550" bestFit="1" customWidth="1"/>
    <col min="4098" max="4098" width="16.85546875" style="550" bestFit="1" customWidth="1"/>
    <col min="4099" max="4099" width="25.140625" style="550" bestFit="1" customWidth="1"/>
    <col min="4100" max="4100" width="16.85546875" style="550" bestFit="1" customWidth="1"/>
    <col min="4101" max="4101" width="38.42578125" style="550" customWidth="1"/>
    <col min="4102" max="4102" width="21.42578125" style="550" customWidth="1"/>
    <col min="4103" max="4103" width="10.5703125" style="550" customWidth="1"/>
    <col min="4104" max="4104" width="16.140625" style="550" bestFit="1" customWidth="1"/>
    <col min="4105" max="4105" width="12.5703125" style="550" bestFit="1" customWidth="1"/>
    <col min="4106" max="4106" width="10.28515625" style="550" customWidth="1"/>
    <col min="4107" max="4107" width="18.85546875" style="550" customWidth="1"/>
    <col min="4108" max="4108" width="4.7109375" style="550" bestFit="1" customWidth="1"/>
    <col min="4109" max="4352" width="9.140625" style="550"/>
    <col min="4353" max="4353" width="4.7109375" style="550" bestFit="1" customWidth="1"/>
    <col min="4354" max="4354" width="16.85546875" style="550" bestFit="1" customWidth="1"/>
    <col min="4355" max="4355" width="25.140625" style="550" bestFit="1" customWidth="1"/>
    <col min="4356" max="4356" width="16.85546875" style="550" bestFit="1" customWidth="1"/>
    <col min="4357" max="4357" width="38.42578125" style="550" customWidth="1"/>
    <col min="4358" max="4358" width="21.42578125" style="550" customWidth="1"/>
    <col min="4359" max="4359" width="10.5703125" style="550" customWidth="1"/>
    <col min="4360" max="4360" width="16.140625" style="550" bestFit="1" customWidth="1"/>
    <col min="4361" max="4361" width="12.5703125" style="550" bestFit="1" customWidth="1"/>
    <col min="4362" max="4362" width="10.28515625" style="550" customWidth="1"/>
    <col min="4363" max="4363" width="18.85546875" style="550" customWidth="1"/>
    <col min="4364" max="4364" width="4.7109375" style="550" bestFit="1" customWidth="1"/>
    <col min="4365" max="4608" width="9.140625" style="550"/>
    <col min="4609" max="4609" width="4.7109375" style="550" bestFit="1" customWidth="1"/>
    <col min="4610" max="4610" width="16.85546875" style="550" bestFit="1" customWidth="1"/>
    <col min="4611" max="4611" width="25.140625" style="550" bestFit="1" customWidth="1"/>
    <col min="4612" max="4612" width="16.85546875" style="550" bestFit="1" customWidth="1"/>
    <col min="4613" max="4613" width="38.42578125" style="550" customWidth="1"/>
    <col min="4614" max="4614" width="21.42578125" style="550" customWidth="1"/>
    <col min="4615" max="4615" width="10.5703125" style="550" customWidth="1"/>
    <col min="4616" max="4616" width="16.140625" style="550" bestFit="1" customWidth="1"/>
    <col min="4617" max="4617" width="12.5703125" style="550" bestFit="1" customWidth="1"/>
    <col min="4618" max="4618" width="10.28515625" style="550" customWidth="1"/>
    <col min="4619" max="4619" width="18.85546875" style="550" customWidth="1"/>
    <col min="4620" max="4620" width="4.7109375" style="550" bestFit="1" customWidth="1"/>
    <col min="4621" max="4864" width="9.140625" style="550"/>
    <col min="4865" max="4865" width="4.7109375" style="550" bestFit="1" customWidth="1"/>
    <col min="4866" max="4866" width="16.85546875" style="550" bestFit="1" customWidth="1"/>
    <col min="4867" max="4867" width="25.140625" style="550" bestFit="1" customWidth="1"/>
    <col min="4868" max="4868" width="16.85546875" style="550" bestFit="1" customWidth="1"/>
    <col min="4869" max="4869" width="38.42578125" style="550" customWidth="1"/>
    <col min="4870" max="4870" width="21.42578125" style="550" customWidth="1"/>
    <col min="4871" max="4871" width="10.5703125" style="550" customWidth="1"/>
    <col min="4872" max="4872" width="16.140625" style="550" bestFit="1" customWidth="1"/>
    <col min="4873" max="4873" width="12.5703125" style="550" bestFit="1" customWidth="1"/>
    <col min="4874" max="4874" width="10.28515625" style="550" customWidth="1"/>
    <col min="4875" max="4875" width="18.85546875" style="550" customWidth="1"/>
    <col min="4876" max="4876" width="4.7109375" style="550" bestFit="1" customWidth="1"/>
    <col min="4877" max="5120" width="9.140625" style="550"/>
    <col min="5121" max="5121" width="4.7109375" style="550" bestFit="1" customWidth="1"/>
    <col min="5122" max="5122" width="16.85546875" style="550" bestFit="1" customWidth="1"/>
    <col min="5123" max="5123" width="25.140625" style="550" bestFit="1" customWidth="1"/>
    <col min="5124" max="5124" width="16.85546875" style="550" bestFit="1" customWidth="1"/>
    <col min="5125" max="5125" width="38.42578125" style="550" customWidth="1"/>
    <col min="5126" max="5126" width="21.42578125" style="550" customWidth="1"/>
    <col min="5127" max="5127" width="10.5703125" style="550" customWidth="1"/>
    <col min="5128" max="5128" width="16.140625" style="550" bestFit="1" customWidth="1"/>
    <col min="5129" max="5129" width="12.5703125" style="550" bestFit="1" customWidth="1"/>
    <col min="5130" max="5130" width="10.28515625" style="550" customWidth="1"/>
    <col min="5131" max="5131" width="18.85546875" style="550" customWidth="1"/>
    <col min="5132" max="5132" width="4.7109375" style="550" bestFit="1" customWidth="1"/>
    <col min="5133" max="5376" width="9.140625" style="550"/>
    <col min="5377" max="5377" width="4.7109375" style="550" bestFit="1" customWidth="1"/>
    <col min="5378" max="5378" width="16.85546875" style="550" bestFit="1" customWidth="1"/>
    <col min="5379" max="5379" width="25.140625" style="550" bestFit="1" customWidth="1"/>
    <col min="5380" max="5380" width="16.85546875" style="550" bestFit="1" customWidth="1"/>
    <col min="5381" max="5381" width="38.42578125" style="550" customWidth="1"/>
    <col min="5382" max="5382" width="21.42578125" style="550" customWidth="1"/>
    <col min="5383" max="5383" width="10.5703125" style="550" customWidth="1"/>
    <col min="5384" max="5384" width="16.140625" style="550" bestFit="1" customWidth="1"/>
    <col min="5385" max="5385" width="12.5703125" style="550" bestFit="1" customWidth="1"/>
    <col min="5386" max="5386" width="10.28515625" style="550" customWidth="1"/>
    <col min="5387" max="5387" width="18.85546875" style="550" customWidth="1"/>
    <col min="5388" max="5388" width="4.7109375" style="550" bestFit="1" customWidth="1"/>
    <col min="5389" max="5632" width="9.140625" style="550"/>
    <col min="5633" max="5633" width="4.7109375" style="550" bestFit="1" customWidth="1"/>
    <col min="5634" max="5634" width="16.85546875" style="550" bestFit="1" customWidth="1"/>
    <col min="5635" max="5635" width="25.140625" style="550" bestFit="1" customWidth="1"/>
    <col min="5636" max="5636" width="16.85546875" style="550" bestFit="1" customWidth="1"/>
    <col min="5637" max="5637" width="38.42578125" style="550" customWidth="1"/>
    <col min="5638" max="5638" width="21.42578125" style="550" customWidth="1"/>
    <col min="5639" max="5639" width="10.5703125" style="550" customWidth="1"/>
    <col min="5640" max="5640" width="16.140625" style="550" bestFit="1" customWidth="1"/>
    <col min="5641" max="5641" width="12.5703125" style="550" bestFit="1" customWidth="1"/>
    <col min="5642" max="5642" width="10.28515625" style="550" customWidth="1"/>
    <col min="5643" max="5643" width="18.85546875" style="550" customWidth="1"/>
    <col min="5644" max="5644" width="4.7109375" style="550" bestFit="1" customWidth="1"/>
    <col min="5645" max="5888" width="9.140625" style="550"/>
    <col min="5889" max="5889" width="4.7109375" style="550" bestFit="1" customWidth="1"/>
    <col min="5890" max="5890" width="16.85546875" style="550" bestFit="1" customWidth="1"/>
    <col min="5891" max="5891" width="25.140625" style="550" bestFit="1" customWidth="1"/>
    <col min="5892" max="5892" width="16.85546875" style="550" bestFit="1" customWidth="1"/>
    <col min="5893" max="5893" width="38.42578125" style="550" customWidth="1"/>
    <col min="5894" max="5894" width="21.42578125" style="550" customWidth="1"/>
    <col min="5895" max="5895" width="10.5703125" style="550" customWidth="1"/>
    <col min="5896" max="5896" width="16.140625" style="550" bestFit="1" customWidth="1"/>
    <col min="5897" max="5897" width="12.5703125" style="550" bestFit="1" customWidth="1"/>
    <col min="5898" max="5898" width="10.28515625" style="550" customWidth="1"/>
    <col min="5899" max="5899" width="18.85546875" style="550" customWidth="1"/>
    <col min="5900" max="5900" width="4.7109375" style="550" bestFit="1" customWidth="1"/>
    <col min="5901" max="6144" width="9.140625" style="550"/>
    <col min="6145" max="6145" width="4.7109375" style="550" bestFit="1" customWidth="1"/>
    <col min="6146" max="6146" width="16.85546875" style="550" bestFit="1" customWidth="1"/>
    <col min="6147" max="6147" width="25.140625" style="550" bestFit="1" customWidth="1"/>
    <col min="6148" max="6148" width="16.85546875" style="550" bestFit="1" customWidth="1"/>
    <col min="6149" max="6149" width="38.42578125" style="550" customWidth="1"/>
    <col min="6150" max="6150" width="21.42578125" style="550" customWidth="1"/>
    <col min="6151" max="6151" width="10.5703125" style="550" customWidth="1"/>
    <col min="6152" max="6152" width="16.140625" style="550" bestFit="1" customWidth="1"/>
    <col min="6153" max="6153" width="12.5703125" style="550" bestFit="1" customWidth="1"/>
    <col min="6154" max="6154" width="10.28515625" style="550" customWidth="1"/>
    <col min="6155" max="6155" width="18.85546875" style="550" customWidth="1"/>
    <col min="6156" max="6156" width="4.7109375" style="550" bestFit="1" customWidth="1"/>
    <col min="6157" max="6400" width="9.140625" style="550"/>
    <col min="6401" max="6401" width="4.7109375" style="550" bestFit="1" customWidth="1"/>
    <col min="6402" max="6402" width="16.85546875" style="550" bestFit="1" customWidth="1"/>
    <col min="6403" max="6403" width="25.140625" style="550" bestFit="1" customWidth="1"/>
    <col min="6404" max="6404" width="16.85546875" style="550" bestFit="1" customWidth="1"/>
    <col min="6405" max="6405" width="38.42578125" style="550" customWidth="1"/>
    <col min="6406" max="6406" width="21.42578125" style="550" customWidth="1"/>
    <col min="6407" max="6407" width="10.5703125" style="550" customWidth="1"/>
    <col min="6408" max="6408" width="16.140625" style="550" bestFit="1" customWidth="1"/>
    <col min="6409" max="6409" width="12.5703125" style="550" bestFit="1" customWidth="1"/>
    <col min="6410" max="6410" width="10.28515625" style="550" customWidth="1"/>
    <col min="6411" max="6411" width="18.85546875" style="550" customWidth="1"/>
    <col min="6412" max="6412" width="4.7109375" style="550" bestFit="1" customWidth="1"/>
    <col min="6413" max="6656" width="9.140625" style="550"/>
    <col min="6657" max="6657" width="4.7109375" style="550" bestFit="1" customWidth="1"/>
    <col min="6658" max="6658" width="16.85546875" style="550" bestFit="1" customWidth="1"/>
    <col min="6659" max="6659" width="25.140625" style="550" bestFit="1" customWidth="1"/>
    <col min="6660" max="6660" width="16.85546875" style="550" bestFit="1" customWidth="1"/>
    <col min="6661" max="6661" width="38.42578125" style="550" customWidth="1"/>
    <col min="6662" max="6662" width="21.42578125" style="550" customWidth="1"/>
    <col min="6663" max="6663" width="10.5703125" style="550" customWidth="1"/>
    <col min="6664" max="6664" width="16.140625" style="550" bestFit="1" customWidth="1"/>
    <col min="6665" max="6665" width="12.5703125" style="550" bestFit="1" customWidth="1"/>
    <col min="6666" max="6666" width="10.28515625" style="550" customWidth="1"/>
    <col min="6667" max="6667" width="18.85546875" style="550" customWidth="1"/>
    <col min="6668" max="6668" width="4.7109375" style="550" bestFit="1" customWidth="1"/>
    <col min="6669" max="6912" width="9.140625" style="550"/>
    <col min="6913" max="6913" width="4.7109375" style="550" bestFit="1" customWidth="1"/>
    <col min="6914" max="6914" width="16.85546875" style="550" bestFit="1" customWidth="1"/>
    <col min="6915" max="6915" width="25.140625" style="550" bestFit="1" customWidth="1"/>
    <col min="6916" max="6916" width="16.85546875" style="550" bestFit="1" customWidth="1"/>
    <col min="6917" max="6917" width="38.42578125" style="550" customWidth="1"/>
    <col min="6918" max="6918" width="21.42578125" style="550" customWidth="1"/>
    <col min="6919" max="6919" width="10.5703125" style="550" customWidth="1"/>
    <col min="6920" max="6920" width="16.140625" style="550" bestFit="1" customWidth="1"/>
    <col min="6921" max="6921" width="12.5703125" style="550" bestFit="1" customWidth="1"/>
    <col min="6922" max="6922" width="10.28515625" style="550" customWidth="1"/>
    <col min="6923" max="6923" width="18.85546875" style="550" customWidth="1"/>
    <col min="6924" max="6924" width="4.7109375" style="550" bestFit="1" customWidth="1"/>
    <col min="6925" max="7168" width="9.140625" style="550"/>
    <col min="7169" max="7169" width="4.7109375" style="550" bestFit="1" customWidth="1"/>
    <col min="7170" max="7170" width="16.85546875" style="550" bestFit="1" customWidth="1"/>
    <col min="7171" max="7171" width="25.140625" style="550" bestFit="1" customWidth="1"/>
    <col min="7172" max="7172" width="16.85546875" style="550" bestFit="1" customWidth="1"/>
    <col min="7173" max="7173" width="38.42578125" style="550" customWidth="1"/>
    <col min="7174" max="7174" width="21.42578125" style="550" customWidth="1"/>
    <col min="7175" max="7175" width="10.5703125" style="550" customWidth="1"/>
    <col min="7176" max="7176" width="16.140625" style="550" bestFit="1" customWidth="1"/>
    <col min="7177" max="7177" width="12.5703125" style="550" bestFit="1" customWidth="1"/>
    <col min="7178" max="7178" width="10.28515625" style="550" customWidth="1"/>
    <col min="7179" max="7179" width="18.85546875" style="550" customWidth="1"/>
    <col min="7180" max="7180" width="4.7109375" style="550" bestFit="1" customWidth="1"/>
    <col min="7181" max="7424" width="9.140625" style="550"/>
    <col min="7425" max="7425" width="4.7109375" style="550" bestFit="1" customWidth="1"/>
    <col min="7426" max="7426" width="16.85546875" style="550" bestFit="1" customWidth="1"/>
    <col min="7427" max="7427" width="25.140625" style="550" bestFit="1" customWidth="1"/>
    <col min="7428" max="7428" width="16.85546875" style="550" bestFit="1" customWidth="1"/>
    <col min="7429" max="7429" width="38.42578125" style="550" customWidth="1"/>
    <col min="7430" max="7430" width="21.42578125" style="550" customWidth="1"/>
    <col min="7431" max="7431" width="10.5703125" style="550" customWidth="1"/>
    <col min="7432" max="7432" width="16.140625" style="550" bestFit="1" customWidth="1"/>
    <col min="7433" max="7433" width="12.5703125" style="550" bestFit="1" customWidth="1"/>
    <col min="7434" max="7434" width="10.28515625" style="550" customWidth="1"/>
    <col min="7435" max="7435" width="18.85546875" style="550" customWidth="1"/>
    <col min="7436" max="7436" width="4.7109375" style="550" bestFit="1" customWidth="1"/>
    <col min="7437" max="7680" width="9.140625" style="550"/>
    <col min="7681" max="7681" width="4.7109375" style="550" bestFit="1" customWidth="1"/>
    <col min="7682" max="7682" width="16.85546875" style="550" bestFit="1" customWidth="1"/>
    <col min="7683" max="7683" width="25.140625" style="550" bestFit="1" customWidth="1"/>
    <col min="7684" max="7684" width="16.85546875" style="550" bestFit="1" customWidth="1"/>
    <col min="7685" max="7685" width="38.42578125" style="550" customWidth="1"/>
    <col min="7686" max="7686" width="21.42578125" style="550" customWidth="1"/>
    <col min="7687" max="7687" width="10.5703125" style="550" customWidth="1"/>
    <col min="7688" max="7688" width="16.140625" style="550" bestFit="1" customWidth="1"/>
    <col min="7689" max="7689" width="12.5703125" style="550" bestFit="1" customWidth="1"/>
    <col min="7690" max="7690" width="10.28515625" style="550" customWidth="1"/>
    <col min="7691" max="7691" width="18.85546875" style="550" customWidth="1"/>
    <col min="7692" max="7692" width="4.7109375" style="550" bestFit="1" customWidth="1"/>
    <col min="7693" max="7936" width="9.140625" style="550"/>
    <col min="7937" max="7937" width="4.7109375" style="550" bestFit="1" customWidth="1"/>
    <col min="7938" max="7938" width="16.85546875" style="550" bestFit="1" customWidth="1"/>
    <col min="7939" max="7939" width="25.140625" style="550" bestFit="1" customWidth="1"/>
    <col min="7940" max="7940" width="16.85546875" style="550" bestFit="1" customWidth="1"/>
    <col min="7941" max="7941" width="38.42578125" style="550" customWidth="1"/>
    <col min="7942" max="7942" width="21.42578125" style="550" customWidth="1"/>
    <col min="7943" max="7943" width="10.5703125" style="550" customWidth="1"/>
    <col min="7944" max="7944" width="16.140625" style="550" bestFit="1" customWidth="1"/>
    <col min="7945" max="7945" width="12.5703125" style="550" bestFit="1" customWidth="1"/>
    <col min="7946" max="7946" width="10.28515625" style="550" customWidth="1"/>
    <col min="7947" max="7947" width="18.85546875" style="550" customWidth="1"/>
    <col min="7948" max="7948" width="4.7109375" style="550" bestFit="1" customWidth="1"/>
    <col min="7949" max="8192" width="9.140625" style="550"/>
    <col min="8193" max="8193" width="4.7109375" style="550" bestFit="1" customWidth="1"/>
    <col min="8194" max="8194" width="16.85546875" style="550" bestFit="1" customWidth="1"/>
    <col min="8195" max="8195" width="25.140625" style="550" bestFit="1" customWidth="1"/>
    <col min="8196" max="8196" width="16.85546875" style="550" bestFit="1" customWidth="1"/>
    <col min="8197" max="8197" width="38.42578125" style="550" customWidth="1"/>
    <col min="8198" max="8198" width="21.42578125" style="550" customWidth="1"/>
    <col min="8199" max="8199" width="10.5703125" style="550" customWidth="1"/>
    <col min="8200" max="8200" width="16.140625" style="550" bestFit="1" customWidth="1"/>
    <col min="8201" max="8201" width="12.5703125" style="550" bestFit="1" customWidth="1"/>
    <col min="8202" max="8202" width="10.28515625" style="550" customWidth="1"/>
    <col min="8203" max="8203" width="18.85546875" style="550" customWidth="1"/>
    <col min="8204" max="8204" width="4.7109375" style="550" bestFit="1" customWidth="1"/>
    <col min="8205" max="8448" width="9.140625" style="550"/>
    <col min="8449" max="8449" width="4.7109375" style="550" bestFit="1" customWidth="1"/>
    <col min="8450" max="8450" width="16.85546875" style="550" bestFit="1" customWidth="1"/>
    <col min="8451" max="8451" width="25.140625" style="550" bestFit="1" customWidth="1"/>
    <col min="8452" max="8452" width="16.85546875" style="550" bestFit="1" customWidth="1"/>
    <col min="8453" max="8453" width="38.42578125" style="550" customWidth="1"/>
    <col min="8454" max="8454" width="21.42578125" style="550" customWidth="1"/>
    <col min="8455" max="8455" width="10.5703125" style="550" customWidth="1"/>
    <col min="8456" max="8456" width="16.140625" style="550" bestFit="1" customWidth="1"/>
    <col min="8457" max="8457" width="12.5703125" style="550" bestFit="1" customWidth="1"/>
    <col min="8458" max="8458" width="10.28515625" style="550" customWidth="1"/>
    <col min="8459" max="8459" width="18.85546875" style="550" customWidth="1"/>
    <col min="8460" max="8460" width="4.7109375" style="550" bestFit="1" customWidth="1"/>
    <col min="8461" max="8704" width="9.140625" style="550"/>
    <col min="8705" max="8705" width="4.7109375" style="550" bestFit="1" customWidth="1"/>
    <col min="8706" max="8706" width="16.85546875" style="550" bestFit="1" customWidth="1"/>
    <col min="8707" max="8707" width="25.140625" style="550" bestFit="1" customWidth="1"/>
    <col min="8708" max="8708" width="16.85546875" style="550" bestFit="1" customWidth="1"/>
    <col min="8709" max="8709" width="38.42578125" style="550" customWidth="1"/>
    <col min="8710" max="8710" width="21.42578125" style="550" customWidth="1"/>
    <col min="8711" max="8711" width="10.5703125" style="550" customWidth="1"/>
    <col min="8712" max="8712" width="16.140625" style="550" bestFit="1" customWidth="1"/>
    <col min="8713" max="8713" width="12.5703125" style="550" bestFit="1" customWidth="1"/>
    <col min="8714" max="8714" width="10.28515625" style="550" customWidth="1"/>
    <col min="8715" max="8715" width="18.85546875" style="550" customWidth="1"/>
    <col min="8716" max="8716" width="4.7109375" style="550" bestFit="1" customWidth="1"/>
    <col min="8717" max="8960" width="9.140625" style="550"/>
    <col min="8961" max="8961" width="4.7109375" style="550" bestFit="1" customWidth="1"/>
    <col min="8962" max="8962" width="16.85546875" style="550" bestFit="1" customWidth="1"/>
    <col min="8963" max="8963" width="25.140625" style="550" bestFit="1" customWidth="1"/>
    <col min="8964" max="8964" width="16.85546875" style="550" bestFit="1" customWidth="1"/>
    <col min="8965" max="8965" width="38.42578125" style="550" customWidth="1"/>
    <col min="8966" max="8966" width="21.42578125" style="550" customWidth="1"/>
    <col min="8967" max="8967" width="10.5703125" style="550" customWidth="1"/>
    <col min="8968" max="8968" width="16.140625" style="550" bestFit="1" customWidth="1"/>
    <col min="8969" max="8969" width="12.5703125" style="550" bestFit="1" customWidth="1"/>
    <col min="8970" max="8970" width="10.28515625" style="550" customWidth="1"/>
    <col min="8971" max="8971" width="18.85546875" style="550" customWidth="1"/>
    <col min="8972" max="8972" width="4.7109375" style="550" bestFit="1" customWidth="1"/>
    <col min="8973" max="9216" width="9.140625" style="550"/>
    <col min="9217" max="9217" width="4.7109375" style="550" bestFit="1" customWidth="1"/>
    <col min="9218" max="9218" width="16.85546875" style="550" bestFit="1" customWidth="1"/>
    <col min="9219" max="9219" width="25.140625" style="550" bestFit="1" customWidth="1"/>
    <col min="9220" max="9220" width="16.85546875" style="550" bestFit="1" customWidth="1"/>
    <col min="9221" max="9221" width="38.42578125" style="550" customWidth="1"/>
    <col min="9222" max="9222" width="21.42578125" style="550" customWidth="1"/>
    <col min="9223" max="9223" width="10.5703125" style="550" customWidth="1"/>
    <col min="9224" max="9224" width="16.140625" style="550" bestFit="1" customWidth="1"/>
    <col min="9225" max="9225" width="12.5703125" style="550" bestFit="1" customWidth="1"/>
    <col min="9226" max="9226" width="10.28515625" style="550" customWidth="1"/>
    <col min="9227" max="9227" width="18.85546875" style="550" customWidth="1"/>
    <col min="9228" max="9228" width="4.7109375" style="550" bestFit="1" customWidth="1"/>
    <col min="9229" max="9472" width="9.140625" style="550"/>
    <col min="9473" max="9473" width="4.7109375" style="550" bestFit="1" customWidth="1"/>
    <col min="9474" max="9474" width="16.85546875" style="550" bestFit="1" customWidth="1"/>
    <col min="9475" max="9475" width="25.140625" style="550" bestFit="1" customWidth="1"/>
    <col min="9476" max="9476" width="16.85546875" style="550" bestFit="1" customWidth="1"/>
    <col min="9477" max="9477" width="38.42578125" style="550" customWidth="1"/>
    <col min="9478" max="9478" width="21.42578125" style="550" customWidth="1"/>
    <col min="9479" max="9479" width="10.5703125" style="550" customWidth="1"/>
    <col min="9480" max="9480" width="16.140625" style="550" bestFit="1" customWidth="1"/>
    <col min="9481" max="9481" width="12.5703125" style="550" bestFit="1" customWidth="1"/>
    <col min="9482" max="9482" width="10.28515625" style="550" customWidth="1"/>
    <col min="9483" max="9483" width="18.85546875" style="550" customWidth="1"/>
    <col min="9484" max="9484" width="4.7109375" style="550" bestFit="1" customWidth="1"/>
    <col min="9485" max="9728" width="9.140625" style="550"/>
    <col min="9729" max="9729" width="4.7109375" style="550" bestFit="1" customWidth="1"/>
    <col min="9730" max="9730" width="16.85546875" style="550" bestFit="1" customWidth="1"/>
    <col min="9731" max="9731" width="25.140625" style="550" bestFit="1" customWidth="1"/>
    <col min="9732" max="9732" width="16.85546875" style="550" bestFit="1" customWidth="1"/>
    <col min="9733" max="9733" width="38.42578125" style="550" customWidth="1"/>
    <col min="9734" max="9734" width="21.42578125" style="550" customWidth="1"/>
    <col min="9735" max="9735" width="10.5703125" style="550" customWidth="1"/>
    <col min="9736" max="9736" width="16.140625" style="550" bestFit="1" customWidth="1"/>
    <col min="9737" max="9737" width="12.5703125" style="550" bestFit="1" customWidth="1"/>
    <col min="9738" max="9738" width="10.28515625" style="550" customWidth="1"/>
    <col min="9739" max="9739" width="18.85546875" style="550" customWidth="1"/>
    <col min="9740" max="9740" width="4.7109375" style="550" bestFit="1" customWidth="1"/>
    <col min="9741" max="9984" width="9.140625" style="550"/>
    <col min="9985" max="9985" width="4.7109375" style="550" bestFit="1" customWidth="1"/>
    <col min="9986" max="9986" width="16.85546875" style="550" bestFit="1" customWidth="1"/>
    <col min="9987" max="9987" width="25.140625" style="550" bestFit="1" customWidth="1"/>
    <col min="9988" max="9988" width="16.85546875" style="550" bestFit="1" customWidth="1"/>
    <col min="9989" max="9989" width="38.42578125" style="550" customWidth="1"/>
    <col min="9990" max="9990" width="21.42578125" style="550" customWidth="1"/>
    <col min="9991" max="9991" width="10.5703125" style="550" customWidth="1"/>
    <col min="9992" max="9992" width="16.140625" style="550" bestFit="1" customWidth="1"/>
    <col min="9993" max="9993" width="12.5703125" style="550" bestFit="1" customWidth="1"/>
    <col min="9994" max="9994" width="10.28515625" style="550" customWidth="1"/>
    <col min="9995" max="9995" width="18.85546875" style="550" customWidth="1"/>
    <col min="9996" max="9996" width="4.7109375" style="550" bestFit="1" customWidth="1"/>
    <col min="9997" max="10240" width="9.140625" style="550"/>
    <col min="10241" max="10241" width="4.7109375" style="550" bestFit="1" customWidth="1"/>
    <col min="10242" max="10242" width="16.85546875" style="550" bestFit="1" customWidth="1"/>
    <col min="10243" max="10243" width="25.140625" style="550" bestFit="1" customWidth="1"/>
    <col min="10244" max="10244" width="16.85546875" style="550" bestFit="1" customWidth="1"/>
    <col min="10245" max="10245" width="38.42578125" style="550" customWidth="1"/>
    <col min="10246" max="10246" width="21.42578125" style="550" customWidth="1"/>
    <col min="10247" max="10247" width="10.5703125" style="550" customWidth="1"/>
    <col min="10248" max="10248" width="16.140625" style="550" bestFit="1" customWidth="1"/>
    <col min="10249" max="10249" width="12.5703125" style="550" bestFit="1" customWidth="1"/>
    <col min="10250" max="10250" width="10.28515625" style="550" customWidth="1"/>
    <col min="10251" max="10251" width="18.85546875" style="550" customWidth="1"/>
    <col min="10252" max="10252" width="4.7109375" style="550" bestFit="1" customWidth="1"/>
    <col min="10253" max="10496" width="9.140625" style="550"/>
    <col min="10497" max="10497" width="4.7109375" style="550" bestFit="1" customWidth="1"/>
    <col min="10498" max="10498" width="16.85546875" style="550" bestFit="1" customWidth="1"/>
    <col min="10499" max="10499" width="25.140625" style="550" bestFit="1" customWidth="1"/>
    <col min="10500" max="10500" width="16.85546875" style="550" bestFit="1" customWidth="1"/>
    <col min="10501" max="10501" width="38.42578125" style="550" customWidth="1"/>
    <col min="10502" max="10502" width="21.42578125" style="550" customWidth="1"/>
    <col min="10503" max="10503" width="10.5703125" style="550" customWidth="1"/>
    <col min="10504" max="10504" width="16.140625" style="550" bestFit="1" customWidth="1"/>
    <col min="10505" max="10505" width="12.5703125" style="550" bestFit="1" customWidth="1"/>
    <col min="10506" max="10506" width="10.28515625" style="550" customWidth="1"/>
    <col min="10507" max="10507" width="18.85546875" style="550" customWidth="1"/>
    <col min="10508" max="10508" width="4.7109375" style="550" bestFit="1" customWidth="1"/>
    <col min="10509" max="10752" width="9.140625" style="550"/>
    <col min="10753" max="10753" width="4.7109375" style="550" bestFit="1" customWidth="1"/>
    <col min="10754" max="10754" width="16.85546875" style="550" bestFit="1" customWidth="1"/>
    <col min="10755" max="10755" width="25.140625" style="550" bestFit="1" customWidth="1"/>
    <col min="10756" max="10756" width="16.85546875" style="550" bestFit="1" customWidth="1"/>
    <col min="10757" max="10757" width="38.42578125" style="550" customWidth="1"/>
    <col min="10758" max="10758" width="21.42578125" style="550" customWidth="1"/>
    <col min="10759" max="10759" width="10.5703125" style="550" customWidth="1"/>
    <col min="10760" max="10760" width="16.140625" style="550" bestFit="1" customWidth="1"/>
    <col min="10761" max="10761" width="12.5703125" style="550" bestFit="1" customWidth="1"/>
    <col min="10762" max="10762" width="10.28515625" style="550" customWidth="1"/>
    <col min="10763" max="10763" width="18.85546875" style="550" customWidth="1"/>
    <col min="10764" max="10764" width="4.7109375" style="550" bestFit="1" customWidth="1"/>
    <col min="10765" max="11008" width="9.140625" style="550"/>
    <col min="11009" max="11009" width="4.7109375" style="550" bestFit="1" customWidth="1"/>
    <col min="11010" max="11010" width="16.85546875" style="550" bestFit="1" customWidth="1"/>
    <col min="11011" max="11011" width="25.140625" style="550" bestFit="1" customWidth="1"/>
    <col min="11012" max="11012" width="16.85546875" style="550" bestFit="1" customWidth="1"/>
    <col min="11013" max="11013" width="38.42578125" style="550" customWidth="1"/>
    <col min="11014" max="11014" width="21.42578125" style="550" customWidth="1"/>
    <col min="11015" max="11015" width="10.5703125" style="550" customWidth="1"/>
    <col min="11016" max="11016" width="16.140625" style="550" bestFit="1" customWidth="1"/>
    <col min="11017" max="11017" width="12.5703125" style="550" bestFit="1" customWidth="1"/>
    <col min="11018" max="11018" width="10.28515625" style="550" customWidth="1"/>
    <col min="11019" max="11019" width="18.85546875" style="550" customWidth="1"/>
    <col min="11020" max="11020" width="4.7109375" style="550" bestFit="1" customWidth="1"/>
    <col min="11021" max="11264" width="9.140625" style="550"/>
    <col min="11265" max="11265" width="4.7109375" style="550" bestFit="1" customWidth="1"/>
    <col min="11266" max="11266" width="16.85546875" style="550" bestFit="1" customWidth="1"/>
    <col min="11267" max="11267" width="25.140625" style="550" bestFit="1" customWidth="1"/>
    <col min="11268" max="11268" width="16.85546875" style="550" bestFit="1" customWidth="1"/>
    <col min="11269" max="11269" width="38.42578125" style="550" customWidth="1"/>
    <col min="11270" max="11270" width="21.42578125" style="550" customWidth="1"/>
    <col min="11271" max="11271" width="10.5703125" style="550" customWidth="1"/>
    <col min="11272" max="11272" width="16.140625" style="550" bestFit="1" customWidth="1"/>
    <col min="11273" max="11273" width="12.5703125" style="550" bestFit="1" customWidth="1"/>
    <col min="11274" max="11274" width="10.28515625" style="550" customWidth="1"/>
    <col min="11275" max="11275" width="18.85546875" style="550" customWidth="1"/>
    <col min="11276" max="11276" width="4.7109375" style="550" bestFit="1" customWidth="1"/>
    <col min="11277" max="11520" width="9.140625" style="550"/>
    <col min="11521" max="11521" width="4.7109375" style="550" bestFit="1" customWidth="1"/>
    <col min="11522" max="11522" width="16.85546875" style="550" bestFit="1" customWidth="1"/>
    <col min="11523" max="11523" width="25.140625" style="550" bestFit="1" customWidth="1"/>
    <col min="11524" max="11524" width="16.85546875" style="550" bestFit="1" customWidth="1"/>
    <col min="11525" max="11525" width="38.42578125" style="550" customWidth="1"/>
    <col min="11526" max="11526" width="21.42578125" style="550" customWidth="1"/>
    <col min="11527" max="11527" width="10.5703125" style="550" customWidth="1"/>
    <col min="11528" max="11528" width="16.140625" style="550" bestFit="1" customWidth="1"/>
    <col min="11529" max="11529" width="12.5703125" style="550" bestFit="1" customWidth="1"/>
    <col min="11530" max="11530" width="10.28515625" style="550" customWidth="1"/>
    <col min="11531" max="11531" width="18.85546875" style="550" customWidth="1"/>
    <col min="11532" max="11532" width="4.7109375" style="550" bestFit="1" customWidth="1"/>
    <col min="11533" max="11776" width="9.140625" style="550"/>
    <col min="11777" max="11777" width="4.7109375" style="550" bestFit="1" customWidth="1"/>
    <col min="11778" max="11778" width="16.85546875" style="550" bestFit="1" customWidth="1"/>
    <col min="11779" max="11779" width="25.140625" style="550" bestFit="1" customWidth="1"/>
    <col min="11780" max="11780" width="16.85546875" style="550" bestFit="1" customWidth="1"/>
    <col min="11781" max="11781" width="38.42578125" style="550" customWidth="1"/>
    <col min="11782" max="11782" width="21.42578125" style="550" customWidth="1"/>
    <col min="11783" max="11783" width="10.5703125" style="550" customWidth="1"/>
    <col min="11784" max="11784" width="16.140625" style="550" bestFit="1" customWidth="1"/>
    <col min="11785" max="11785" width="12.5703125" style="550" bestFit="1" customWidth="1"/>
    <col min="11786" max="11786" width="10.28515625" style="550" customWidth="1"/>
    <col min="11787" max="11787" width="18.85546875" style="550" customWidth="1"/>
    <col min="11788" max="11788" width="4.7109375" style="550" bestFit="1" customWidth="1"/>
    <col min="11789" max="12032" width="9.140625" style="550"/>
    <col min="12033" max="12033" width="4.7109375" style="550" bestFit="1" customWidth="1"/>
    <col min="12034" max="12034" width="16.85546875" style="550" bestFit="1" customWidth="1"/>
    <col min="12035" max="12035" width="25.140625" style="550" bestFit="1" customWidth="1"/>
    <col min="12036" max="12036" width="16.85546875" style="550" bestFit="1" customWidth="1"/>
    <col min="12037" max="12037" width="38.42578125" style="550" customWidth="1"/>
    <col min="12038" max="12038" width="21.42578125" style="550" customWidth="1"/>
    <col min="12039" max="12039" width="10.5703125" style="550" customWidth="1"/>
    <col min="12040" max="12040" width="16.140625" style="550" bestFit="1" customWidth="1"/>
    <col min="12041" max="12041" width="12.5703125" style="550" bestFit="1" customWidth="1"/>
    <col min="12042" max="12042" width="10.28515625" style="550" customWidth="1"/>
    <col min="12043" max="12043" width="18.85546875" style="550" customWidth="1"/>
    <col min="12044" max="12044" width="4.7109375" style="550" bestFit="1" customWidth="1"/>
    <col min="12045" max="12288" width="9.140625" style="550"/>
    <col min="12289" max="12289" width="4.7109375" style="550" bestFit="1" customWidth="1"/>
    <col min="12290" max="12290" width="16.85546875" style="550" bestFit="1" customWidth="1"/>
    <col min="12291" max="12291" width="25.140625" style="550" bestFit="1" customWidth="1"/>
    <col min="12292" max="12292" width="16.85546875" style="550" bestFit="1" customWidth="1"/>
    <col min="12293" max="12293" width="38.42578125" style="550" customWidth="1"/>
    <col min="12294" max="12294" width="21.42578125" style="550" customWidth="1"/>
    <col min="12295" max="12295" width="10.5703125" style="550" customWidth="1"/>
    <col min="12296" max="12296" width="16.140625" style="550" bestFit="1" customWidth="1"/>
    <col min="12297" max="12297" width="12.5703125" style="550" bestFit="1" customWidth="1"/>
    <col min="12298" max="12298" width="10.28515625" style="550" customWidth="1"/>
    <col min="12299" max="12299" width="18.85546875" style="550" customWidth="1"/>
    <col min="12300" max="12300" width="4.7109375" style="550" bestFit="1" customWidth="1"/>
    <col min="12301" max="12544" width="9.140625" style="550"/>
    <col min="12545" max="12545" width="4.7109375" style="550" bestFit="1" customWidth="1"/>
    <col min="12546" max="12546" width="16.85546875" style="550" bestFit="1" customWidth="1"/>
    <col min="12547" max="12547" width="25.140625" style="550" bestFit="1" customWidth="1"/>
    <col min="12548" max="12548" width="16.85546875" style="550" bestFit="1" customWidth="1"/>
    <col min="12549" max="12549" width="38.42578125" style="550" customWidth="1"/>
    <col min="12550" max="12550" width="21.42578125" style="550" customWidth="1"/>
    <col min="12551" max="12551" width="10.5703125" style="550" customWidth="1"/>
    <col min="12552" max="12552" width="16.140625" style="550" bestFit="1" customWidth="1"/>
    <col min="12553" max="12553" width="12.5703125" style="550" bestFit="1" customWidth="1"/>
    <col min="12554" max="12554" width="10.28515625" style="550" customWidth="1"/>
    <col min="12555" max="12555" width="18.85546875" style="550" customWidth="1"/>
    <col min="12556" max="12556" width="4.7109375" style="550" bestFit="1" customWidth="1"/>
    <col min="12557" max="12800" width="9.140625" style="550"/>
    <col min="12801" max="12801" width="4.7109375" style="550" bestFit="1" customWidth="1"/>
    <col min="12802" max="12802" width="16.85546875" style="550" bestFit="1" customWidth="1"/>
    <col min="12803" max="12803" width="25.140625" style="550" bestFit="1" customWidth="1"/>
    <col min="12804" max="12804" width="16.85546875" style="550" bestFit="1" customWidth="1"/>
    <col min="12805" max="12805" width="38.42578125" style="550" customWidth="1"/>
    <col min="12806" max="12806" width="21.42578125" style="550" customWidth="1"/>
    <col min="12807" max="12807" width="10.5703125" style="550" customWidth="1"/>
    <col min="12808" max="12808" width="16.140625" style="550" bestFit="1" customWidth="1"/>
    <col min="12809" max="12809" width="12.5703125" style="550" bestFit="1" customWidth="1"/>
    <col min="12810" max="12810" width="10.28515625" style="550" customWidth="1"/>
    <col min="12811" max="12811" width="18.85546875" style="550" customWidth="1"/>
    <col min="12812" max="12812" width="4.7109375" style="550" bestFit="1" customWidth="1"/>
    <col min="12813" max="13056" width="9.140625" style="550"/>
    <col min="13057" max="13057" width="4.7109375" style="550" bestFit="1" customWidth="1"/>
    <col min="13058" max="13058" width="16.85546875" style="550" bestFit="1" customWidth="1"/>
    <col min="13059" max="13059" width="25.140625" style="550" bestFit="1" customWidth="1"/>
    <col min="13060" max="13060" width="16.85546875" style="550" bestFit="1" customWidth="1"/>
    <col min="13061" max="13061" width="38.42578125" style="550" customWidth="1"/>
    <col min="13062" max="13062" width="21.42578125" style="550" customWidth="1"/>
    <col min="13063" max="13063" width="10.5703125" style="550" customWidth="1"/>
    <col min="13064" max="13064" width="16.140625" style="550" bestFit="1" customWidth="1"/>
    <col min="13065" max="13065" width="12.5703125" style="550" bestFit="1" customWidth="1"/>
    <col min="13066" max="13066" width="10.28515625" style="550" customWidth="1"/>
    <col min="13067" max="13067" width="18.85546875" style="550" customWidth="1"/>
    <col min="13068" max="13068" width="4.7109375" style="550" bestFit="1" customWidth="1"/>
    <col min="13069" max="13312" width="9.140625" style="550"/>
    <col min="13313" max="13313" width="4.7109375" style="550" bestFit="1" customWidth="1"/>
    <col min="13314" max="13314" width="16.85546875" style="550" bestFit="1" customWidth="1"/>
    <col min="13315" max="13315" width="25.140625" style="550" bestFit="1" customWidth="1"/>
    <col min="13316" max="13316" width="16.85546875" style="550" bestFit="1" customWidth="1"/>
    <col min="13317" max="13317" width="38.42578125" style="550" customWidth="1"/>
    <col min="13318" max="13318" width="21.42578125" style="550" customWidth="1"/>
    <col min="13319" max="13319" width="10.5703125" style="550" customWidth="1"/>
    <col min="13320" max="13320" width="16.140625" style="550" bestFit="1" customWidth="1"/>
    <col min="13321" max="13321" width="12.5703125" style="550" bestFit="1" customWidth="1"/>
    <col min="13322" max="13322" width="10.28515625" style="550" customWidth="1"/>
    <col min="13323" max="13323" width="18.85546875" style="550" customWidth="1"/>
    <col min="13324" max="13324" width="4.7109375" style="550" bestFit="1" customWidth="1"/>
    <col min="13325" max="13568" width="9.140625" style="550"/>
    <col min="13569" max="13569" width="4.7109375" style="550" bestFit="1" customWidth="1"/>
    <col min="13570" max="13570" width="16.85546875" style="550" bestFit="1" customWidth="1"/>
    <col min="13571" max="13571" width="25.140625" style="550" bestFit="1" customWidth="1"/>
    <col min="13572" max="13572" width="16.85546875" style="550" bestFit="1" customWidth="1"/>
    <col min="13573" max="13573" width="38.42578125" style="550" customWidth="1"/>
    <col min="13574" max="13574" width="21.42578125" style="550" customWidth="1"/>
    <col min="13575" max="13575" width="10.5703125" style="550" customWidth="1"/>
    <col min="13576" max="13576" width="16.140625" style="550" bestFit="1" customWidth="1"/>
    <col min="13577" max="13577" width="12.5703125" style="550" bestFit="1" customWidth="1"/>
    <col min="13578" max="13578" width="10.28515625" style="550" customWidth="1"/>
    <col min="13579" max="13579" width="18.85546875" style="550" customWidth="1"/>
    <col min="13580" max="13580" width="4.7109375" style="550" bestFit="1" customWidth="1"/>
    <col min="13581" max="13824" width="9.140625" style="550"/>
    <col min="13825" max="13825" width="4.7109375" style="550" bestFit="1" customWidth="1"/>
    <col min="13826" max="13826" width="16.85546875" style="550" bestFit="1" customWidth="1"/>
    <col min="13827" max="13827" width="25.140625" style="550" bestFit="1" customWidth="1"/>
    <col min="13828" max="13828" width="16.85546875" style="550" bestFit="1" customWidth="1"/>
    <col min="13829" max="13829" width="38.42578125" style="550" customWidth="1"/>
    <col min="13830" max="13830" width="21.42578125" style="550" customWidth="1"/>
    <col min="13831" max="13831" width="10.5703125" style="550" customWidth="1"/>
    <col min="13832" max="13832" width="16.140625" style="550" bestFit="1" customWidth="1"/>
    <col min="13833" max="13833" width="12.5703125" style="550" bestFit="1" customWidth="1"/>
    <col min="13834" max="13834" width="10.28515625" style="550" customWidth="1"/>
    <col min="13835" max="13835" width="18.85546875" style="550" customWidth="1"/>
    <col min="13836" max="13836" width="4.7109375" style="550" bestFit="1" customWidth="1"/>
    <col min="13837" max="14080" width="9.140625" style="550"/>
    <col min="14081" max="14081" width="4.7109375" style="550" bestFit="1" customWidth="1"/>
    <col min="14082" max="14082" width="16.85546875" style="550" bestFit="1" customWidth="1"/>
    <col min="14083" max="14083" width="25.140625" style="550" bestFit="1" customWidth="1"/>
    <col min="14084" max="14084" width="16.85546875" style="550" bestFit="1" customWidth="1"/>
    <col min="14085" max="14085" width="38.42578125" style="550" customWidth="1"/>
    <col min="14086" max="14086" width="21.42578125" style="550" customWidth="1"/>
    <col min="14087" max="14087" width="10.5703125" style="550" customWidth="1"/>
    <col min="14088" max="14088" width="16.140625" style="550" bestFit="1" customWidth="1"/>
    <col min="14089" max="14089" width="12.5703125" style="550" bestFit="1" customWidth="1"/>
    <col min="14090" max="14090" width="10.28515625" style="550" customWidth="1"/>
    <col min="14091" max="14091" width="18.85546875" style="550" customWidth="1"/>
    <col min="14092" max="14092" width="4.7109375" style="550" bestFit="1" customWidth="1"/>
    <col min="14093" max="14336" width="9.140625" style="550"/>
    <col min="14337" max="14337" width="4.7109375" style="550" bestFit="1" customWidth="1"/>
    <col min="14338" max="14338" width="16.85546875" style="550" bestFit="1" customWidth="1"/>
    <col min="14339" max="14339" width="25.140625" style="550" bestFit="1" customWidth="1"/>
    <col min="14340" max="14340" width="16.85546875" style="550" bestFit="1" customWidth="1"/>
    <col min="14341" max="14341" width="38.42578125" style="550" customWidth="1"/>
    <col min="14342" max="14342" width="21.42578125" style="550" customWidth="1"/>
    <col min="14343" max="14343" width="10.5703125" style="550" customWidth="1"/>
    <col min="14344" max="14344" width="16.140625" style="550" bestFit="1" customWidth="1"/>
    <col min="14345" max="14345" width="12.5703125" style="550" bestFit="1" customWidth="1"/>
    <col min="14346" max="14346" width="10.28515625" style="550" customWidth="1"/>
    <col min="14347" max="14347" width="18.85546875" style="550" customWidth="1"/>
    <col min="14348" max="14348" width="4.7109375" style="550" bestFit="1" customWidth="1"/>
    <col min="14349" max="14592" width="9.140625" style="550"/>
    <col min="14593" max="14593" width="4.7109375" style="550" bestFit="1" customWidth="1"/>
    <col min="14594" max="14594" width="16.85546875" style="550" bestFit="1" customWidth="1"/>
    <col min="14595" max="14595" width="25.140625" style="550" bestFit="1" customWidth="1"/>
    <col min="14596" max="14596" width="16.85546875" style="550" bestFit="1" customWidth="1"/>
    <col min="14597" max="14597" width="38.42578125" style="550" customWidth="1"/>
    <col min="14598" max="14598" width="21.42578125" style="550" customWidth="1"/>
    <col min="14599" max="14599" width="10.5703125" style="550" customWidth="1"/>
    <col min="14600" max="14600" width="16.140625" style="550" bestFit="1" customWidth="1"/>
    <col min="14601" max="14601" width="12.5703125" style="550" bestFit="1" customWidth="1"/>
    <col min="14602" max="14602" width="10.28515625" style="550" customWidth="1"/>
    <col min="14603" max="14603" width="18.85546875" style="550" customWidth="1"/>
    <col min="14604" max="14604" width="4.7109375" style="550" bestFit="1" customWidth="1"/>
    <col min="14605" max="14848" width="9.140625" style="550"/>
    <col min="14849" max="14849" width="4.7109375" style="550" bestFit="1" customWidth="1"/>
    <col min="14850" max="14850" width="16.85546875" style="550" bestFit="1" customWidth="1"/>
    <col min="14851" max="14851" width="25.140625" style="550" bestFit="1" customWidth="1"/>
    <col min="14852" max="14852" width="16.85546875" style="550" bestFit="1" customWidth="1"/>
    <col min="14853" max="14853" width="38.42578125" style="550" customWidth="1"/>
    <col min="14854" max="14854" width="21.42578125" style="550" customWidth="1"/>
    <col min="14855" max="14855" width="10.5703125" style="550" customWidth="1"/>
    <col min="14856" max="14856" width="16.140625" style="550" bestFit="1" customWidth="1"/>
    <col min="14857" max="14857" width="12.5703125" style="550" bestFit="1" customWidth="1"/>
    <col min="14858" max="14858" width="10.28515625" style="550" customWidth="1"/>
    <col min="14859" max="14859" width="18.85546875" style="550" customWidth="1"/>
    <col min="14860" max="14860" width="4.7109375" style="550" bestFit="1" customWidth="1"/>
    <col min="14861" max="15104" width="9.140625" style="550"/>
    <col min="15105" max="15105" width="4.7109375" style="550" bestFit="1" customWidth="1"/>
    <col min="15106" max="15106" width="16.85546875" style="550" bestFit="1" customWidth="1"/>
    <col min="15107" max="15107" width="25.140625" style="550" bestFit="1" customWidth="1"/>
    <col min="15108" max="15108" width="16.85546875" style="550" bestFit="1" customWidth="1"/>
    <col min="15109" max="15109" width="38.42578125" style="550" customWidth="1"/>
    <col min="15110" max="15110" width="21.42578125" style="550" customWidth="1"/>
    <col min="15111" max="15111" width="10.5703125" style="550" customWidth="1"/>
    <col min="15112" max="15112" width="16.140625" style="550" bestFit="1" customWidth="1"/>
    <col min="15113" max="15113" width="12.5703125" style="550" bestFit="1" customWidth="1"/>
    <col min="15114" max="15114" width="10.28515625" style="550" customWidth="1"/>
    <col min="15115" max="15115" width="18.85546875" style="550" customWidth="1"/>
    <col min="15116" max="15116" width="4.7109375" style="550" bestFit="1" customWidth="1"/>
    <col min="15117" max="15360" width="9.140625" style="550"/>
    <col min="15361" max="15361" width="4.7109375" style="550" bestFit="1" customWidth="1"/>
    <col min="15362" max="15362" width="16.85546875" style="550" bestFit="1" customWidth="1"/>
    <col min="15363" max="15363" width="25.140625" style="550" bestFit="1" customWidth="1"/>
    <col min="15364" max="15364" width="16.85546875" style="550" bestFit="1" customWidth="1"/>
    <col min="15365" max="15365" width="38.42578125" style="550" customWidth="1"/>
    <col min="15366" max="15366" width="21.42578125" style="550" customWidth="1"/>
    <col min="15367" max="15367" width="10.5703125" style="550" customWidth="1"/>
    <col min="15368" max="15368" width="16.140625" style="550" bestFit="1" customWidth="1"/>
    <col min="15369" max="15369" width="12.5703125" style="550" bestFit="1" customWidth="1"/>
    <col min="15370" max="15370" width="10.28515625" style="550" customWidth="1"/>
    <col min="15371" max="15371" width="18.85546875" style="550" customWidth="1"/>
    <col min="15372" max="15372" width="4.7109375" style="550" bestFit="1" customWidth="1"/>
    <col min="15373" max="15616" width="9.140625" style="550"/>
    <col min="15617" max="15617" width="4.7109375" style="550" bestFit="1" customWidth="1"/>
    <col min="15618" max="15618" width="16.85546875" style="550" bestFit="1" customWidth="1"/>
    <col min="15619" max="15619" width="25.140625" style="550" bestFit="1" customWidth="1"/>
    <col min="15620" max="15620" width="16.85546875" style="550" bestFit="1" customWidth="1"/>
    <col min="15621" max="15621" width="38.42578125" style="550" customWidth="1"/>
    <col min="15622" max="15622" width="21.42578125" style="550" customWidth="1"/>
    <col min="15623" max="15623" width="10.5703125" style="550" customWidth="1"/>
    <col min="15624" max="15624" width="16.140625" style="550" bestFit="1" customWidth="1"/>
    <col min="15625" max="15625" width="12.5703125" style="550" bestFit="1" customWidth="1"/>
    <col min="15626" max="15626" width="10.28515625" style="550" customWidth="1"/>
    <col min="15627" max="15627" width="18.85546875" style="550" customWidth="1"/>
    <col min="15628" max="15628" width="4.7109375" style="550" bestFit="1" customWidth="1"/>
    <col min="15629" max="15872" width="9.140625" style="550"/>
    <col min="15873" max="15873" width="4.7109375" style="550" bestFit="1" customWidth="1"/>
    <col min="15874" max="15874" width="16.85546875" style="550" bestFit="1" customWidth="1"/>
    <col min="15875" max="15875" width="25.140625" style="550" bestFit="1" customWidth="1"/>
    <col min="15876" max="15876" width="16.85546875" style="550" bestFit="1" customWidth="1"/>
    <col min="15877" max="15877" width="38.42578125" style="550" customWidth="1"/>
    <col min="15878" max="15878" width="21.42578125" style="550" customWidth="1"/>
    <col min="15879" max="15879" width="10.5703125" style="550" customWidth="1"/>
    <col min="15880" max="15880" width="16.140625" style="550" bestFit="1" customWidth="1"/>
    <col min="15881" max="15881" width="12.5703125" style="550" bestFit="1" customWidth="1"/>
    <col min="15882" max="15882" width="10.28515625" style="550" customWidth="1"/>
    <col min="15883" max="15883" width="18.85546875" style="550" customWidth="1"/>
    <col min="15884" max="15884" width="4.7109375" style="550" bestFit="1" customWidth="1"/>
    <col min="15885" max="16128" width="9.140625" style="550"/>
    <col min="16129" max="16129" width="4.7109375" style="550" bestFit="1" customWidth="1"/>
    <col min="16130" max="16130" width="16.85546875" style="550" bestFit="1" customWidth="1"/>
    <col min="16131" max="16131" width="25.140625" style="550" bestFit="1" customWidth="1"/>
    <col min="16132" max="16132" width="16.85546875" style="550" bestFit="1" customWidth="1"/>
    <col min="16133" max="16133" width="38.42578125" style="550" customWidth="1"/>
    <col min="16134" max="16134" width="21.42578125" style="550" customWidth="1"/>
    <col min="16135" max="16135" width="10.5703125" style="550" customWidth="1"/>
    <col min="16136" max="16136" width="16.140625" style="550" bestFit="1" customWidth="1"/>
    <col min="16137" max="16137" width="12.5703125" style="550" bestFit="1" customWidth="1"/>
    <col min="16138" max="16138" width="10.28515625" style="550" customWidth="1"/>
    <col min="16139" max="16139" width="18.85546875" style="550" customWidth="1"/>
    <col min="16140" max="16140" width="4.7109375" style="550" bestFit="1" customWidth="1"/>
    <col min="16141" max="16384" width="9.140625" style="550"/>
  </cols>
  <sheetData>
    <row r="2" spans="1:12" ht="18">
      <c r="B2" s="1095" t="s">
        <v>1280</v>
      </c>
      <c r="C2" s="1095"/>
      <c r="D2" s="1095"/>
      <c r="E2" s="1095"/>
      <c r="F2" s="1095"/>
      <c r="G2" s="1095"/>
      <c r="H2" s="1095"/>
      <c r="I2" s="1095"/>
      <c r="J2" s="1095"/>
    </row>
    <row r="3" spans="1:12" ht="15.75" thickBot="1">
      <c r="A3" s="532"/>
      <c r="B3" s="1079" t="s">
        <v>1281</v>
      </c>
      <c r="C3" s="1080"/>
      <c r="D3" s="1080"/>
      <c r="E3" s="1080"/>
      <c r="F3" s="1080"/>
      <c r="G3" s="1080"/>
      <c r="H3" s="1080"/>
      <c r="I3" s="1080"/>
      <c r="J3" s="1080"/>
      <c r="K3" s="532"/>
      <c r="L3" s="532"/>
    </row>
    <row r="4" spans="1:12" ht="30.75" thickBot="1">
      <c r="A4" s="532"/>
      <c r="B4" s="554" t="s">
        <v>1282</v>
      </c>
      <c r="C4" s="1096" t="s">
        <v>1283</v>
      </c>
      <c r="D4" s="1097"/>
      <c r="E4" s="1097"/>
      <c r="F4" s="1098"/>
      <c r="G4" s="532"/>
      <c r="H4" s="532"/>
      <c r="I4" s="533"/>
      <c r="J4" s="533"/>
      <c r="K4" s="532"/>
      <c r="L4" s="532"/>
    </row>
    <row r="5" spans="1:12" ht="15.75" thickBot="1">
      <c r="A5" s="532"/>
      <c r="B5" s="532"/>
      <c r="C5" s="532"/>
      <c r="D5" s="532"/>
      <c r="E5" s="532"/>
      <c r="F5" s="532"/>
      <c r="G5" s="1084" t="s">
        <v>1284</v>
      </c>
      <c r="H5" s="1085" t="s">
        <v>1285</v>
      </c>
      <c r="I5" s="1086"/>
      <c r="J5" s="1087"/>
      <c r="K5" s="532"/>
      <c r="L5" s="532"/>
    </row>
    <row r="6" spans="1:12" ht="15.75" thickBot="1">
      <c r="A6" s="532"/>
      <c r="B6" s="1091" t="s">
        <v>1286</v>
      </c>
      <c r="C6" s="1085" t="s">
        <v>1287</v>
      </c>
      <c r="D6" s="1086"/>
      <c r="E6" s="1086"/>
      <c r="F6" s="1087"/>
      <c r="G6" s="1084"/>
      <c r="H6" s="1088"/>
      <c r="I6" s="1089"/>
      <c r="J6" s="1090"/>
      <c r="K6" s="532"/>
      <c r="L6" s="532"/>
    </row>
    <row r="7" spans="1:12" ht="15.75" thickBot="1">
      <c r="A7" s="532"/>
      <c r="B7" s="1080"/>
      <c r="C7" s="1088"/>
      <c r="D7" s="1089"/>
      <c r="E7" s="1089"/>
      <c r="F7" s="1090"/>
      <c r="G7" s="532"/>
      <c r="H7" s="532"/>
      <c r="I7" s="533"/>
      <c r="J7" s="533"/>
      <c r="K7" s="532"/>
      <c r="L7" s="532"/>
    </row>
    <row r="8" spans="1:12" ht="15.75" thickBot="1">
      <c r="A8" s="532"/>
      <c r="B8" s="532"/>
      <c r="C8" s="532"/>
      <c r="D8" s="532"/>
      <c r="E8" s="532"/>
      <c r="F8" s="532"/>
      <c r="G8" s="1084" t="s">
        <v>1288</v>
      </c>
      <c r="H8" s="1085">
        <v>2020</v>
      </c>
      <c r="I8" s="1086"/>
      <c r="J8" s="1087"/>
      <c r="K8" s="532"/>
      <c r="L8" s="532"/>
    </row>
    <row r="9" spans="1:12" ht="15.75" thickBot="1">
      <c r="A9" s="532"/>
      <c r="B9" s="1091" t="s">
        <v>1289</v>
      </c>
      <c r="C9" s="1085" t="s">
        <v>1290</v>
      </c>
      <c r="D9" s="1086"/>
      <c r="E9" s="1086"/>
      <c r="F9" s="1087"/>
      <c r="G9" s="1084"/>
      <c r="H9" s="1088"/>
      <c r="I9" s="1089"/>
      <c r="J9" s="1090"/>
      <c r="K9" s="532"/>
      <c r="L9" s="532"/>
    </row>
    <row r="10" spans="1:12">
      <c r="A10" s="532"/>
      <c r="B10" s="1080"/>
      <c r="C10" s="1092"/>
      <c r="D10" s="1093"/>
      <c r="E10" s="1093"/>
      <c r="F10" s="1094"/>
      <c r="G10" s="532"/>
      <c r="H10" s="532"/>
      <c r="I10" s="533"/>
      <c r="J10" s="533"/>
      <c r="K10" s="532"/>
      <c r="L10" s="532"/>
    </row>
    <row r="11" spans="1:12" ht="15.75" thickBot="1">
      <c r="A11" s="532"/>
      <c r="B11" s="1080"/>
      <c r="C11" s="551"/>
      <c r="D11" s="552"/>
      <c r="E11" s="552"/>
      <c r="F11" s="553"/>
      <c r="G11" s="1080"/>
      <c r="H11" s="1080"/>
      <c r="I11" s="1080"/>
      <c r="J11" s="1080"/>
      <c r="K11" s="532"/>
      <c r="L11" s="532"/>
    </row>
    <row r="12" spans="1:12" ht="15.75" thickBot="1">
      <c r="A12" s="532"/>
      <c r="B12" s="532"/>
      <c r="C12" s="532"/>
      <c r="D12" s="532"/>
      <c r="E12" s="532"/>
      <c r="F12" s="532"/>
      <c r="G12" s="1080"/>
      <c r="H12" s="1080"/>
      <c r="I12" s="1080"/>
      <c r="J12" s="1080"/>
      <c r="K12" s="532"/>
      <c r="L12" s="532"/>
    </row>
    <row r="13" spans="1:12">
      <c r="A13" s="532"/>
      <c r="B13" s="1091" t="s">
        <v>1291</v>
      </c>
      <c r="C13" s="1085" t="s">
        <v>1292</v>
      </c>
      <c r="D13" s="1086"/>
      <c r="E13" s="1086"/>
      <c r="F13" s="1087"/>
      <c r="G13" s="1080"/>
      <c r="H13" s="1080"/>
      <c r="I13" s="1080"/>
      <c r="J13" s="1080"/>
      <c r="K13" s="532"/>
      <c r="L13" s="532"/>
    </row>
    <row r="14" spans="1:12" ht="15.75" thickBot="1">
      <c r="A14" s="532"/>
      <c r="B14" s="1080"/>
      <c r="C14" s="1088"/>
      <c r="D14" s="1089"/>
      <c r="E14" s="1089"/>
      <c r="F14" s="1090"/>
      <c r="G14" s="532"/>
      <c r="H14" s="532"/>
      <c r="I14" s="533"/>
      <c r="J14" s="533"/>
      <c r="K14" s="532"/>
      <c r="L14" s="532"/>
    </row>
    <row r="15" spans="1:12" ht="15.75" thickBot="1">
      <c r="A15" s="532"/>
      <c r="B15" s="1079" t="s">
        <v>1281</v>
      </c>
      <c r="C15" s="1080"/>
      <c r="D15" s="1080"/>
      <c r="E15" s="1080"/>
      <c r="F15" s="1080"/>
      <c r="G15" s="1080"/>
      <c r="H15" s="1080"/>
      <c r="I15" s="1080"/>
      <c r="J15" s="1080"/>
      <c r="K15" s="532"/>
      <c r="L15" s="532"/>
    </row>
    <row r="16" spans="1:12">
      <c r="A16" s="532"/>
      <c r="B16" s="1081" t="s">
        <v>1293</v>
      </c>
      <c r="C16" s="1082"/>
      <c r="D16" s="1082" t="s">
        <v>1294</v>
      </c>
      <c r="E16" s="1082"/>
      <c r="F16" s="1082"/>
      <c r="G16" s="1082"/>
      <c r="H16" s="1082"/>
      <c r="I16" s="1082" t="s">
        <v>1295</v>
      </c>
      <c r="J16" s="1082"/>
      <c r="K16" s="1083"/>
      <c r="L16" s="532"/>
    </row>
    <row r="17" spans="1:12" ht="36">
      <c r="A17" s="532"/>
      <c r="B17" s="534" t="s">
        <v>1296</v>
      </c>
      <c r="C17" s="535" t="s">
        <v>1297</v>
      </c>
      <c r="D17" s="535" t="s">
        <v>1298</v>
      </c>
      <c r="E17" s="535" t="s">
        <v>1299</v>
      </c>
      <c r="F17" s="536" t="s">
        <v>1300</v>
      </c>
      <c r="G17" s="535" t="s">
        <v>1301</v>
      </c>
      <c r="H17" s="536"/>
      <c r="I17" s="535" t="s">
        <v>1302</v>
      </c>
      <c r="J17" s="536" t="s">
        <v>1303</v>
      </c>
      <c r="K17" s="537" t="s">
        <v>1304</v>
      </c>
      <c r="L17" s="532"/>
    </row>
    <row r="18" spans="1:12" ht="60">
      <c r="A18" s="532"/>
      <c r="B18" s="538" t="s">
        <v>1305</v>
      </c>
      <c r="C18" s="539" t="s">
        <v>1319</v>
      </c>
      <c r="D18" s="539" t="s">
        <v>1306</v>
      </c>
      <c r="E18" s="539" t="s">
        <v>1307</v>
      </c>
      <c r="F18" s="539" t="s">
        <v>1308</v>
      </c>
      <c r="G18" s="540" t="s">
        <v>1309</v>
      </c>
      <c r="H18" s="539" t="s">
        <v>1310</v>
      </c>
      <c r="I18" s="541">
        <v>43831</v>
      </c>
      <c r="J18" s="541">
        <v>44166</v>
      </c>
      <c r="K18" s="542" t="s">
        <v>1311</v>
      </c>
      <c r="L18" s="532"/>
    </row>
    <row r="19" spans="1:12" ht="84">
      <c r="A19" s="532"/>
      <c r="B19" s="538" t="s">
        <v>1312</v>
      </c>
      <c r="C19" s="539" t="s">
        <v>1320</v>
      </c>
      <c r="D19" s="539" t="s">
        <v>1313</v>
      </c>
      <c r="E19" s="539" t="s">
        <v>1314</v>
      </c>
      <c r="F19" s="539" t="s">
        <v>1315</v>
      </c>
      <c r="G19" s="540" t="s">
        <v>1309</v>
      </c>
      <c r="H19" s="540" t="s">
        <v>1316</v>
      </c>
      <c r="I19" s="541">
        <v>43831</v>
      </c>
      <c r="J19" s="541">
        <v>44166</v>
      </c>
      <c r="K19" s="543" t="s">
        <v>1317</v>
      </c>
      <c r="L19" s="532"/>
    </row>
    <row r="20" spans="1:12" ht="48.75" thickBot="1">
      <c r="A20" s="532"/>
      <c r="B20" s="544" t="s">
        <v>1305</v>
      </c>
      <c r="C20" s="545" t="s">
        <v>1318</v>
      </c>
      <c r="D20" s="545" t="s">
        <v>1306</v>
      </c>
      <c r="E20" s="545" t="s">
        <v>1307</v>
      </c>
      <c r="F20" s="545" t="s">
        <v>1315</v>
      </c>
      <c r="G20" s="546" t="s">
        <v>1309</v>
      </c>
      <c r="H20" s="546" t="s">
        <v>1310</v>
      </c>
      <c r="I20" s="547">
        <v>43831</v>
      </c>
      <c r="J20" s="547">
        <v>44166</v>
      </c>
      <c r="K20" s="548" t="s">
        <v>1317</v>
      </c>
      <c r="L20" s="532"/>
    </row>
  </sheetData>
  <mergeCells count="18">
    <mergeCell ref="B2:J2"/>
    <mergeCell ref="B3:J3"/>
    <mergeCell ref="C4:F4"/>
    <mergeCell ref="G5:G6"/>
    <mergeCell ref="H5:J6"/>
    <mergeCell ref="B6:B7"/>
    <mergeCell ref="C6:F7"/>
    <mergeCell ref="B15:J15"/>
    <mergeCell ref="B16:C16"/>
    <mergeCell ref="D16:H16"/>
    <mergeCell ref="I16:K16"/>
    <mergeCell ref="G8:G9"/>
    <mergeCell ref="H8:J9"/>
    <mergeCell ref="B9:B11"/>
    <mergeCell ref="C9:F10"/>
    <mergeCell ref="G11:J13"/>
    <mergeCell ref="B13:B14"/>
    <mergeCell ref="C13: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accion anual 2020</vt:lpstr>
      <vt:lpstr>Componente anticorrupción y SC</vt:lpstr>
      <vt:lpstr>Mapas riesgos corrupc gestión</vt:lpstr>
      <vt:lpstr>Estrategia Racionalización</vt:lpstr>
      <vt:lpstr>'Componente anticorrupción y SC'!Títulos_a_imprimir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Moreno Hernandez</dc:creator>
  <cp:lastModifiedBy>Adriana L. Perico Sierra</cp:lastModifiedBy>
  <cp:lastPrinted>2019-02-19T14:48:27Z</cp:lastPrinted>
  <dcterms:created xsi:type="dcterms:W3CDTF">2016-03-29T14:56:34Z</dcterms:created>
  <dcterms:modified xsi:type="dcterms:W3CDTF">2020-01-15T19:41:33Z</dcterms:modified>
</cp:coreProperties>
</file>