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NNY MORALES\AÑO 2020\PLAN ANTICORRUPCION 2020\PUBLICACION\"/>
    </mc:Choice>
  </mc:AlternateContent>
  <bookViews>
    <workbookView xWindow="0" yWindow="0" windowWidth="24000" windowHeight="8835"/>
  </bookViews>
  <sheets>
    <sheet name="Componente anticorrupción y SC" sheetId="3" r:id="rId1"/>
  </sheets>
  <definedNames>
    <definedName name="_xlnm._FilterDatabase" localSheetId="0" hidden="1">'Componente anticorrupción y SC'!#REF!</definedName>
    <definedName name="_xlnm.Print_Titles" localSheetId="0">'Componente anticorrupción y SC'!$5:$6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3" i="3" l="1"/>
  <c r="N173" i="3"/>
  <c r="M173" i="3"/>
  <c r="O172" i="3"/>
  <c r="N172" i="3"/>
  <c r="M172" i="3"/>
  <c r="O89" i="3"/>
  <c r="N89" i="3"/>
  <c r="M89" i="3"/>
  <c r="O88" i="3"/>
  <c r="N88" i="3"/>
  <c r="M88" i="3"/>
  <c r="P77" i="3"/>
  <c r="P76" i="3"/>
  <c r="P69" i="3"/>
  <c r="P68" i="3"/>
  <c r="N126" i="3"/>
  <c r="N127" i="3" l="1"/>
  <c r="O127" i="3"/>
  <c r="M127" i="3"/>
  <c r="O126" i="3"/>
  <c r="M126" i="3"/>
  <c r="M28" i="3"/>
  <c r="N28" i="3"/>
  <c r="O28" i="3"/>
  <c r="N27" i="3"/>
  <c r="O27" i="3"/>
  <c r="M27" i="3"/>
  <c r="P20" i="3" l="1"/>
  <c r="P19" i="3"/>
  <c r="P18" i="3"/>
  <c r="P17" i="3"/>
  <c r="P113" i="3" l="1"/>
  <c r="P112" i="3"/>
  <c r="P121" i="3"/>
  <c r="P119" i="3"/>
  <c r="P120" i="3"/>
  <c r="P118" i="3"/>
  <c r="P175" i="3" l="1"/>
  <c r="P85" i="3" l="1"/>
  <c r="P84" i="3"/>
  <c r="P83" i="3"/>
  <c r="P82" i="3"/>
  <c r="P81" i="3"/>
  <c r="P80" i="3"/>
  <c r="P79" i="3"/>
  <c r="P78" i="3"/>
  <c r="P75" i="3"/>
  <c r="P74" i="3"/>
  <c r="P88" i="3" l="1"/>
  <c r="P55" i="3" l="1"/>
  <c r="P53" i="3"/>
  <c r="P54" i="3"/>
  <c r="P91" i="3" l="1"/>
  <c r="P90" i="3"/>
  <c r="P70" i="3" l="1"/>
  <c r="P32" i="3"/>
  <c r="P35" i="3"/>
  <c r="P34" i="3"/>
  <c r="P72" i="3"/>
  <c r="P99" i="3"/>
  <c r="P98" i="3"/>
  <c r="P143" i="3"/>
  <c r="P142" i="3"/>
  <c r="P163" i="3"/>
  <c r="P162" i="3"/>
  <c r="P161" i="3"/>
  <c r="P160" i="3"/>
  <c r="P167" i="3"/>
  <c r="P166" i="3"/>
  <c r="P147" i="3"/>
  <c r="P146" i="3"/>
  <c r="P139" i="3"/>
  <c r="P138" i="3"/>
  <c r="P22" i="3"/>
  <c r="P21" i="3"/>
  <c r="P97" i="3"/>
  <c r="P95" i="3"/>
  <c r="P65" i="3"/>
  <c r="P64" i="3"/>
  <c r="P169" i="3"/>
  <c r="P168" i="3"/>
  <c r="P145" i="3"/>
  <c r="P144" i="3"/>
  <c r="P141" i="3"/>
  <c r="P140" i="3"/>
  <c r="P137" i="3"/>
  <c r="P136" i="3"/>
  <c r="P123" i="3"/>
  <c r="P122" i="3"/>
  <c r="P109" i="3"/>
  <c r="P108" i="3"/>
  <c r="P107" i="3"/>
  <c r="P106" i="3"/>
  <c r="P105" i="3"/>
  <c r="P104" i="3"/>
  <c r="P103" i="3"/>
  <c r="P102" i="3"/>
  <c r="P57" i="3"/>
  <c r="P56" i="3"/>
  <c r="P50" i="3"/>
  <c r="P51" i="3"/>
  <c r="P101" i="3"/>
  <c r="P100" i="3"/>
  <c r="P159" i="3"/>
  <c r="P158" i="3"/>
  <c r="P157" i="3"/>
  <c r="P156" i="3"/>
  <c r="P23" i="3"/>
  <c r="P96" i="3"/>
  <c r="P94" i="3"/>
  <c r="P165" i="3"/>
  <c r="P164" i="3"/>
  <c r="P155" i="3"/>
  <c r="P154" i="3"/>
  <c r="P153" i="3"/>
  <c r="P152" i="3"/>
  <c r="P151" i="3"/>
  <c r="P150" i="3"/>
  <c r="P149" i="3"/>
  <c r="P148" i="3"/>
  <c r="P135" i="3"/>
  <c r="P134" i="3"/>
  <c r="P133" i="3"/>
  <c r="P132" i="3"/>
  <c r="P131" i="3"/>
  <c r="P130" i="3"/>
  <c r="P129" i="3"/>
  <c r="P128" i="3"/>
  <c r="P117" i="3"/>
  <c r="P116" i="3"/>
  <c r="P115" i="3"/>
  <c r="P114" i="3"/>
  <c r="P111" i="3"/>
  <c r="P110" i="3"/>
  <c r="P93" i="3"/>
  <c r="P92" i="3"/>
  <c r="P67" i="3"/>
  <c r="P66" i="3"/>
  <c r="P63" i="3"/>
  <c r="P62" i="3"/>
  <c r="P61" i="3"/>
  <c r="P60" i="3"/>
  <c r="P59" i="3"/>
  <c r="P58" i="3"/>
  <c r="P52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1" i="3"/>
  <c r="P30" i="3"/>
  <c r="P16" i="3"/>
  <c r="P15" i="3"/>
  <c r="P14" i="3"/>
  <c r="P13" i="3"/>
  <c r="P12" i="3"/>
  <c r="P11" i="3"/>
  <c r="P10" i="3"/>
  <c r="P9" i="3"/>
  <c r="P8" i="3"/>
  <c r="P7" i="3"/>
  <c r="P173" i="3" l="1"/>
  <c r="P28" i="3"/>
  <c r="P27" i="3"/>
  <c r="P89" i="3"/>
  <c r="P172" i="3"/>
  <c r="P127" i="3"/>
  <c r="P126" i="3"/>
</calcChain>
</file>

<file path=xl/sharedStrings.xml><?xml version="1.0" encoding="utf-8"?>
<sst xmlns="http://schemas.openxmlformats.org/spreadsheetml/2006/main" count="664" uniqueCount="348">
  <si>
    <t>PESO</t>
  </si>
  <si>
    <t>ACTIVIDADES</t>
  </si>
  <si>
    <t>RESPONSABLE</t>
  </si>
  <si>
    <t>P
E</t>
  </si>
  <si>
    <t>P</t>
  </si>
  <si>
    <t>E</t>
  </si>
  <si>
    <t>COMPONENTES</t>
  </si>
  <si>
    <t>SUB TOTAL Actualización mapa de riesgos de corrupción</t>
  </si>
  <si>
    <t>Informe Publicado en PW</t>
  </si>
  <si>
    <t>SUBCOMPONENTES</t>
  </si>
  <si>
    <t>Oficina Asesora de Planeación</t>
  </si>
  <si>
    <t xml:space="preserve">Informe de Auditoría Interna. </t>
  </si>
  <si>
    <t>Mayo</t>
  </si>
  <si>
    <t>Diciembre</t>
  </si>
  <si>
    <t>Enero</t>
  </si>
  <si>
    <t>diciembre</t>
  </si>
  <si>
    <t>Febrero</t>
  </si>
  <si>
    <t>Marzo</t>
  </si>
  <si>
    <t>Fecha de inicio</t>
  </si>
  <si>
    <t>Fecha de terminación</t>
  </si>
  <si>
    <t>Abril</t>
  </si>
  <si>
    <t>Julio</t>
  </si>
  <si>
    <t xml:space="preserve">Octubre </t>
  </si>
  <si>
    <t xml:space="preserve">Mantenimientos realizados </t>
  </si>
  <si>
    <t>Registro SUIT actualizado</t>
  </si>
  <si>
    <t>Todas las áreas misionales del IGAC</t>
  </si>
  <si>
    <t>SECOP actualizado</t>
  </si>
  <si>
    <t xml:space="preserve">Enero </t>
  </si>
  <si>
    <t>Registros de socialización y publicación</t>
  </si>
  <si>
    <t>Agosto</t>
  </si>
  <si>
    <t>Diciembre (mensualmente se publican)</t>
  </si>
  <si>
    <t>PRODUCTO</t>
  </si>
  <si>
    <t>UNIDAD DE MEDIDA</t>
  </si>
  <si>
    <t xml:space="preserve">Política de Administración  Integral  de riesgos del IGAC </t>
  </si>
  <si>
    <t>Documento</t>
  </si>
  <si>
    <t>Mapas de Riesgos de Corrupción del IGAC</t>
  </si>
  <si>
    <t xml:space="preserve"> P</t>
  </si>
  <si>
    <t>Datos publicados</t>
  </si>
  <si>
    <t>Atención de incidencias y requerimientos relacionados con la plataforma Lync</t>
  </si>
  <si>
    <t>N° de Servicios implementados y mantenidos</t>
  </si>
  <si>
    <t xml:space="preserve">Implementar servicios de interoperabilidad con las entidades del gobierno </t>
  </si>
  <si>
    <t>Plan Publicado</t>
  </si>
  <si>
    <t>Seguimientos Publicados</t>
  </si>
  <si>
    <t>Un informe</t>
  </si>
  <si>
    <t>Publicacion de los Procesos</t>
  </si>
  <si>
    <t>Publicaciones de las TRD</t>
  </si>
  <si>
    <t xml:space="preserve"> Mantener actualizado el instrumento Indice de Información Clasificada y reservada  en formato de hoja de cálculo de acuerdo al Decreto 1081 de 2015.</t>
  </si>
  <si>
    <t xml:space="preserve"> Adoptar mediante Acto Administrativo los  siguientes instrumentos de Gestión de la Información: El Registro o  inventario de activos de información y el  Indice de Información Clasificada y Reservada. </t>
  </si>
  <si>
    <t>Publicaciones realizadas</t>
  </si>
  <si>
    <t>Adelantar el 100%  de los procesos disciplinarios en la Sede Central.</t>
  </si>
  <si>
    <t>Publicacion actualizada de los contratos</t>
  </si>
  <si>
    <t>Publicar el Plan Anual de Adquisiciones y sus diferentes modificaciones durante la vigencia.</t>
  </si>
  <si>
    <t>Recopilar y consolidar la información de la matriz del plan anticorrupción y reportar a la oficina de comunicaciones; solicitar los avances cuatrimestrales y enviar a la oficina de Control interno  para su seguimiento.</t>
  </si>
  <si>
    <t>Plan Publicado e informes consolidados</t>
  </si>
  <si>
    <t>Actualizar los costos de reproducción de los productos y servicios del Instituto.</t>
  </si>
  <si>
    <t xml:space="preserve">Participar en ferias y eventos nacionales como en algunas del servicio y atención al ciudadano convocadas por el DNP.
</t>
  </si>
  <si>
    <t xml:space="preserve">Elaborar y publicar mensualmente el presupuesto de Funcionamiento e Inversiones </t>
  </si>
  <si>
    <t>Publicar los Estados Financieros de las dos últimas vigencias, con corte a diciembre del año respectivo.</t>
  </si>
  <si>
    <t>Elaborar y Publicar el seguimiento trimestral de PAA</t>
  </si>
  <si>
    <t>Relacionar el estado de los procesos de contratación y publicarlo</t>
  </si>
  <si>
    <t xml:space="preserve">Publicar y comunicar los resultados de la gestión, actividades y  contenidos estratégicos de alto impacto producidos por el IGAC </t>
  </si>
  <si>
    <t>Noticias y Boletines publicados en el Portal de Noticias de la pagina web, redes sociales, igacnet y pantallas.
 Respuestas a los usuarios de redes (Twitter y Facebook)</t>
  </si>
  <si>
    <t xml:space="preserve"> Informar permanentemente sobre los tramites y servicios, publicaciones y la gestión institucional del IGAC</t>
  </si>
  <si>
    <t xml:space="preserve">Contenidos temáticos publicados </t>
  </si>
  <si>
    <t xml:space="preserve">Acciones de dialogo generadas a través de las redes sociales del IGAC relacionadas con los contenidos publicados y socializados </t>
  </si>
  <si>
    <t>Documento Plan de comunicaciones</t>
  </si>
  <si>
    <t>Publicar mensajes y contenidos sobre canales de atención al ciudadano</t>
  </si>
  <si>
    <t>Realizar actividades de socialización y/o campañas educativas, dirigida a los ciudadanos y funcionarios con el fin de promover los trámites del IGAC.</t>
  </si>
  <si>
    <t>piezas comunicativas o mensajes divulgados</t>
  </si>
  <si>
    <t>Documento publicado</t>
  </si>
  <si>
    <t xml:space="preserve">Socialización de política de datos personales. </t>
  </si>
  <si>
    <t xml:space="preserve"> Publicar en la página web el informe de solicitudes de acceso a la información recibidas a través de la página web institucional</t>
  </si>
  <si>
    <t>Abrll</t>
  </si>
  <si>
    <t>Resolucion de precios publicada</t>
  </si>
  <si>
    <t>Instrumento Indice Actualizado</t>
  </si>
  <si>
    <t>Acto Administrativo adoptado</t>
  </si>
  <si>
    <t xml:space="preserve">2. RACIONALIZACIÓN DE TRÁMITES
    20%
</t>
  </si>
  <si>
    <t xml:space="preserve">1. GESTIÓN DEL RIESGO DE CORRUPCIÓN - MAPA DE RIESGOS CORRUPCION 
   20%
</t>
  </si>
  <si>
    <t xml:space="preserve">1.1  Política de Administración de riesgos de Corrupción.                                       </t>
  </si>
  <si>
    <t>1.2. Construcción del Mapa de Riesgos de Corrupción</t>
  </si>
  <si>
    <t xml:space="preserve">1.3. Consulta y divulgación </t>
  </si>
  <si>
    <t>1.4. Monitoreo y revisión</t>
  </si>
  <si>
    <t>1.5. Seguimiento</t>
  </si>
  <si>
    <t>4. MECANISMOS PARA MEJORAR LA ATENCIÓN AL CIUDADANO 
                 20%</t>
  </si>
  <si>
    <t>4.2 Adecuación de espacios físicos de acuerdo a normatividad vigente  en materia de accesibilidad y señalización</t>
  </si>
  <si>
    <t>5.1  Registrar en el SUIT los requisitos de los trámites y OPA definidos en el Instituto según resolución No. 1495 de 17 de noviembre de 2016</t>
  </si>
  <si>
    <t xml:space="preserve"> 5.2 Garantizar el registro de los contratos que adelante el Instituto en el SECOP</t>
  </si>
  <si>
    <t>5.3 Plan Anual de Adquisiciones publicado</t>
  </si>
  <si>
    <t>5.4 Plan anticorrupción publicado y Información cuatrimestral consolidada y enviada a la Oficina de Control Interno</t>
  </si>
  <si>
    <t>SUBTOTAL MECANISMOS DE ATENCIÓN AL CIUDADANO</t>
  </si>
  <si>
    <t>Estrategia Plan Anticorrupción y de servicio al ciudadano Publicada y seguimientos publicados</t>
  </si>
  <si>
    <t>informe de redes sociales y página web e Igacnet</t>
  </si>
  <si>
    <t>abril</t>
  </si>
  <si>
    <t>5.7 Publicación de contenidos temáticos adicionales a los requeridos por la normatividad vigente</t>
  </si>
  <si>
    <t>5.9 Socializar a través de las herramientas de comunicación del IGAC la política de datos personales</t>
  </si>
  <si>
    <t xml:space="preserve">5.6 Publicación de contenidos temáticos requeridos como información de las escalas salariales de funcionarios y contratistas, </t>
  </si>
  <si>
    <t>Informe de resultado de la encuesta</t>
  </si>
  <si>
    <t>Informe de denuncias de corrupción</t>
  </si>
  <si>
    <t>1.1.1 Revisar y  actualizar la política de Administración Integral  de riesgos, si hay lugar a ello.</t>
  </si>
  <si>
    <t>1.1.2 Socializar  la Política de Administración  Integral  de riesgos del IGAC.</t>
  </si>
  <si>
    <t>1.2.1  Actualizar los mapas de riesgos de corrupción por procesos del IGAC.</t>
  </si>
  <si>
    <t>Medios o Herramientas de comunicación internos implementados para divulgar información a los servidores del IGAC y a la ciudadanía en general.</t>
  </si>
  <si>
    <t>1.5.1  Relación de actos de corrupción reportados o de conocimiento de la entidad</t>
  </si>
  <si>
    <t>Tienda virtual</t>
  </si>
  <si>
    <t>Informes publicados</t>
  </si>
  <si>
    <t>Oficina de Control Interno</t>
  </si>
  <si>
    <t>Ejecución y mentenimiento de la tienda vitual</t>
  </si>
  <si>
    <t xml:space="preserve">Activos de información
Acto administrativo  </t>
  </si>
  <si>
    <t>Identificar y priorizar  los procesos para realizar el evantamiento de activos de información.
Realizar el levantamiento de activos de información de los procesos de la entidad priorizados.
Presentación a comité insitucional de gestión y desempeño
Elaboración y aprobación de acto administrativo</t>
  </si>
  <si>
    <t xml:space="preserve">Oficina Asesora juridica </t>
  </si>
  <si>
    <t>Oficina de Difusión y Mercadeo (Comunicaciones)</t>
  </si>
  <si>
    <t>Toda la entidad enviará a la Oficina de Difusión y Mercadeo (Comunicaciones) las novedades para su publicación en página web</t>
  </si>
  <si>
    <t>Toda la entidad enviará a Difusión y mercadeo (Comunicaciones) los contenidos y/o  las novedades para su publicación en redes sociales,  página web e IGACNET</t>
  </si>
  <si>
    <t>Oficina de Difusión y Mercadeo (Comunicaciones) publica la información correspondiente</t>
  </si>
  <si>
    <t>Toda la entidad enviará a Difusion y mercadeo (comunicaciones) los contenidos y/o  las novedades para su publicación a través de la canales o herramientas de Comunicación (Comunicaciones) publica</t>
  </si>
  <si>
    <t>Oficina Asesora de Planeación. Difusion y mercadeo (comunicaciones) publica</t>
  </si>
  <si>
    <t>Oficina de Difusión y Mercadeo (Comunicaciones) publica</t>
  </si>
  <si>
    <t>Realizar la publicación de la evaluación de los acuerdos de gestión de los Gerentes Públicos. Informe de Gestión de la Oficina de Control Interno y auditorias de gestión y de calidad adelantadas en la vigencia.</t>
  </si>
  <si>
    <t xml:space="preserve">
Gestionar la viabilidad de traducir la información del IGAC (misión, visión, objetivos institucionales, valores institucionales y/o carta de trato digno) a lenguas de comunidades indígenas presentes en el país.</t>
  </si>
  <si>
    <t>N° de equipos
Informe</t>
  </si>
  <si>
    <t>Mantenimiento y seguimiento al funcionamiento de  la plataforma tecnológica del centro de relevo en direcciones territoriales</t>
  </si>
  <si>
    <t>Realizacion de la encuesta, publicacion, tabulacion e informe de la encuesta</t>
  </si>
  <si>
    <t>Mantenimiento y actualización del portal de datos abiertos del IGAC.
Mantener actualizada la información en el portal de datos abiertos del estado colombiano.</t>
  </si>
  <si>
    <t>Incluir condiciones de  accesibilidad  a  los  ciudadanos, de tecnologías amigables con el planeta y señalización, en las sedes priorizadas e incluidas en el Plan de Infraestructura IGAC 2019</t>
  </si>
  <si>
    <t>Porcentaje de ejecución del Plan de Infraestructura 2019</t>
  </si>
  <si>
    <t>Programación/ Avance
TOTAL</t>
  </si>
  <si>
    <t xml:space="preserve">SUBTOTAL    MECANISMOS PARA LA TRANSPARENCIA Y ACCESO A LA INFORMACIÓN </t>
  </si>
  <si>
    <t>SUBTOTAL RENDICIÓN DE CUENTAS</t>
  </si>
  <si>
    <t>SUBTOTAL GESTIÓN DEL RIESGO DE CORRUPCIÓN-MAPA DE RIESGOS DE CORRUPCIÓN</t>
  </si>
  <si>
    <t>3.2      Portal de datos abiertos</t>
  </si>
  <si>
    <t>3.1    Equipo de trabajo y capacitación</t>
  </si>
  <si>
    <t>Conformar el equipo de trabajo que lidere el proceso de planeación e implementacion de los ejercicios de rendicion de cuentas</t>
  </si>
  <si>
    <t>Acciones de capacitación que incluyan gestión y producción de información institucional asociada a los objetivos de Desarrollo sostenible ODS y Derechos Humanos DDHH</t>
  </si>
  <si>
    <t>3.3    Publicación mensual de la ejecución presupuestal de funcionamiento e inversiones.</t>
  </si>
  <si>
    <t>3.4  Estados Financieros Publicados</t>
  </si>
  <si>
    <t>Todas las áreas misionales, CIAF con el  apoyo de  la Oficina Oficina de Difusión y Mercadeo (Comunicaciones)</t>
  </si>
  <si>
    <t>3.6   Seguimiento trimestral del Plan Accion Anual Publicado</t>
  </si>
  <si>
    <t>3.7  Informe Ejecutivo  Institucional</t>
  </si>
  <si>
    <t>3.8   Informe de Gestión Institucional</t>
  </si>
  <si>
    <t>3.9   Relación de Procesos de Contratacion publicados</t>
  </si>
  <si>
    <t>3.10 Publicaciones realizadas a través de la página web</t>
  </si>
  <si>
    <t>3.11  Página Web e Igacnet con noticias actualizadas</t>
  </si>
  <si>
    <t>Tres (3) informes</t>
  </si>
  <si>
    <t>Acta del Comité institucional donde queda conformado el equipo de trabajo</t>
  </si>
  <si>
    <t>febrero</t>
  </si>
  <si>
    <t>4. Promoción efectiva de la participación ciudadana
        10%</t>
  </si>
  <si>
    <t>1. Estructura Administrativa y direccionamiento Estratégico</t>
  </si>
  <si>
    <t>3. Talento Humano
          15%</t>
  </si>
  <si>
    <t>4. Normativo y procedimental</t>
  </si>
  <si>
    <t>5. Relacionamiento con el ciudadano</t>
  </si>
  <si>
    <t>1. Transparencia Activa
  40%</t>
  </si>
  <si>
    <t>3. Elaboración de los instrumentos de gestión de la información               40%</t>
  </si>
  <si>
    <t>4. Criterio diferencial de acceso a la información pública</t>
  </si>
  <si>
    <t>TOTAL MATRIZ DE RENDICION DE CUENTAS VIGENCIA 2019</t>
  </si>
  <si>
    <t>TOTAL SUBCOMPONENTE  MECANISMOS PARA LA TRANSPARENCIA Y ACCESO A LA INFORMACION  VIGENCIA 2019</t>
  </si>
  <si>
    <r>
      <t>1. Información de calidad y en lenguaje comprensible 
                 40</t>
    </r>
    <r>
      <rPr>
        <strike/>
        <sz val="10"/>
        <rFont val="Arial"/>
        <family val="2"/>
      </rPr>
      <t>%</t>
    </r>
  </si>
  <si>
    <r>
      <t>2. Diálogo de doble via con la ciudadanía y sus organizaciones
      35</t>
    </r>
    <r>
      <rPr>
        <strike/>
        <sz val="10"/>
        <rFont val="Arial"/>
        <family val="2"/>
      </rPr>
      <t>%</t>
    </r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</si>
  <si>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Mantener actualizadas las TRD y publicadas.</t>
    </r>
  </si>
  <si>
    <t>DIMENSIÓN MIPG</t>
  </si>
  <si>
    <t>Control Interno</t>
  </si>
  <si>
    <t>Gestión con valores para resultados</t>
  </si>
  <si>
    <t>Información y comunicación</t>
  </si>
  <si>
    <r>
      <t xml:space="preserve"> Estrategia de Racionalización de Trámites 
(componente que puede ser consultado en la ruta   </t>
    </r>
    <r>
      <rPr>
        <b/>
        <i/>
        <u/>
        <sz val="10"/>
        <rFont val="Arial"/>
        <family val="2"/>
      </rPr>
      <t>https://www.igac.gov.co/es/contenido/plan-anticorrupcion-y-de-atencion-al-ciudadano-</t>
    </r>
    <r>
      <rPr>
        <i/>
        <u/>
        <sz val="10"/>
        <rFont val="Arial"/>
        <family val="2"/>
      </rPr>
      <t>del-igac)</t>
    </r>
  </si>
  <si>
    <t>noviembre</t>
  </si>
  <si>
    <t>3.5     Plan de Accion Anual Publicado</t>
  </si>
  <si>
    <t>Elaborar y publicar anualmente el Plan de Acción Anual</t>
  </si>
  <si>
    <t>Julio, Octubre 2019, Enero 2020</t>
  </si>
  <si>
    <t>Acciones de Dialogo con los Ciudadanos o grupos de interés, en temas misionales</t>
  </si>
  <si>
    <t>Publicacion de resolución de pagos por contratacion y escalas salariales de funcionarios</t>
  </si>
  <si>
    <t>Publicaciones de las escalas salariales y de resolución de pago a contratistas</t>
  </si>
  <si>
    <t>Relación de temáticas  publicadas</t>
  </si>
  <si>
    <t xml:space="preserve"> Identificar información institucional de interés a los ciudadanos o grupos de interés, adicional a la mínima requerida por la normatividad vigente.</t>
  </si>
  <si>
    <t>5.8 Publicación en sitio Web de Transparencia y acceso a la información. de los informes de gestión, evaluación y auditoría</t>
  </si>
  <si>
    <t xml:space="preserve">N° de procesos con índice de información clasificada y reservada </t>
  </si>
  <si>
    <t>Una caracterización</t>
  </si>
  <si>
    <t>Revisión o ajuste de ser necesario de la caracterización de los grupos de valor</t>
  </si>
  <si>
    <t>Instalación de una aplicación  en IOS y Android donde el ciudadano presente una petición, Queja, Reclamo y/o Denuncia.</t>
  </si>
  <si>
    <t>Aplicación Instalada</t>
  </si>
  <si>
    <t>5.10 Plataforma que facilite al ciudadano informacion sobre el estado de su PQRS desde su recepción hasta su respuesta</t>
  </si>
  <si>
    <t>Secretaría General</t>
  </si>
  <si>
    <t>3.12  Informe de resultados consolidado</t>
  </si>
  <si>
    <t>Octubre</t>
  </si>
  <si>
    <t>Matriz de preguntas consolidada</t>
  </si>
  <si>
    <t xml:space="preserve">Recopilar las preguntas sin respuesta de los ciudadanos en el evento principal de rendicion de cuentas que no se logren contestar.
</t>
  </si>
  <si>
    <t>Informe</t>
  </si>
  <si>
    <t>Elaborar el informe de la respuesta a los ciudadanos</t>
  </si>
  <si>
    <t xml:space="preserve">Noviembre </t>
  </si>
  <si>
    <t xml:space="preserve">Octubre  </t>
  </si>
  <si>
    <t>Informe de resultados</t>
  </si>
  <si>
    <t>Realizar la encuesta para la evaluación del Evento principal de rendición de cuentas.</t>
  </si>
  <si>
    <t xml:space="preserve">Realiza el Informe de conclusiones del evento principal de Rendición incluyendo los resultados de las encuestas.
</t>
  </si>
  <si>
    <t xml:space="preserve">Diciembre </t>
  </si>
  <si>
    <t>4.1 La divulgación del servicio de interprete de señas a los funcionarios</t>
  </si>
  <si>
    <t>4.4 Informe de gestion de la viabilidad de traducir la información del IGAC a lenguas nativas presentes en el país.</t>
  </si>
  <si>
    <t xml:space="preserve">4.3  Informe de seguimiento y control de PQRDS </t>
  </si>
  <si>
    <t>Informes</t>
  </si>
  <si>
    <t xml:space="preserve">Elaboración de informes de control y seguimiento de las PQRDS </t>
  </si>
  <si>
    <t xml:space="preserve">5.5  Procedimiento de Tramite de peticiones, quejas, reclamos, Sugerencias y denuncias socializado en DT y sede Central </t>
  </si>
  <si>
    <t xml:space="preserve">Registro de Asistencia 
 </t>
  </si>
  <si>
    <t xml:space="preserve">Socializar procedimiento de Tramite de peticiones, quejas, reclamos, Sugerencias y denuncias socializado en DT y sede Central </t>
  </si>
  <si>
    <t>Septiembre</t>
  </si>
  <si>
    <r>
      <t xml:space="preserve"> Realizar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Rendición de cuentas permanente a través de la publicación de información y contenidos temáticos relacionados con la gestión del IGAC en las redes sociales, página web institucional e IGACNET. Publicación de  los resultados consolidados de las actividades de participación</t>
    </r>
  </si>
  <si>
    <t>Registros de asistencia a la divulgación</t>
  </si>
  <si>
    <t xml:space="preserve">
Oficina de Informática
</t>
  </si>
  <si>
    <t>Disponer de los canales de comunicación de acuerdo a
las necesidades de los ciudadanos acorde a los
lineamientos del MIPG.</t>
  </si>
  <si>
    <t xml:space="preserve">canales
disponibles </t>
  </si>
  <si>
    <t>Un (1) Evento realizado</t>
  </si>
  <si>
    <t>3.13   Publicaciones en el Portal de Noticias de la pagina web, boletines de prensa, y atender en redes sociales (Twitter y Facebook) las respuestas a los usuarios de estas redes</t>
  </si>
  <si>
    <t>3.14    Publicaciones a través de los canales o herramientas de comunicación, información sobre trámites y servicios y publicaciones del IGAC</t>
  </si>
  <si>
    <t>3.15   Acciones de Diálogo lideradas por las áreas misionales, según plan de acción vigente (Mínimo 2 por cada área misional).</t>
  </si>
  <si>
    <t>3.16  Publicaciones en la página web, Igacnet</t>
  </si>
  <si>
    <t>1  informe</t>
  </si>
  <si>
    <t>Tres (3) Campañas realizadas</t>
  </si>
  <si>
    <t>4.5 Plataforma tecnológica para el funcionamiento del centro de relevo en direcciones territoriales operando</t>
  </si>
  <si>
    <t xml:space="preserve">4.6 Tienda Virtual en funcionamiento como un canal de venta online de  quince (15) publicaciones de  la Entidad. </t>
  </si>
  <si>
    <t xml:space="preserve">4.7 Canal Telefónico: Soporte y mantenimiento de la red de comunicaciones unificadas (Lync) </t>
  </si>
  <si>
    <t xml:space="preserve">4.8 Socializar y divulgar a través de las herramientas de comunicación del IGAC información relacionada con los canales de atención </t>
  </si>
  <si>
    <t>4.9 Publicación en Página Web y correo Institucional</t>
  </si>
  <si>
    <t>4.10  Publicación en Página Web y herramientas de comunicación</t>
  </si>
  <si>
    <t>4.13 Funcionarios y contratistas sensibilizados</t>
  </si>
  <si>
    <t>4.14 Servicios de interoperabilidad con entidades de gobierno</t>
  </si>
  <si>
    <t>5. MECANISMOS PARA LA TRANSPARENCIA Y ACCESO A LA INFORMACION 
      15%</t>
  </si>
  <si>
    <t xml:space="preserve">6. INICIATIVAS ADICIONALES   5% </t>
  </si>
  <si>
    <t>Elaborar informe de los resultados consolidados de las actividades de rendición de cuentas y participación realizados en el año 2020.</t>
  </si>
  <si>
    <t>Oficina Asesora de Planeación consolida y publica</t>
  </si>
  <si>
    <t>Recopilar y consolidar el informe de gestión 2019 para su publicación.</t>
  </si>
  <si>
    <t>Oficina Asesora de Planeación (consolida y publica) / Toda la organización</t>
  </si>
  <si>
    <t>Oficina Asesora de Planeación (consolida y publica)/ Toda la organización</t>
  </si>
  <si>
    <t>Recopilar y consolidar el informe al congreso 2019-2020</t>
  </si>
  <si>
    <t>Divulgar la estrategia del plan anti-corrupción y de servicio al ciudadano  adoptado por el IGAC y los seguimientos para el año 2020 en la sección de Transparencia y acceso a información</t>
  </si>
  <si>
    <t>De acuerdo al procedimento de rendicion de cuentas vigente</t>
  </si>
  <si>
    <t>Realizar el evento principal (audiencia publica) de rendición de cuentas de IGAC y hacer su divulgación</t>
  </si>
  <si>
    <t>2. Fortalecimiento de los canales de atención 65%</t>
  </si>
  <si>
    <t>PLAN ANTICORRUPCIÓN, DE ATENCION AL CIUDADANO Y DE PARTICIPACIÓN I VERSIÓN
"INSTITUTO GEOGRAFICO AGUSTIN CODAZZI"  AÑO 2020</t>
  </si>
  <si>
    <t>4.11 Funcionarios y contratistas sensibilizados</t>
  </si>
  <si>
    <t>4.12 Servidores con incentivos</t>
  </si>
  <si>
    <t>4.15  Informe cuatrimestral  de los procesos disciplinarios</t>
  </si>
  <si>
    <t>4.17 Caracterizacion de los grupos de valor actualizada</t>
  </si>
  <si>
    <t>Tres (3) informes de los procesos disciplinarios</t>
  </si>
  <si>
    <t>Promover la sustanciación del  100% de las indagaciones o Investigaciones disciplinarias que adelantan por competencia las DT</t>
  </si>
  <si>
    <t xml:space="preserve">Tres (3) capacitaciones o sensiblizaciones </t>
  </si>
  <si>
    <t>Socializar y sensibilizar a funcionarios y contratistas del IGAC sobre la normatividad disciplinaria vigente y la ética pública.</t>
  </si>
  <si>
    <t>De los proceso priorizados por la Oficina de Informática y Telecomunicaciones elaborar el instrumento Indice de Información Clasificada y reservada  en formato de hoja de cálculo de acuerdo al Decreto 1081 de 2015.</t>
  </si>
  <si>
    <t>Oficina Asesora de Planeación/Oficina de Control Interno</t>
  </si>
  <si>
    <t>Junio</t>
  </si>
  <si>
    <t>Dos (2)socializaciones</t>
  </si>
  <si>
    <t xml:space="preserve">1.3.1 Realizar consulta de participación a los grupos de interés para la actualización de los mapas de riesgos de corrupción del IGAC.  </t>
  </si>
  <si>
    <t xml:space="preserve">1.3.2 Publicar en la página web e intranet los mapas de riesgos de corrupción por procesos del IGAC.  </t>
  </si>
  <si>
    <t>Mapa de riesgo actualizado</t>
  </si>
  <si>
    <t>Correos enviados y/o registro de asistencia</t>
  </si>
  <si>
    <t>Publicacion realizada</t>
  </si>
  <si>
    <t>Reporte de cumplimiento</t>
  </si>
  <si>
    <t>Informe de monitoreo</t>
  </si>
  <si>
    <t xml:space="preserve">1.4.1. Elaborar y presentar reportes de cumplimiento a los seguimientos frente a los controles y materialización de riesgos </t>
  </si>
  <si>
    <t>1.4.2. Realizar informe resultado del monitoreo a la gestión de los riesgos institucionales</t>
  </si>
  <si>
    <t>Un reporte</t>
  </si>
  <si>
    <t>Tres seguimientos</t>
  </si>
  <si>
    <t>Programación/ Avances  - 2020</t>
  </si>
  <si>
    <t>FECHA PROGRAMADA AÑO 2020</t>
  </si>
  <si>
    <t xml:space="preserve"> 1.5.2 Realizar seguimiento a los riesgos de corrupción identificados para el año 2020 y publicarlos en la pagina web en la seccion de transparencia y acceso a la informacion</t>
  </si>
  <si>
    <t>3.24 Informe consolidado de preguntas y respuesta del evento principal de rendicion de cuentas</t>
  </si>
  <si>
    <t xml:space="preserve">3.25 Evento principal de rendición de cuentas del  IGAC </t>
  </si>
  <si>
    <t xml:space="preserve">3.26 Resultados de la Encuesta del evento principal de rendicion de cuentas </t>
  </si>
  <si>
    <t>3.27 Informe de conclusiones del evento principal de Rendición de cuentas</t>
  </si>
  <si>
    <t>4.16  Informe de los procesos disciplinarios adelantados en las Direcciones Territoriales (DT) de hechos de corrupción</t>
  </si>
  <si>
    <t>TOTAL MECANISMOS PARA MEJORAR LA ATENCIÓN AL CIUDADANO VIGENCIA 2020</t>
  </si>
  <si>
    <t>2. Transparencia Pasiva</t>
  </si>
  <si>
    <t>5.1 Conocimientos y criterios sobre transparencia y acceso a la información pública</t>
  </si>
  <si>
    <t>5. 2Monitoreo del acceso a la información pública</t>
  </si>
  <si>
    <t xml:space="preserve"> La oficina asesora de planeacion elabora y publica la estrategia,  la oficina de control interno realiza los seguimientos envian a Difusion y Mercadeo (Comunicaciones) para su publicación en página web e Igacnet</t>
  </si>
  <si>
    <t>Dotar de equipamento las sedes, realizar mantenimiento de infraestructura, equipos y maquinaria y ejecutar las obras exteriores de las sedes priorizadas, para brindar mejores condiciones de acceso y en el espacio; estas actividades incluyen diagnóstico, estudios, levantamiento de cantidades, trámites precontractuales y de ejecución.</t>
  </si>
  <si>
    <t>Siete (7) espacios fisicos adecuados en Sedes priorizadas  en el territorio nacional, mitigando el impacto del deterioro progresivo de la infraestructura</t>
  </si>
  <si>
    <t xml:space="preserve">Una (1) acción de capacitación </t>
  </si>
  <si>
    <t>informes de las encuestas de percepción por capacitacion</t>
  </si>
  <si>
    <t>Aplicar despues de cada actividad  la encuesta de percepcion de los servidores públicos y/o ciudadanos</t>
  </si>
  <si>
    <t>Dos (2) sensibilizaciones</t>
  </si>
  <si>
    <t>Sensibilizar a funcionarios y contratistas en temáticas relacionadas con el mejoramiento del servicio al ciudadano como por ejemplo: fortalecimiento de competencias para el desarrollo de la labor de servicio, lenguaje claro, normatividad, competencias entre otros.</t>
  </si>
  <si>
    <t>Cinco (5) servidores premiados</t>
  </si>
  <si>
    <t>Incentivar a los servidores que mediante un concurso se destaquen en la prestación del servicio al ciudadano</t>
  </si>
  <si>
    <t xml:space="preserve"> Publicar las noticias y boletines de prensa del IGAC, en el Portal de Noticias del sitio web www.igac.gov.co, en las redes sociales (Facebook y Twitter), Igacnet, pantallas.                                                              Hacer seguimiento permanente a los comentarios que realicen los usuarios en redes sociales, consolidar y enviar al Servicio al ciudadano</t>
  </si>
  <si>
    <t>Plan de participación</t>
  </si>
  <si>
    <t>*Publicación de la politica de Participación ciudadana
*Elaboración del Plan de Participación
-*Cronograma de Participación
-Seguimiento al Cronograma</t>
  </si>
  <si>
    <t>Número de ferias y eventos realizados</t>
  </si>
  <si>
    <t xml:space="preserve">Analizar los resultados obtenidos con base en la consolidación de los reportes  aportados por las áreas misionales y de apoyo
</t>
  </si>
  <si>
    <t>Procedimiento actualizado</t>
  </si>
  <si>
    <t>Ajustar el procedimiento de rendicion de cuentas</t>
  </si>
  <si>
    <t>Divulgar el servicio de interprete de señas a nivel nacional.</t>
  </si>
  <si>
    <t xml:space="preserve">Mayo </t>
  </si>
  <si>
    <t>Actualizar y publicar el Protocolo de Atención al ciudadano (Mayo) y carta de trato digno (septiembre)</t>
  </si>
  <si>
    <t>Oficina de Difusión y Mercadeo (comunicaciones)  publica el informe</t>
  </si>
  <si>
    <t>Una (1) capacitación realizada</t>
  </si>
  <si>
    <t>Acción de capacitación sobre la ley de transparencia y acceso a la informacion</t>
  </si>
  <si>
    <t>Sensibilizaciones del Código de Integridad</t>
  </si>
  <si>
    <t>Sensibilizaciones sobre el Código de Integridad</t>
  </si>
  <si>
    <t>Cuatro (4) sensibilizaciones realizadas</t>
  </si>
  <si>
    <t>Actividades de sensibilización del código de Integridad en la entidad</t>
  </si>
  <si>
    <t>Secretaría General/GIT Talento Humano</t>
  </si>
  <si>
    <t>3.17  Plan de Comunicaciones del año 2020 aprobado</t>
  </si>
  <si>
    <r>
      <t>3.18  Participación en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 ferias a nivel Nacional y en algunas  del servicio y atención al ciudadano convocadas por el DNP. </t>
    </r>
  </si>
  <si>
    <t>3.19 Plan de Participación Ciudadana</t>
  </si>
  <si>
    <t xml:space="preserve">3.20  Informe cuatrimestral consolidado de los resultados de la implementacion de la estrategia de rendicion de cuentas permanente y presentarlo al Comité Institucional de Gestión y Desempeño
 </t>
  </si>
  <si>
    <t>3.21  Recopilar recomendaciones y sugerencias de los servidores públicos y ciudadanía a las actividades de capacitación, garantizando la cualificación de futuras actividades.</t>
  </si>
  <si>
    <t>3.22  Consolidado de preguntas del evento principal de rendicion de cuentas</t>
  </si>
  <si>
    <t>3.23 Procedimiento de rendicion de cuentas actualizado</t>
  </si>
  <si>
    <t>5.11 Acto Administrativo para publicar</t>
  </si>
  <si>
    <t>5.12 Activos de información publicados</t>
  </si>
  <si>
    <t>5.13 Índice de información clasificada y reservada</t>
  </si>
  <si>
    <t>5.14 TRD actualizadas y publicadas</t>
  </si>
  <si>
    <t>5.15 Instrumento Indice de informacion actualizado</t>
  </si>
  <si>
    <t>5.16 Actos Administrativos para publicar</t>
  </si>
  <si>
    <t>5.17 Canales de comunicación disponibles</t>
  </si>
  <si>
    <t>5.18 Adecuar espacios físicos a nivel nacional para que sean fácilmente accesibles para personas en condición de discapacidad y convenientes para atención al usuario</t>
  </si>
  <si>
    <t>5.19  Capacitar a los funcionarios de la entidad sobre la Ley de Transparencia y acceso a la información pública.</t>
  </si>
  <si>
    <t>5.20 Publicación en página web</t>
  </si>
  <si>
    <t>5.21 Encuesta de satisfacción del ciudadano sobre Transparencia y acceso a la información en su sitio Web oficial</t>
  </si>
  <si>
    <t>Talento humano</t>
  </si>
  <si>
    <t xml:space="preserve">Secretaría General /Financiera </t>
  </si>
  <si>
    <t>Secretaría General /Gestión Contractual</t>
  </si>
  <si>
    <t>Servicio al Ciudadano y Participación</t>
  </si>
  <si>
    <t>Oficina de Difusión y Mercadeo y Servicio al Ciudadano y Participación</t>
  </si>
  <si>
    <t>Secretaria General/Servicio al Ciudadano y Participación</t>
  </si>
  <si>
    <t>SecretariaGeneral/Talento Humano</t>
  </si>
  <si>
    <t>Todas las áreas dan sus respectivas respuestas/Oficina de Difusión y Mercadeo publica/ Secretaria General/Servicio al Ciudadano y Participación consolida la información</t>
  </si>
  <si>
    <t>Gestión de Servicios Administrativos</t>
  </si>
  <si>
    <t>Servicio al Ciudadano y Participación/ Oficina de Difusión y Mercadeo (Comunicaciones)</t>
  </si>
  <si>
    <t>Servicio al Ciudadano y Participación/Oficina de Difusión y Mercadeo (Comunicaciones) publica</t>
  </si>
  <si>
    <t>Talento Humano / Secretaria General</t>
  </si>
  <si>
    <t>Control Disciplinario - Gestión del  Talento Humano</t>
  </si>
  <si>
    <t xml:space="preserve">Control Disciplinario </t>
  </si>
  <si>
    <t>Servicio al ciudadano y participación. Secretaria General</t>
  </si>
  <si>
    <t>Gestión Contractual</t>
  </si>
  <si>
    <t>Oficina Asesora Juridica 
Gestión Contractual. Difusion y mercadeo (comunicaciones) publica</t>
  </si>
  <si>
    <t xml:space="preserve">Servicio al ciudadano y participación </t>
  </si>
  <si>
    <t xml:space="preserve">Gestión del Talento Humano (funcionarios). Gestión Contractual (contratistas) </t>
  </si>
  <si>
    <t>Secretaria General / Oficina de Difusión y Mercadeo (Comunicaciones)</t>
  </si>
  <si>
    <t>Gestion Documental</t>
  </si>
  <si>
    <t>Gestión de Servicios Administrativos y Oficina de Difusión y Mercadeo (Comunicaciones)</t>
  </si>
  <si>
    <t>Gestión de Servicios  Administrativos/Secretaria General</t>
  </si>
  <si>
    <t>Gestión del Talento Humano y Secretaria General</t>
  </si>
  <si>
    <t xml:space="preserve"> Servicio al Ciudadano y participación</t>
  </si>
  <si>
    <t>Gestión de Tecnologías de la Información</t>
  </si>
  <si>
    <t>Oficina de Difusión y Mercadeo/Gestión de Tecnologías de la Información</t>
  </si>
  <si>
    <t>Gestión de Tecnologías de la Información publica la información que entreguen las áreas misionales</t>
  </si>
  <si>
    <t>Gestión de Tecnologías de la Información/Gestión Documental</t>
  </si>
  <si>
    <t>Gestión Documental y Oficina Gestión de Tecnologías de la Información</t>
  </si>
  <si>
    <t>Secretaría General -  Gestión Documental - Gestión de Tecnologías de la Información-
Oficina Asesora Jurídica</t>
  </si>
  <si>
    <t xml:space="preserve"> RENDICION DE CUENTAS</t>
  </si>
  <si>
    <t>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</si>
</sst>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i/>
      <u/>
      <sz val="10"/>
      <name val="Arial"/>
      <family val="2"/>
    </font>
    <font>
      <b/>
      <i/>
      <u/>
      <sz val="10"/>
      <name val="Arial"/>
      <family val="2"/>
    </font>
    <font>
      <sz val="9"/>
      <color theme="1"/>
      <name val="Arial"/>
      <family val="2"/>
    </font>
    <font>
      <b/>
      <sz val="24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20"/>
      <color theme="1"/>
      <name val="Arial"/>
      <family val="2"/>
    </font>
    <font>
      <b/>
      <sz val="2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03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2" fillId="4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6" fontId="2" fillId="4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3" fillId="0" borderId="3" xfId="0" applyFont="1" applyBorder="1"/>
    <xf numFmtId="0" fontId="3" fillId="2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9" fontId="4" fillId="2" borderId="2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Border="1"/>
    <xf numFmtId="9" fontId="4" fillId="2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/>
    </xf>
    <xf numFmtId="10" fontId="2" fillId="2" borderId="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0" fontId="2" fillId="9" borderId="2" xfId="0" applyNumberFormat="1" applyFont="1" applyFill="1" applyBorder="1" applyAlignment="1">
      <alignment horizontal="center" vertical="center"/>
    </xf>
    <xf numFmtId="9" fontId="4" fillId="9" borderId="2" xfId="0" applyNumberFormat="1" applyFont="1" applyFill="1" applyBorder="1" applyAlignment="1">
      <alignment horizontal="center" vertical="center"/>
    </xf>
    <xf numFmtId="10" fontId="2" fillId="6" borderId="2" xfId="0" applyNumberFormat="1" applyFont="1" applyFill="1" applyBorder="1" applyAlignment="1">
      <alignment horizontal="center" vertical="center"/>
    </xf>
    <xf numFmtId="10" fontId="2" fillId="3" borderId="2" xfId="0" applyNumberFormat="1" applyFont="1" applyFill="1" applyBorder="1" applyAlignment="1">
      <alignment horizontal="center" vertical="center"/>
    </xf>
    <xf numFmtId="10" fontId="2" fillId="9" borderId="9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10" fontId="4" fillId="9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/>
    </xf>
    <xf numFmtId="9" fontId="4" fillId="2" borderId="0" xfId="0" applyNumberFormat="1" applyFont="1" applyFill="1" applyBorder="1"/>
    <xf numFmtId="9" fontId="2" fillId="6" borderId="5" xfId="0" applyNumberFormat="1" applyFont="1" applyFill="1" applyBorder="1" applyAlignment="1">
      <alignment horizontal="center" vertical="center"/>
    </xf>
    <xf numFmtId="9" fontId="2" fillId="3" borderId="5" xfId="0" applyNumberFormat="1" applyFont="1" applyFill="1" applyBorder="1" applyAlignment="1">
      <alignment horizontal="center" vertical="center"/>
    </xf>
    <xf numFmtId="9" fontId="4" fillId="0" borderId="0" xfId="0" applyNumberFormat="1" applyFont="1" applyBorder="1"/>
    <xf numFmtId="9" fontId="2" fillId="9" borderId="5" xfId="0" applyNumberFormat="1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9" fontId="2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9" fontId="2" fillId="2" borderId="1" xfId="1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/>
    </xf>
    <xf numFmtId="10" fontId="2" fillId="2" borderId="0" xfId="0" applyNumberFormat="1" applyFont="1" applyFill="1" applyBorder="1"/>
    <xf numFmtId="0" fontId="6" fillId="0" borderId="0" xfId="0" applyFont="1" applyBorder="1" applyAlignment="1">
      <alignment horizontal="center" vertical="center" wrapText="1"/>
    </xf>
    <xf numFmtId="10" fontId="2" fillId="2" borderId="2" xfId="1" applyNumberFormat="1" applyFont="1" applyFill="1" applyBorder="1" applyAlignment="1">
      <alignment horizontal="center" vertical="center" wrapText="1"/>
    </xf>
    <xf numFmtId="10" fontId="2" fillId="2" borderId="7" xfId="1" applyNumberFormat="1" applyFont="1" applyFill="1" applyBorder="1" applyAlignment="1">
      <alignment horizontal="center" vertical="center" wrapText="1"/>
    </xf>
    <xf numFmtId="10" fontId="2" fillId="2" borderId="9" xfId="1" applyNumberFormat="1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  <xf numFmtId="9" fontId="2" fillId="2" borderId="9" xfId="0" applyNumberFormat="1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10" fontId="2" fillId="2" borderId="7" xfId="0" applyNumberFormat="1" applyFont="1" applyFill="1" applyBorder="1" applyAlignment="1">
      <alignment horizontal="center" vertical="center" wrapText="1"/>
    </xf>
    <xf numFmtId="10" fontId="2" fillId="2" borderId="9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9" fontId="2" fillId="2" borderId="7" xfId="1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9" fontId="2" fillId="2" borderId="23" xfId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0" fontId="2" fillId="2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9" fontId="2" fillId="2" borderId="9" xfId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justify" vertical="top" wrapText="1"/>
    </xf>
    <xf numFmtId="0" fontId="2" fillId="4" borderId="15" xfId="0" applyFont="1" applyFill="1" applyBorder="1" applyAlignment="1">
      <alignment horizontal="center" vertical="center"/>
    </xf>
    <xf numFmtId="14" fontId="2" fillId="2" borderId="11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10" fontId="2" fillId="2" borderId="7" xfId="0" applyNumberFormat="1" applyFont="1" applyFill="1" applyBorder="1" applyAlignment="1">
      <alignment horizontal="center" vertical="center"/>
    </xf>
    <xf numFmtId="10" fontId="2" fillId="2" borderId="9" xfId="0" applyNumberFormat="1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justify" vertical="center" wrapText="1"/>
    </xf>
    <xf numFmtId="164" fontId="2" fillId="2" borderId="22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9" fontId="2" fillId="2" borderId="15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9" fontId="7" fillId="8" borderId="15" xfId="1" applyFont="1" applyFill="1" applyBorder="1" applyAlignment="1">
      <alignment horizontal="center" vertical="center" wrapText="1"/>
    </xf>
    <xf numFmtId="9" fontId="7" fillId="8" borderId="13" xfId="1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9" fontId="7" fillId="8" borderId="22" xfId="1" applyFont="1" applyFill="1" applyBorder="1" applyAlignment="1">
      <alignment horizontal="center" vertical="center"/>
    </xf>
    <xf numFmtId="9" fontId="7" fillId="8" borderId="23" xfId="1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9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9" fontId="2" fillId="2" borderId="20" xfId="1" applyFont="1" applyFill="1" applyBorder="1" applyAlignment="1">
      <alignment horizontal="center" vertical="center" wrapText="1"/>
    </xf>
    <xf numFmtId="9" fontId="2" fillId="2" borderId="21" xfId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9" fontId="2" fillId="2" borderId="2" xfId="1" applyNumberFormat="1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10" fontId="4" fillId="2" borderId="3" xfId="0" applyNumberFormat="1" applyFont="1" applyFill="1" applyBorder="1" applyAlignment="1">
      <alignment horizont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9" fontId="2" fillId="2" borderId="7" xfId="1" applyNumberFormat="1" applyFont="1" applyFill="1" applyBorder="1" applyAlignment="1">
      <alignment horizontal="center" vertical="center" wrapText="1"/>
    </xf>
    <xf numFmtId="9" fontId="2" fillId="2" borderId="1" xfId="1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center" vertical="center" wrapText="1"/>
    </xf>
    <xf numFmtId="9" fontId="4" fillId="2" borderId="3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textRotation="90" wrapText="1"/>
    </xf>
    <xf numFmtId="0" fontId="18" fillId="2" borderId="37" xfId="0" applyFont="1" applyFill="1" applyBorder="1" applyAlignment="1">
      <alignment horizontal="center" vertical="center" textRotation="90" wrapText="1"/>
    </xf>
    <xf numFmtId="0" fontId="18" fillId="2" borderId="38" xfId="0" applyFont="1" applyFill="1" applyBorder="1" applyAlignment="1">
      <alignment horizontal="center" vertical="center" textRotation="90" wrapText="1"/>
    </xf>
    <xf numFmtId="0" fontId="18" fillId="2" borderId="39" xfId="0" applyFont="1" applyFill="1" applyBorder="1" applyAlignment="1">
      <alignment horizontal="center" vertical="center" textRotation="90" wrapText="1"/>
    </xf>
    <xf numFmtId="0" fontId="19" fillId="2" borderId="37" xfId="0" applyFont="1" applyFill="1" applyBorder="1" applyAlignment="1">
      <alignment horizontal="center" vertical="center" textRotation="90" wrapText="1"/>
    </xf>
    <xf numFmtId="0" fontId="19" fillId="2" borderId="38" xfId="0" applyFont="1" applyFill="1" applyBorder="1" applyAlignment="1">
      <alignment horizontal="center" vertical="center" textRotation="90" wrapText="1"/>
    </xf>
    <xf numFmtId="0" fontId="19" fillId="2" borderId="39" xfId="0" applyFont="1" applyFill="1" applyBorder="1" applyAlignment="1">
      <alignment horizontal="center" vertical="center" textRotation="90" wrapText="1"/>
    </xf>
    <xf numFmtId="10" fontId="2" fillId="2" borderId="31" xfId="0" applyNumberFormat="1" applyFont="1" applyFill="1" applyBorder="1" applyAlignment="1">
      <alignment horizontal="center" vertical="center" wrapText="1"/>
    </xf>
    <xf numFmtId="10" fontId="2" fillId="2" borderId="32" xfId="0" applyNumberFormat="1" applyFont="1" applyFill="1" applyBorder="1" applyAlignment="1">
      <alignment horizontal="center" vertical="center" wrapText="1"/>
    </xf>
    <xf numFmtId="10" fontId="2" fillId="2" borderId="12" xfId="0" applyNumberFormat="1" applyFont="1" applyFill="1" applyBorder="1" applyAlignment="1">
      <alignment horizontal="center" vertical="center" wrapText="1"/>
    </xf>
    <xf numFmtId="10" fontId="2" fillId="2" borderId="31" xfId="1" applyNumberFormat="1" applyFont="1" applyFill="1" applyBorder="1" applyAlignment="1">
      <alignment horizontal="center" vertical="center" wrapText="1"/>
    </xf>
    <xf numFmtId="10" fontId="2" fillId="2" borderId="36" xfId="1" applyNumberFormat="1" applyFont="1" applyFill="1" applyBorder="1" applyAlignment="1">
      <alignment horizontal="center" vertical="center" wrapText="1"/>
    </xf>
    <xf numFmtId="10" fontId="2" fillId="2" borderId="40" xfId="1" applyNumberFormat="1" applyFont="1" applyFill="1" applyBorder="1" applyAlignment="1">
      <alignment horizontal="center" vertical="center" wrapText="1"/>
    </xf>
    <xf numFmtId="10" fontId="2" fillId="2" borderId="34" xfId="1" applyNumberFormat="1" applyFont="1" applyFill="1" applyBorder="1" applyAlignment="1">
      <alignment horizontal="center" vertical="center" wrapText="1"/>
    </xf>
    <xf numFmtId="10" fontId="2" fillId="2" borderId="41" xfId="1" applyNumberFormat="1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textRotation="90" wrapText="1"/>
    </xf>
    <xf numFmtId="0" fontId="17" fillId="2" borderId="38" xfId="0" applyFont="1" applyFill="1" applyBorder="1" applyAlignment="1">
      <alignment horizontal="center" vertical="center" textRotation="90" wrapText="1"/>
    </xf>
    <xf numFmtId="0" fontId="17" fillId="2" borderId="39" xfId="0" applyFont="1" applyFill="1" applyBorder="1" applyAlignment="1">
      <alignment horizontal="center" vertical="center" textRotation="90" wrapText="1"/>
    </xf>
    <xf numFmtId="0" fontId="16" fillId="2" borderId="6" xfId="0" applyFont="1" applyFill="1" applyBorder="1" applyAlignment="1">
      <alignment horizontal="center" vertical="center" textRotation="90" wrapText="1"/>
    </xf>
    <xf numFmtId="0" fontId="16" fillId="2" borderId="31" xfId="0" applyFont="1" applyFill="1" applyBorder="1" applyAlignment="1">
      <alignment horizontal="center" vertical="center" textRotation="90" wrapText="1"/>
    </xf>
    <xf numFmtId="0" fontId="16" fillId="2" borderId="36" xfId="0" applyFont="1" applyFill="1" applyBorder="1" applyAlignment="1">
      <alignment horizontal="center" vertical="center" textRotation="90" wrapText="1"/>
    </xf>
    <xf numFmtId="0" fontId="13" fillId="2" borderId="36" xfId="0" applyFont="1" applyFill="1" applyBorder="1" applyAlignment="1">
      <alignment vertical="center" textRotation="90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3">
    <cellStyle name="Normal" xfId="0" builtinId="0"/>
    <cellStyle name="Normal 2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5</xdr:col>
      <xdr:colOff>392081</xdr:colOff>
      <xdr:row>0</xdr:row>
      <xdr:rowOff>693965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4841616" cy="693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X210"/>
  <sheetViews>
    <sheetView tabSelected="1" zoomScale="70" zoomScaleNormal="70" zoomScaleSheetLayoutView="70" workbookViewId="0">
      <pane xSplit="6" ySplit="6" topLeftCell="G167" activePane="bottomRight" state="frozen"/>
      <selection pane="topRight" activeCell="E1" sqref="E1"/>
      <selection pane="bottomLeft" activeCell="A6" sqref="A6"/>
      <selection pane="bottomRight" activeCell="C180" sqref="C180"/>
    </sheetView>
  </sheetViews>
  <sheetFormatPr baseColWidth="10" defaultRowHeight="18" x14ac:dyDescent="0.25"/>
  <cols>
    <col min="1" max="1" width="11.42578125" style="2"/>
    <col min="2" max="2" width="11.140625" style="2" customWidth="1"/>
    <col min="3" max="3" width="16.42578125" style="7" customWidth="1"/>
    <col min="4" max="4" width="19.140625" style="10" customWidth="1"/>
    <col min="5" max="5" width="8.42578125" style="1" customWidth="1"/>
    <col min="6" max="6" width="27.140625" style="10" customWidth="1"/>
    <col min="7" max="7" width="21.42578125" style="10" customWidth="1"/>
    <col min="8" max="8" width="45.5703125" style="11" customWidth="1"/>
    <col min="9" max="9" width="31.42578125" style="9" customWidth="1"/>
    <col min="10" max="10" width="13.7109375" style="8" customWidth="1"/>
    <col min="11" max="11" width="13.140625" style="8" customWidth="1"/>
    <col min="12" max="12" width="6.85546875" style="2" customWidth="1"/>
    <col min="13" max="13" width="9" style="2" customWidth="1"/>
    <col min="14" max="14" width="8.5703125" style="2" customWidth="1"/>
    <col min="15" max="15" width="13.140625" style="2" customWidth="1"/>
    <col min="16" max="18" width="11.42578125" style="2"/>
    <col min="19" max="19" width="15.28515625" style="2" customWidth="1"/>
    <col min="20" max="23" width="11.42578125" style="2"/>
    <col min="24" max="24" width="12.28515625" style="2" bestFit="1" customWidth="1"/>
    <col min="25" max="16384" width="11.42578125" style="2"/>
  </cols>
  <sheetData>
    <row r="1" spans="2:16" ht="131.25" customHeight="1" thickBot="1" x14ac:dyDescent="0.25">
      <c r="C1" s="49" t="s">
        <v>233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2:16" ht="21" hidden="1" customHeight="1" thickBot="1" x14ac:dyDescent="0.2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ht="21" hidden="1" customHeight="1" thickBot="1" x14ac:dyDescent="0.25"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2:16" ht="21" hidden="1" customHeight="1" thickBot="1" x14ac:dyDescent="0.25">
      <c r="C4" s="18"/>
      <c r="D4" s="18"/>
      <c r="E4" s="18"/>
      <c r="F4" s="18"/>
      <c r="G4" s="18"/>
      <c r="H4" s="18"/>
      <c r="I4" s="18"/>
      <c r="J4" s="18"/>
      <c r="K4" s="18"/>
    </row>
    <row r="5" spans="2:16" ht="26.25" customHeight="1" x14ac:dyDescent="0.2">
      <c r="B5" s="67" t="s">
        <v>158</v>
      </c>
      <c r="C5" s="122" t="s">
        <v>6</v>
      </c>
      <c r="D5" s="124" t="s">
        <v>9</v>
      </c>
      <c r="E5" s="129" t="s">
        <v>0</v>
      </c>
      <c r="F5" s="126" t="s">
        <v>31</v>
      </c>
      <c r="G5" s="126" t="s">
        <v>32</v>
      </c>
      <c r="H5" s="126" t="s">
        <v>1</v>
      </c>
      <c r="I5" s="126" t="s">
        <v>2</v>
      </c>
      <c r="J5" s="126" t="s">
        <v>258</v>
      </c>
      <c r="K5" s="128"/>
      <c r="L5" s="3"/>
      <c r="M5" s="91" t="s">
        <v>257</v>
      </c>
      <c r="N5" s="91"/>
      <c r="O5" s="91"/>
      <c r="P5" s="63" t="s">
        <v>125</v>
      </c>
    </row>
    <row r="6" spans="2:16" ht="46.5" customHeight="1" thickBot="1" x14ac:dyDescent="0.25">
      <c r="B6" s="131"/>
      <c r="C6" s="123"/>
      <c r="D6" s="125"/>
      <c r="E6" s="130"/>
      <c r="F6" s="127"/>
      <c r="G6" s="131"/>
      <c r="H6" s="127"/>
      <c r="I6" s="127"/>
      <c r="J6" s="19" t="s">
        <v>18</v>
      </c>
      <c r="K6" s="20" t="s">
        <v>19</v>
      </c>
      <c r="L6" s="4" t="s">
        <v>3</v>
      </c>
      <c r="M6" s="5">
        <v>42490</v>
      </c>
      <c r="N6" s="5">
        <v>42613</v>
      </c>
      <c r="O6" s="5">
        <v>42735</v>
      </c>
      <c r="P6" s="64"/>
    </row>
    <row r="7" spans="2:16" s="6" customFormat="1" ht="33" customHeight="1" x14ac:dyDescent="0.2">
      <c r="B7" s="179" t="s">
        <v>159</v>
      </c>
      <c r="C7" s="145" t="s">
        <v>77</v>
      </c>
      <c r="D7" s="120" t="s">
        <v>78</v>
      </c>
      <c r="E7" s="113">
        <v>0.2</v>
      </c>
      <c r="F7" s="58" t="s">
        <v>33</v>
      </c>
      <c r="G7" s="62" t="s">
        <v>34</v>
      </c>
      <c r="H7" s="111" t="s">
        <v>98</v>
      </c>
      <c r="I7" s="110" t="s">
        <v>243</v>
      </c>
      <c r="J7" s="110" t="s">
        <v>14</v>
      </c>
      <c r="K7" s="109" t="s">
        <v>12</v>
      </c>
      <c r="L7" s="21" t="s">
        <v>4</v>
      </c>
      <c r="M7" s="39">
        <v>0.8</v>
      </c>
      <c r="N7" s="22">
        <v>0.2</v>
      </c>
      <c r="O7" s="22"/>
      <c r="P7" s="23">
        <f t="shared" ref="P7:P16" si="0">SUM(M7:O7)</f>
        <v>1</v>
      </c>
    </row>
    <row r="8" spans="2:16" s="6" customFormat="1" ht="23.25" customHeight="1" x14ac:dyDescent="0.2">
      <c r="B8" s="180"/>
      <c r="C8" s="146"/>
      <c r="D8" s="121"/>
      <c r="E8" s="114"/>
      <c r="F8" s="118"/>
      <c r="G8" s="62"/>
      <c r="H8" s="112"/>
      <c r="I8" s="62"/>
      <c r="J8" s="62"/>
      <c r="K8" s="75"/>
      <c r="L8" s="21" t="s">
        <v>5</v>
      </c>
      <c r="M8" s="39"/>
      <c r="N8" s="22"/>
      <c r="O8" s="22"/>
      <c r="P8" s="23">
        <f t="shared" si="0"/>
        <v>0</v>
      </c>
    </row>
    <row r="9" spans="2:16" s="6" customFormat="1" ht="41.25" customHeight="1" x14ac:dyDescent="0.2">
      <c r="B9" s="180"/>
      <c r="C9" s="146"/>
      <c r="D9" s="121"/>
      <c r="E9" s="114"/>
      <c r="F9" s="118"/>
      <c r="G9" s="60" t="s">
        <v>245</v>
      </c>
      <c r="H9" s="112" t="s">
        <v>99</v>
      </c>
      <c r="I9" s="62" t="s">
        <v>10</v>
      </c>
      <c r="J9" s="62" t="s">
        <v>244</v>
      </c>
      <c r="K9" s="75" t="s">
        <v>21</v>
      </c>
      <c r="L9" s="21" t="s">
        <v>4</v>
      </c>
      <c r="N9" s="39">
        <v>1</v>
      </c>
      <c r="O9" s="22"/>
      <c r="P9" s="23">
        <f>SUM(N9:O9)</f>
        <v>1</v>
      </c>
    </row>
    <row r="10" spans="2:16" s="6" customFormat="1" ht="18.75" customHeight="1" x14ac:dyDescent="0.2">
      <c r="B10" s="180"/>
      <c r="C10" s="146"/>
      <c r="D10" s="121"/>
      <c r="E10" s="115"/>
      <c r="F10" s="59"/>
      <c r="G10" s="59"/>
      <c r="H10" s="112"/>
      <c r="I10" s="62"/>
      <c r="J10" s="62"/>
      <c r="K10" s="75"/>
      <c r="L10" s="21" t="s">
        <v>5</v>
      </c>
      <c r="M10" s="39"/>
      <c r="N10" s="22"/>
      <c r="O10" s="22"/>
      <c r="P10" s="23">
        <f t="shared" si="0"/>
        <v>0</v>
      </c>
    </row>
    <row r="11" spans="2:16" s="6" customFormat="1" ht="29.25" customHeight="1" x14ac:dyDescent="0.2">
      <c r="B11" s="180"/>
      <c r="C11" s="146"/>
      <c r="D11" s="68" t="s">
        <v>79</v>
      </c>
      <c r="E11" s="117">
        <v>0.2</v>
      </c>
      <c r="F11" s="62" t="s">
        <v>35</v>
      </c>
      <c r="G11" s="62" t="s">
        <v>248</v>
      </c>
      <c r="H11" s="76" t="s">
        <v>100</v>
      </c>
      <c r="I11" s="60" t="s">
        <v>10</v>
      </c>
      <c r="J11" s="60" t="s">
        <v>27</v>
      </c>
      <c r="K11" s="73" t="s">
        <v>14</v>
      </c>
      <c r="L11" s="21" t="s">
        <v>4</v>
      </c>
      <c r="M11" s="39">
        <v>1</v>
      </c>
      <c r="N11" s="22"/>
      <c r="O11" s="22"/>
      <c r="P11" s="23">
        <f t="shared" si="0"/>
        <v>1</v>
      </c>
    </row>
    <row r="12" spans="2:16" s="6" customFormat="1" ht="27" customHeight="1" x14ac:dyDescent="0.2">
      <c r="B12" s="180"/>
      <c r="C12" s="146"/>
      <c r="D12" s="69"/>
      <c r="E12" s="114"/>
      <c r="F12" s="62"/>
      <c r="G12" s="62"/>
      <c r="H12" s="76"/>
      <c r="I12" s="59"/>
      <c r="J12" s="59"/>
      <c r="K12" s="74"/>
      <c r="L12" s="21" t="s">
        <v>5</v>
      </c>
      <c r="M12" s="39"/>
      <c r="N12" s="22"/>
      <c r="O12" s="22"/>
      <c r="P12" s="23">
        <f t="shared" si="0"/>
        <v>0</v>
      </c>
    </row>
    <row r="13" spans="2:16" s="6" customFormat="1" ht="30.75" customHeight="1" x14ac:dyDescent="0.2">
      <c r="B13" s="180"/>
      <c r="C13" s="146"/>
      <c r="D13" s="68" t="s">
        <v>80</v>
      </c>
      <c r="E13" s="117">
        <v>0.2</v>
      </c>
      <c r="F13" s="62"/>
      <c r="G13" s="62" t="s">
        <v>249</v>
      </c>
      <c r="H13" s="72" t="s">
        <v>246</v>
      </c>
      <c r="I13" s="60" t="s">
        <v>10</v>
      </c>
      <c r="J13" s="60" t="s">
        <v>27</v>
      </c>
      <c r="K13" s="73" t="s">
        <v>14</v>
      </c>
      <c r="L13" s="21" t="s">
        <v>4</v>
      </c>
      <c r="M13" s="39">
        <v>1</v>
      </c>
      <c r="N13" s="22"/>
      <c r="O13" s="22"/>
      <c r="P13" s="23">
        <f t="shared" si="0"/>
        <v>1</v>
      </c>
    </row>
    <row r="14" spans="2:16" s="6" customFormat="1" ht="25.5" customHeight="1" x14ac:dyDescent="0.2">
      <c r="B14" s="180"/>
      <c r="C14" s="146"/>
      <c r="D14" s="69"/>
      <c r="E14" s="114"/>
      <c r="F14" s="62"/>
      <c r="G14" s="62"/>
      <c r="H14" s="72"/>
      <c r="I14" s="59"/>
      <c r="J14" s="59"/>
      <c r="K14" s="74"/>
      <c r="L14" s="21" t="s">
        <v>5</v>
      </c>
      <c r="M14" s="39"/>
      <c r="N14" s="22"/>
      <c r="O14" s="22"/>
      <c r="P14" s="23">
        <f t="shared" si="0"/>
        <v>0</v>
      </c>
    </row>
    <row r="15" spans="2:16" s="6" customFormat="1" ht="43.5" customHeight="1" x14ac:dyDescent="0.2">
      <c r="B15" s="180"/>
      <c r="C15" s="146"/>
      <c r="D15" s="69"/>
      <c r="E15" s="114"/>
      <c r="F15" s="62"/>
      <c r="G15" s="62" t="s">
        <v>250</v>
      </c>
      <c r="H15" s="72" t="s">
        <v>247</v>
      </c>
      <c r="I15" s="60" t="s">
        <v>10</v>
      </c>
      <c r="J15" s="60" t="s">
        <v>27</v>
      </c>
      <c r="K15" s="73" t="s">
        <v>14</v>
      </c>
      <c r="L15" s="21" t="s">
        <v>4</v>
      </c>
      <c r="M15" s="39">
        <v>1</v>
      </c>
      <c r="N15" s="22"/>
      <c r="O15" s="22"/>
      <c r="P15" s="23">
        <f t="shared" si="0"/>
        <v>1</v>
      </c>
    </row>
    <row r="16" spans="2:16" s="6" customFormat="1" ht="24" customHeight="1" x14ac:dyDescent="0.2">
      <c r="B16" s="180"/>
      <c r="C16" s="146"/>
      <c r="D16" s="81"/>
      <c r="E16" s="115"/>
      <c r="F16" s="62"/>
      <c r="G16" s="62"/>
      <c r="H16" s="72"/>
      <c r="I16" s="59"/>
      <c r="J16" s="59"/>
      <c r="K16" s="74"/>
      <c r="L16" s="21" t="s">
        <v>5</v>
      </c>
      <c r="M16" s="22"/>
      <c r="N16" s="22"/>
      <c r="O16" s="22"/>
      <c r="P16" s="23">
        <f t="shared" si="0"/>
        <v>0</v>
      </c>
    </row>
    <row r="17" spans="2:16" s="6" customFormat="1" ht="51" customHeight="1" x14ac:dyDescent="0.2">
      <c r="B17" s="180"/>
      <c r="C17" s="146"/>
      <c r="D17" s="68" t="s">
        <v>81</v>
      </c>
      <c r="E17" s="132">
        <v>0.15</v>
      </c>
      <c r="F17" s="62" t="s">
        <v>251</v>
      </c>
      <c r="G17" s="62" t="s">
        <v>255</v>
      </c>
      <c r="H17" s="72" t="s">
        <v>253</v>
      </c>
      <c r="I17" s="60" t="s">
        <v>10</v>
      </c>
      <c r="J17" s="60" t="s">
        <v>14</v>
      </c>
      <c r="K17" s="73" t="s">
        <v>13</v>
      </c>
      <c r="L17" s="21" t="s">
        <v>4</v>
      </c>
      <c r="M17" s="39">
        <v>0.33</v>
      </c>
      <c r="N17" s="39">
        <v>0.33</v>
      </c>
      <c r="O17" s="39">
        <v>0.34</v>
      </c>
      <c r="P17" s="33">
        <f t="shared" ref="P17:P20" si="1">SUM(M17:O17)</f>
        <v>1</v>
      </c>
    </row>
    <row r="18" spans="2:16" s="6" customFormat="1" ht="30.75" customHeight="1" x14ac:dyDescent="0.2">
      <c r="B18" s="180"/>
      <c r="C18" s="146"/>
      <c r="D18" s="69"/>
      <c r="E18" s="133"/>
      <c r="F18" s="62"/>
      <c r="G18" s="62"/>
      <c r="H18" s="72"/>
      <c r="I18" s="59"/>
      <c r="J18" s="59"/>
      <c r="K18" s="74"/>
      <c r="L18" s="21" t="s">
        <v>5</v>
      </c>
      <c r="M18" s="39"/>
      <c r="N18" s="39"/>
      <c r="O18" s="39"/>
      <c r="P18" s="33">
        <f t="shared" si="1"/>
        <v>0</v>
      </c>
    </row>
    <row r="19" spans="2:16" s="6" customFormat="1" ht="30.75" customHeight="1" x14ac:dyDescent="0.2">
      <c r="B19" s="180"/>
      <c r="C19" s="146"/>
      <c r="D19" s="69"/>
      <c r="E19" s="133"/>
      <c r="F19" s="62" t="s">
        <v>252</v>
      </c>
      <c r="G19" s="60" t="s">
        <v>43</v>
      </c>
      <c r="H19" s="72" t="s">
        <v>254</v>
      </c>
      <c r="I19" s="60" t="s">
        <v>10</v>
      </c>
      <c r="J19" s="60" t="s">
        <v>200</v>
      </c>
      <c r="K19" s="73" t="s">
        <v>22</v>
      </c>
      <c r="L19" s="21" t="s">
        <v>4</v>
      </c>
      <c r="M19" s="39"/>
      <c r="N19" s="39"/>
      <c r="O19" s="39">
        <v>1</v>
      </c>
      <c r="P19" s="33">
        <f t="shared" si="1"/>
        <v>1</v>
      </c>
    </row>
    <row r="20" spans="2:16" s="6" customFormat="1" ht="30.75" customHeight="1" x14ac:dyDescent="0.2">
      <c r="B20" s="180"/>
      <c r="C20" s="146"/>
      <c r="D20" s="81"/>
      <c r="E20" s="134"/>
      <c r="F20" s="62"/>
      <c r="G20" s="59"/>
      <c r="H20" s="72"/>
      <c r="I20" s="59"/>
      <c r="J20" s="59"/>
      <c r="K20" s="74"/>
      <c r="L20" s="21" t="s">
        <v>5</v>
      </c>
      <c r="M20" s="22"/>
      <c r="N20" s="22"/>
      <c r="O20" s="22"/>
      <c r="P20" s="23">
        <f t="shared" si="1"/>
        <v>0</v>
      </c>
    </row>
    <row r="21" spans="2:16" s="6" customFormat="1" ht="36.75" customHeight="1" x14ac:dyDescent="0.2">
      <c r="B21" s="180"/>
      <c r="C21" s="146"/>
      <c r="D21" s="68" t="s">
        <v>82</v>
      </c>
      <c r="E21" s="116">
        <v>0.15</v>
      </c>
      <c r="F21" s="60" t="s">
        <v>11</v>
      </c>
      <c r="G21" s="62" t="s">
        <v>97</v>
      </c>
      <c r="H21" s="60" t="s">
        <v>102</v>
      </c>
      <c r="I21" s="60" t="s">
        <v>105</v>
      </c>
      <c r="J21" s="60" t="s">
        <v>14</v>
      </c>
      <c r="K21" s="73" t="s">
        <v>13</v>
      </c>
      <c r="L21" s="24" t="s">
        <v>4</v>
      </c>
      <c r="M21" s="22">
        <v>0.3</v>
      </c>
      <c r="N21" s="22">
        <v>0.3</v>
      </c>
      <c r="O21" s="22">
        <v>0.4</v>
      </c>
      <c r="P21" s="23">
        <f>SUM(M21:O21)</f>
        <v>1</v>
      </c>
    </row>
    <row r="22" spans="2:16" s="6" customFormat="1" ht="21" customHeight="1" x14ac:dyDescent="0.2">
      <c r="B22" s="180"/>
      <c r="C22" s="146"/>
      <c r="D22" s="69"/>
      <c r="E22" s="116"/>
      <c r="F22" s="118"/>
      <c r="G22" s="62"/>
      <c r="H22" s="59"/>
      <c r="I22" s="118"/>
      <c r="J22" s="59"/>
      <c r="K22" s="74"/>
      <c r="L22" s="24" t="s">
        <v>5</v>
      </c>
      <c r="M22" s="22"/>
      <c r="N22" s="22"/>
      <c r="O22" s="22"/>
      <c r="P22" s="23">
        <f>SUM(M22:O22)</f>
        <v>0</v>
      </c>
    </row>
    <row r="23" spans="2:16" s="6" customFormat="1" ht="34.5" customHeight="1" x14ac:dyDescent="0.2">
      <c r="B23" s="180"/>
      <c r="C23" s="146"/>
      <c r="D23" s="69"/>
      <c r="E23" s="116">
        <v>0.1</v>
      </c>
      <c r="F23" s="118"/>
      <c r="G23" s="62" t="s">
        <v>256</v>
      </c>
      <c r="H23" s="85" t="s">
        <v>259</v>
      </c>
      <c r="I23" s="118"/>
      <c r="J23" s="62" t="s">
        <v>14</v>
      </c>
      <c r="K23" s="148" t="s">
        <v>13</v>
      </c>
      <c r="L23" s="32" t="s">
        <v>36</v>
      </c>
      <c r="M23" s="22">
        <v>0.33</v>
      </c>
      <c r="N23" s="22">
        <v>0.33</v>
      </c>
      <c r="O23" s="22">
        <v>0.34</v>
      </c>
      <c r="P23" s="15">
        <f>+M23+N23+O23</f>
        <v>1</v>
      </c>
    </row>
    <row r="24" spans="2:16" s="6" customFormat="1" ht="38.25" customHeight="1" thickBot="1" x14ac:dyDescent="0.25">
      <c r="B24" s="180"/>
      <c r="C24" s="147"/>
      <c r="D24" s="70"/>
      <c r="E24" s="116"/>
      <c r="F24" s="119"/>
      <c r="G24" s="62"/>
      <c r="H24" s="138"/>
      <c r="I24" s="119"/>
      <c r="J24" s="139"/>
      <c r="K24" s="149"/>
      <c r="L24" s="13" t="s">
        <v>5</v>
      </c>
      <c r="M24" s="17"/>
      <c r="N24" s="14"/>
      <c r="O24" s="14"/>
      <c r="P24" s="14"/>
    </row>
    <row r="25" spans="2:16" s="6" customFormat="1" ht="16.5" customHeight="1" x14ac:dyDescent="0.2">
      <c r="B25" s="180"/>
      <c r="C25" s="105" t="s">
        <v>7</v>
      </c>
      <c r="D25" s="59"/>
      <c r="E25" s="59"/>
      <c r="F25" s="59"/>
      <c r="G25" s="59"/>
      <c r="H25" s="59"/>
      <c r="I25" s="59"/>
      <c r="J25" s="59"/>
      <c r="K25" s="59"/>
    </row>
    <row r="26" spans="2:16" s="6" customFormat="1" ht="5.25" customHeight="1" x14ac:dyDescent="0.2">
      <c r="B26" s="180"/>
      <c r="C26" s="106"/>
      <c r="D26" s="62"/>
      <c r="E26" s="62"/>
      <c r="F26" s="62"/>
      <c r="G26" s="62"/>
      <c r="H26" s="62"/>
      <c r="I26" s="62"/>
      <c r="J26" s="62"/>
      <c r="K26" s="62"/>
    </row>
    <row r="27" spans="2:16" s="6" customFormat="1" ht="26.25" customHeight="1" x14ac:dyDescent="0.2">
      <c r="B27" s="180"/>
      <c r="C27" s="141" t="s">
        <v>128</v>
      </c>
      <c r="D27" s="142"/>
      <c r="E27" s="142"/>
      <c r="F27" s="142"/>
      <c r="G27" s="142"/>
      <c r="H27" s="142"/>
      <c r="I27" s="142"/>
      <c r="J27" s="142"/>
      <c r="K27" s="142"/>
      <c r="L27" s="12" t="s">
        <v>36</v>
      </c>
      <c r="M27" s="25">
        <f>+M7*($E$7/2)+M9*($E$7)/2+M11*($E$11)+M13*($E$13)/2+M15*($E$13)/2+M17*($E$17)/2+M19*($E$17)/2+M21*$E$21+M23*$E$23</f>
        <v>0.5827500000000001</v>
      </c>
      <c r="N27" s="25">
        <f t="shared" ref="N27:O27" si="2">+N7*($E$7/2)+N9*($E$7)/2+N11*($E$11)+N13*($E$13)/2+N15*($E$13)/2+N17*($E$17)/2+N19*($E$17)/2+N21*$E$21+N23*$E$23</f>
        <v>0.22275000000000003</v>
      </c>
      <c r="O27" s="25">
        <f t="shared" si="2"/>
        <v>0.19450000000000001</v>
      </c>
      <c r="P27" s="26">
        <f>+M27+N27+O27</f>
        <v>1</v>
      </c>
    </row>
    <row r="28" spans="2:16" s="6" customFormat="1" ht="32.25" customHeight="1" thickBot="1" x14ac:dyDescent="0.25">
      <c r="B28" s="181"/>
      <c r="C28" s="143"/>
      <c r="D28" s="144"/>
      <c r="E28" s="144"/>
      <c r="F28" s="144"/>
      <c r="G28" s="144"/>
      <c r="H28" s="144"/>
      <c r="I28" s="144"/>
      <c r="J28" s="144"/>
      <c r="K28" s="144"/>
      <c r="L28" s="13" t="s">
        <v>5</v>
      </c>
      <c r="M28" s="25">
        <f>+M8*($E$7)/2+M10*($E$7)/2+M12*($E$11)/2+M14*($E$13)/2+M16*($E$13)/2+M18*($E$18)/2+M20*($E$18)/2+M22*$E$21+M24*$E$24</f>
        <v>0</v>
      </c>
      <c r="N28" s="25">
        <f t="shared" ref="N28:O28" si="3">+N8*($E$7)/2+N10*($E$7)/2+N12*($E$11)/2+N14*($E$13)/2+N16*($E$13)/2+N18*($E$18)/2+N20*($E$18)/2+N22*$E$21+N24*$E$24</f>
        <v>0</v>
      </c>
      <c r="O28" s="25">
        <f t="shared" si="3"/>
        <v>0</v>
      </c>
      <c r="P28" s="31">
        <f>SUM(M28:O28)</f>
        <v>0</v>
      </c>
    </row>
    <row r="29" spans="2:16" s="6" customFormat="1" ht="49.5" customHeight="1" thickBot="1" x14ac:dyDescent="0.25">
      <c r="B29" s="182" t="s">
        <v>160</v>
      </c>
      <c r="C29" s="30" t="s">
        <v>76</v>
      </c>
      <c r="D29" s="136" t="s">
        <v>162</v>
      </c>
      <c r="E29" s="137"/>
      <c r="F29" s="137"/>
      <c r="G29" s="137"/>
      <c r="H29" s="137"/>
      <c r="I29" s="137"/>
      <c r="J29" s="137"/>
      <c r="K29" s="137"/>
    </row>
    <row r="30" spans="2:16" s="6" customFormat="1" ht="31.5" customHeight="1" x14ac:dyDescent="0.2">
      <c r="B30" s="183"/>
      <c r="C30" s="193" t="s">
        <v>346</v>
      </c>
      <c r="D30" s="186" t="s">
        <v>155</v>
      </c>
      <c r="E30" s="65">
        <v>0.02</v>
      </c>
      <c r="F30" s="60" t="s">
        <v>130</v>
      </c>
      <c r="G30" s="60" t="s">
        <v>143</v>
      </c>
      <c r="H30" s="79" t="s">
        <v>131</v>
      </c>
      <c r="I30" s="59" t="s">
        <v>179</v>
      </c>
      <c r="J30" s="93" t="s">
        <v>14</v>
      </c>
      <c r="K30" s="92" t="s">
        <v>17</v>
      </c>
      <c r="L30" s="21" t="s">
        <v>4</v>
      </c>
      <c r="M30" s="39">
        <v>1</v>
      </c>
      <c r="N30" s="22"/>
      <c r="O30" s="22"/>
      <c r="P30" s="23">
        <f t="shared" ref="P30:P85" si="4">SUM(M30:O30)</f>
        <v>1</v>
      </c>
    </row>
    <row r="31" spans="2:16" s="6" customFormat="1" ht="30.75" customHeight="1" x14ac:dyDescent="0.2">
      <c r="B31" s="183"/>
      <c r="C31" s="194"/>
      <c r="D31" s="187"/>
      <c r="E31" s="140"/>
      <c r="F31" s="118"/>
      <c r="G31" s="59"/>
      <c r="H31" s="76"/>
      <c r="I31" s="62"/>
      <c r="J31" s="62"/>
      <c r="K31" s="75"/>
      <c r="L31" s="21" t="s">
        <v>5</v>
      </c>
      <c r="M31" s="22"/>
      <c r="N31" s="22"/>
      <c r="O31" s="22"/>
      <c r="P31" s="23">
        <f t="shared" si="4"/>
        <v>0</v>
      </c>
    </row>
    <row r="32" spans="2:16" s="6" customFormat="1" ht="36" customHeight="1" x14ac:dyDescent="0.2">
      <c r="B32" s="183"/>
      <c r="C32" s="194"/>
      <c r="D32" s="187"/>
      <c r="E32" s="140"/>
      <c r="F32" s="118"/>
      <c r="G32" s="60" t="s">
        <v>272</v>
      </c>
      <c r="H32" s="79" t="s">
        <v>132</v>
      </c>
      <c r="I32" s="59" t="s">
        <v>315</v>
      </c>
      <c r="J32" s="93" t="s">
        <v>16</v>
      </c>
      <c r="K32" s="92" t="s">
        <v>163</v>
      </c>
      <c r="L32" s="21" t="s">
        <v>4</v>
      </c>
      <c r="M32" s="39"/>
      <c r="N32" s="22">
        <v>1</v>
      </c>
      <c r="O32" s="22"/>
      <c r="P32" s="23">
        <f t="shared" si="4"/>
        <v>1</v>
      </c>
    </row>
    <row r="33" spans="2:16" s="6" customFormat="1" ht="24" customHeight="1" x14ac:dyDescent="0.2">
      <c r="B33" s="183"/>
      <c r="C33" s="194"/>
      <c r="D33" s="187"/>
      <c r="E33" s="66"/>
      <c r="F33" s="59"/>
      <c r="G33" s="59"/>
      <c r="H33" s="76"/>
      <c r="I33" s="62"/>
      <c r="J33" s="62"/>
      <c r="K33" s="75"/>
      <c r="L33" s="21" t="s">
        <v>5</v>
      </c>
      <c r="M33" s="22"/>
      <c r="N33" s="22"/>
      <c r="O33" s="22"/>
      <c r="P33" s="23"/>
    </row>
    <row r="34" spans="2:16" s="6" customFormat="1" ht="36.75" customHeight="1" x14ac:dyDescent="0.2">
      <c r="B34" s="183"/>
      <c r="C34" s="194"/>
      <c r="D34" s="187"/>
      <c r="E34" s="96">
        <v>0.04</v>
      </c>
      <c r="F34" s="83" t="s">
        <v>129</v>
      </c>
      <c r="G34" s="60" t="s">
        <v>37</v>
      </c>
      <c r="H34" s="79" t="s">
        <v>122</v>
      </c>
      <c r="I34" s="59" t="s">
        <v>342</v>
      </c>
      <c r="J34" s="93" t="s">
        <v>16</v>
      </c>
      <c r="K34" s="92" t="s">
        <v>13</v>
      </c>
      <c r="L34" s="21" t="s">
        <v>4</v>
      </c>
      <c r="M34" s="39">
        <v>0.33</v>
      </c>
      <c r="N34" s="22">
        <v>0.34</v>
      </c>
      <c r="O34" s="22">
        <v>0.33</v>
      </c>
      <c r="P34" s="23">
        <f>SUM(M34:O34)</f>
        <v>1</v>
      </c>
    </row>
    <row r="35" spans="2:16" s="6" customFormat="1" ht="22.5" customHeight="1" x14ac:dyDescent="0.2">
      <c r="B35" s="183"/>
      <c r="C35" s="194"/>
      <c r="D35" s="187"/>
      <c r="E35" s="97"/>
      <c r="F35" s="72"/>
      <c r="G35" s="59"/>
      <c r="H35" s="76"/>
      <c r="I35" s="62"/>
      <c r="J35" s="62"/>
      <c r="K35" s="75"/>
      <c r="L35" s="21" t="s">
        <v>5</v>
      </c>
      <c r="M35" s="22"/>
      <c r="N35" s="22"/>
      <c r="O35" s="22"/>
      <c r="P35" s="23">
        <f>SUM(M35:O35)</f>
        <v>0</v>
      </c>
    </row>
    <row r="36" spans="2:16" s="6" customFormat="1" ht="38.25" customHeight="1" x14ac:dyDescent="0.2">
      <c r="B36" s="183"/>
      <c r="C36" s="194"/>
      <c r="D36" s="187"/>
      <c r="E36" s="96">
        <v>0.03</v>
      </c>
      <c r="F36" s="59" t="s">
        <v>133</v>
      </c>
      <c r="G36" s="60" t="s">
        <v>37</v>
      </c>
      <c r="H36" s="83" t="s">
        <v>56</v>
      </c>
      <c r="I36" s="59" t="s">
        <v>224</v>
      </c>
      <c r="J36" s="59" t="s">
        <v>14</v>
      </c>
      <c r="K36" s="74" t="s">
        <v>15</v>
      </c>
      <c r="L36" s="21" t="s">
        <v>4</v>
      </c>
      <c r="M36" s="39">
        <v>0.33</v>
      </c>
      <c r="N36" s="22">
        <v>0.34</v>
      </c>
      <c r="O36" s="22">
        <v>0.33</v>
      </c>
      <c r="P36" s="23">
        <f t="shared" si="4"/>
        <v>1</v>
      </c>
    </row>
    <row r="37" spans="2:16" s="6" customFormat="1" ht="18.75" customHeight="1" x14ac:dyDescent="0.2">
      <c r="B37" s="183"/>
      <c r="C37" s="194"/>
      <c r="D37" s="187"/>
      <c r="E37" s="97"/>
      <c r="F37" s="62"/>
      <c r="G37" s="59"/>
      <c r="H37" s="72"/>
      <c r="I37" s="62"/>
      <c r="J37" s="62"/>
      <c r="K37" s="75"/>
      <c r="L37" s="21" t="s">
        <v>5</v>
      </c>
      <c r="M37" s="39"/>
      <c r="N37" s="22"/>
      <c r="O37" s="22"/>
      <c r="P37" s="23">
        <f t="shared" si="4"/>
        <v>0</v>
      </c>
    </row>
    <row r="38" spans="2:16" s="6" customFormat="1" ht="35.25" customHeight="1" x14ac:dyDescent="0.2">
      <c r="B38" s="183"/>
      <c r="C38" s="194"/>
      <c r="D38" s="187"/>
      <c r="E38" s="96">
        <v>0.03</v>
      </c>
      <c r="F38" s="62" t="s">
        <v>134</v>
      </c>
      <c r="G38" s="60" t="s">
        <v>37</v>
      </c>
      <c r="H38" s="72" t="s">
        <v>57</v>
      </c>
      <c r="I38" s="62" t="s">
        <v>316</v>
      </c>
      <c r="J38" s="62" t="s">
        <v>16</v>
      </c>
      <c r="K38" s="75" t="s">
        <v>16</v>
      </c>
      <c r="L38" s="21" t="s">
        <v>4</v>
      </c>
      <c r="M38" s="39">
        <v>1</v>
      </c>
      <c r="N38" s="22"/>
      <c r="O38" s="22"/>
      <c r="P38" s="23">
        <f t="shared" si="4"/>
        <v>1</v>
      </c>
    </row>
    <row r="39" spans="2:16" s="6" customFormat="1" ht="27" customHeight="1" x14ac:dyDescent="0.2">
      <c r="B39" s="183"/>
      <c r="C39" s="194"/>
      <c r="D39" s="187"/>
      <c r="E39" s="97"/>
      <c r="F39" s="62"/>
      <c r="G39" s="59"/>
      <c r="H39" s="72"/>
      <c r="I39" s="62"/>
      <c r="J39" s="62"/>
      <c r="K39" s="75"/>
      <c r="L39" s="21" t="s">
        <v>5</v>
      </c>
      <c r="M39" s="39"/>
      <c r="N39" s="22"/>
      <c r="O39" s="22"/>
      <c r="P39" s="23">
        <f t="shared" si="4"/>
        <v>0</v>
      </c>
    </row>
    <row r="40" spans="2:16" s="6" customFormat="1" ht="43.5" customHeight="1" x14ac:dyDescent="0.2">
      <c r="B40" s="183"/>
      <c r="C40" s="194"/>
      <c r="D40" s="187"/>
      <c r="E40" s="65">
        <v>0.03</v>
      </c>
      <c r="F40" s="62" t="s">
        <v>164</v>
      </c>
      <c r="G40" s="60" t="s">
        <v>41</v>
      </c>
      <c r="H40" s="72" t="s">
        <v>165</v>
      </c>
      <c r="I40" s="62" t="s">
        <v>224</v>
      </c>
      <c r="J40" s="62" t="s">
        <v>14</v>
      </c>
      <c r="K40" s="75" t="s">
        <v>14</v>
      </c>
      <c r="L40" s="21" t="s">
        <v>4</v>
      </c>
      <c r="M40" s="39">
        <v>1</v>
      </c>
      <c r="N40" s="22"/>
      <c r="O40" s="22"/>
      <c r="P40" s="23">
        <f t="shared" si="4"/>
        <v>1</v>
      </c>
    </row>
    <row r="41" spans="2:16" s="6" customFormat="1" ht="21.75" customHeight="1" x14ac:dyDescent="0.2">
      <c r="B41" s="183"/>
      <c r="C41" s="194"/>
      <c r="D41" s="187"/>
      <c r="E41" s="66"/>
      <c r="F41" s="62"/>
      <c r="G41" s="59"/>
      <c r="H41" s="72"/>
      <c r="I41" s="62"/>
      <c r="J41" s="62"/>
      <c r="K41" s="75"/>
      <c r="L41" s="21" t="s">
        <v>5</v>
      </c>
      <c r="M41" s="22"/>
      <c r="N41" s="22"/>
      <c r="O41" s="22"/>
      <c r="P41" s="23">
        <f t="shared" si="4"/>
        <v>0</v>
      </c>
    </row>
    <row r="42" spans="2:16" s="6" customFormat="1" ht="45" customHeight="1" x14ac:dyDescent="0.2">
      <c r="B42" s="183"/>
      <c r="C42" s="194"/>
      <c r="D42" s="187"/>
      <c r="E42" s="65">
        <v>0.05</v>
      </c>
      <c r="F42" s="62" t="s">
        <v>136</v>
      </c>
      <c r="G42" s="60" t="s">
        <v>42</v>
      </c>
      <c r="H42" s="72" t="s">
        <v>58</v>
      </c>
      <c r="I42" s="62" t="s">
        <v>224</v>
      </c>
      <c r="J42" s="62" t="s">
        <v>20</v>
      </c>
      <c r="K42" s="75" t="s">
        <v>166</v>
      </c>
      <c r="L42" s="21" t="s">
        <v>4</v>
      </c>
      <c r="M42" s="39">
        <v>0.33</v>
      </c>
      <c r="N42" s="22">
        <v>0.34</v>
      </c>
      <c r="O42" s="22">
        <v>0.33</v>
      </c>
      <c r="P42" s="23">
        <f t="shared" si="4"/>
        <v>1</v>
      </c>
    </row>
    <row r="43" spans="2:16" s="6" customFormat="1" ht="21.75" customHeight="1" x14ac:dyDescent="0.2">
      <c r="B43" s="183"/>
      <c r="C43" s="194"/>
      <c r="D43" s="187"/>
      <c r="E43" s="66"/>
      <c r="F43" s="62"/>
      <c r="G43" s="59"/>
      <c r="H43" s="72"/>
      <c r="I43" s="62"/>
      <c r="J43" s="62"/>
      <c r="K43" s="75"/>
      <c r="L43" s="21" t="s">
        <v>5</v>
      </c>
      <c r="M43" s="39"/>
      <c r="N43" s="22"/>
      <c r="O43" s="22"/>
      <c r="P43" s="23">
        <f t="shared" si="4"/>
        <v>0</v>
      </c>
    </row>
    <row r="44" spans="2:16" s="6" customFormat="1" ht="24" customHeight="1" x14ac:dyDescent="0.2">
      <c r="B44" s="183"/>
      <c r="C44" s="194"/>
      <c r="D44" s="187"/>
      <c r="E44" s="65">
        <v>0.04</v>
      </c>
      <c r="F44" s="62" t="s">
        <v>137</v>
      </c>
      <c r="G44" s="108" t="s">
        <v>43</v>
      </c>
      <c r="H44" s="89" t="s">
        <v>225</v>
      </c>
      <c r="I44" s="62" t="s">
        <v>227</v>
      </c>
      <c r="J44" s="62" t="s">
        <v>14</v>
      </c>
      <c r="K44" s="75" t="s">
        <v>14</v>
      </c>
      <c r="L44" s="21" t="s">
        <v>4</v>
      </c>
      <c r="M44" s="39">
        <v>1</v>
      </c>
      <c r="N44" s="22"/>
      <c r="O44" s="22"/>
      <c r="P44" s="23">
        <f t="shared" si="4"/>
        <v>1</v>
      </c>
    </row>
    <row r="45" spans="2:16" s="6" customFormat="1" ht="29.25" customHeight="1" x14ac:dyDescent="0.2">
      <c r="B45" s="183"/>
      <c r="C45" s="194"/>
      <c r="D45" s="187"/>
      <c r="E45" s="66"/>
      <c r="F45" s="88"/>
      <c r="G45" s="80"/>
      <c r="H45" s="89"/>
      <c r="I45" s="62"/>
      <c r="J45" s="62"/>
      <c r="K45" s="75"/>
      <c r="L45" s="21" t="s">
        <v>5</v>
      </c>
      <c r="M45" s="22"/>
      <c r="N45" s="22"/>
      <c r="O45" s="22"/>
      <c r="P45" s="23">
        <f t="shared" si="4"/>
        <v>0</v>
      </c>
    </row>
    <row r="46" spans="2:16" s="6" customFormat="1" ht="30.75" customHeight="1" x14ac:dyDescent="0.2">
      <c r="B46" s="183"/>
      <c r="C46" s="194"/>
      <c r="D46" s="187"/>
      <c r="E46" s="65">
        <v>0.03</v>
      </c>
      <c r="F46" s="62" t="s">
        <v>138</v>
      </c>
      <c r="G46" s="60" t="s">
        <v>43</v>
      </c>
      <c r="H46" s="89" t="s">
        <v>228</v>
      </c>
      <c r="I46" s="62" t="s">
        <v>226</v>
      </c>
      <c r="J46" s="62" t="s">
        <v>29</v>
      </c>
      <c r="K46" s="62" t="s">
        <v>29</v>
      </c>
      <c r="L46" s="21" t="s">
        <v>4</v>
      </c>
      <c r="M46" s="22"/>
      <c r="N46" s="22">
        <v>1</v>
      </c>
      <c r="O46" s="22"/>
      <c r="P46" s="23">
        <f t="shared" si="4"/>
        <v>1</v>
      </c>
    </row>
    <row r="47" spans="2:16" s="6" customFormat="1" ht="24.75" customHeight="1" x14ac:dyDescent="0.2">
      <c r="B47" s="183"/>
      <c r="C47" s="194"/>
      <c r="D47" s="187"/>
      <c r="E47" s="66"/>
      <c r="F47" s="88"/>
      <c r="G47" s="59"/>
      <c r="H47" s="89"/>
      <c r="I47" s="62"/>
      <c r="J47" s="62"/>
      <c r="K47" s="62"/>
      <c r="L47" s="21" t="s">
        <v>5</v>
      </c>
      <c r="M47" s="22"/>
      <c r="N47" s="22"/>
      <c r="O47" s="22"/>
      <c r="P47" s="23">
        <f t="shared" si="4"/>
        <v>0</v>
      </c>
    </row>
    <row r="48" spans="2:16" s="6" customFormat="1" ht="32.25" customHeight="1" x14ac:dyDescent="0.2">
      <c r="B48" s="183"/>
      <c r="C48" s="194"/>
      <c r="D48" s="187"/>
      <c r="E48" s="65">
        <v>0.02</v>
      </c>
      <c r="F48" s="62" t="s">
        <v>139</v>
      </c>
      <c r="G48" s="60" t="s">
        <v>44</v>
      </c>
      <c r="H48" s="72" t="s">
        <v>59</v>
      </c>
      <c r="I48" s="62" t="s">
        <v>317</v>
      </c>
      <c r="J48" s="62" t="s">
        <v>14</v>
      </c>
      <c r="K48" s="75" t="s">
        <v>30</v>
      </c>
      <c r="L48" s="21" t="s">
        <v>4</v>
      </c>
      <c r="M48" s="39">
        <v>0.33</v>
      </c>
      <c r="N48" s="22">
        <v>0.34</v>
      </c>
      <c r="O48" s="22">
        <v>0.33</v>
      </c>
      <c r="P48" s="23">
        <f t="shared" si="4"/>
        <v>1</v>
      </c>
    </row>
    <row r="49" spans="2:17" s="6" customFormat="1" ht="22.5" customHeight="1" x14ac:dyDescent="0.2">
      <c r="B49" s="183"/>
      <c r="C49" s="194"/>
      <c r="D49" s="187"/>
      <c r="E49" s="66"/>
      <c r="F49" s="62"/>
      <c r="G49" s="59"/>
      <c r="H49" s="72"/>
      <c r="I49" s="62"/>
      <c r="J49" s="62"/>
      <c r="K49" s="75"/>
      <c r="L49" s="21" t="s">
        <v>5</v>
      </c>
      <c r="M49" s="39"/>
      <c r="N49" s="22"/>
      <c r="O49" s="22"/>
      <c r="P49" s="23">
        <f t="shared" si="4"/>
        <v>0</v>
      </c>
    </row>
    <row r="50" spans="2:17" s="6" customFormat="1" ht="42" customHeight="1" x14ac:dyDescent="0.2">
      <c r="B50" s="183"/>
      <c r="C50" s="194"/>
      <c r="D50" s="187"/>
      <c r="E50" s="65">
        <v>0.04</v>
      </c>
      <c r="F50" s="76" t="s">
        <v>140</v>
      </c>
      <c r="G50" s="60" t="s">
        <v>48</v>
      </c>
      <c r="H50" s="62" t="s">
        <v>60</v>
      </c>
      <c r="I50" s="62" t="s">
        <v>111</v>
      </c>
      <c r="J50" s="75" t="s">
        <v>16</v>
      </c>
      <c r="K50" s="62" t="s">
        <v>13</v>
      </c>
      <c r="L50" s="21" t="s">
        <v>4</v>
      </c>
      <c r="M50" s="39">
        <v>0.2</v>
      </c>
      <c r="N50" s="22">
        <v>0.4</v>
      </c>
      <c r="O50" s="22">
        <v>0.4</v>
      </c>
      <c r="P50" s="23">
        <f t="shared" si="4"/>
        <v>1</v>
      </c>
    </row>
    <row r="51" spans="2:17" s="6" customFormat="1" ht="24.75" customHeight="1" x14ac:dyDescent="0.2">
      <c r="B51" s="183"/>
      <c r="C51" s="194"/>
      <c r="D51" s="187"/>
      <c r="E51" s="66"/>
      <c r="F51" s="76"/>
      <c r="G51" s="59"/>
      <c r="H51" s="62"/>
      <c r="I51" s="62"/>
      <c r="J51" s="75"/>
      <c r="K51" s="62"/>
      <c r="L51" s="21" t="s">
        <v>5</v>
      </c>
      <c r="M51" s="39"/>
      <c r="N51" s="22"/>
      <c r="O51" s="22"/>
      <c r="P51" s="23">
        <f t="shared" si="4"/>
        <v>0</v>
      </c>
    </row>
    <row r="52" spans="2:17" s="6" customFormat="1" ht="49.5" customHeight="1" x14ac:dyDescent="0.2">
      <c r="B52" s="183"/>
      <c r="C52" s="194"/>
      <c r="D52" s="187"/>
      <c r="E52" s="65">
        <v>0.05</v>
      </c>
      <c r="F52" s="76" t="s">
        <v>141</v>
      </c>
      <c r="G52" s="60" t="s">
        <v>91</v>
      </c>
      <c r="H52" s="85" t="s">
        <v>201</v>
      </c>
      <c r="I52" s="62" t="s">
        <v>112</v>
      </c>
      <c r="J52" s="59" t="s">
        <v>16</v>
      </c>
      <c r="K52" s="74" t="s">
        <v>13</v>
      </c>
      <c r="L52" s="21" t="s">
        <v>4</v>
      </c>
      <c r="M52" s="22">
        <v>0.2</v>
      </c>
      <c r="N52" s="22">
        <v>0.4</v>
      </c>
      <c r="O52" s="22">
        <v>0.4</v>
      </c>
      <c r="P52" s="23">
        <f t="shared" si="4"/>
        <v>1</v>
      </c>
    </row>
    <row r="53" spans="2:17" s="6" customFormat="1" ht="29.25" customHeight="1" x14ac:dyDescent="0.2">
      <c r="B53" s="183"/>
      <c r="C53" s="194"/>
      <c r="D53" s="187"/>
      <c r="E53" s="66"/>
      <c r="F53" s="76"/>
      <c r="G53" s="59"/>
      <c r="H53" s="85"/>
      <c r="I53" s="62"/>
      <c r="J53" s="62"/>
      <c r="K53" s="75"/>
      <c r="L53" s="21" t="s">
        <v>5</v>
      </c>
      <c r="M53" s="39"/>
      <c r="N53" s="22"/>
      <c r="O53" s="22"/>
      <c r="P53" s="23">
        <f t="shared" si="4"/>
        <v>0</v>
      </c>
    </row>
    <row r="54" spans="2:17" s="6" customFormat="1" ht="29.25" customHeight="1" x14ac:dyDescent="0.2">
      <c r="B54" s="183"/>
      <c r="C54" s="194"/>
      <c r="D54" s="187"/>
      <c r="E54" s="65">
        <v>0.03</v>
      </c>
      <c r="F54" s="60" t="s">
        <v>180</v>
      </c>
      <c r="G54" s="60" t="s">
        <v>34</v>
      </c>
      <c r="H54" s="60" t="s">
        <v>223</v>
      </c>
      <c r="I54" s="60" t="s">
        <v>318</v>
      </c>
      <c r="J54" s="60" t="s">
        <v>181</v>
      </c>
      <c r="K54" s="73" t="s">
        <v>13</v>
      </c>
      <c r="L54" s="21" t="s">
        <v>4</v>
      </c>
      <c r="M54" s="39"/>
      <c r="N54" s="22"/>
      <c r="O54" s="22">
        <v>1</v>
      </c>
      <c r="P54" s="23">
        <f t="shared" si="4"/>
        <v>1</v>
      </c>
    </row>
    <row r="55" spans="2:17" s="6" customFormat="1" ht="29.25" customHeight="1" x14ac:dyDescent="0.2">
      <c r="B55" s="183"/>
      <c r="C55" s="194"/>
      <c r="D55" s="187"/>
      <c r="E55" s="66"/>
      <c r="F55" s="59"/>
      <c r="G55" s="59"/>
      <c r="H55" s="59"/>
      <c r="I55" s="59"/>
      <c r="J55" s="59"/>
      <c r="K55" s="74"/>
      <c r="L55" s="21" t="s">
        <v>5</v>
      </c>
      <c r="M55" s="39"/>
      <c r="N55" s="22"/>
      <c r="O55" s="22"/>
      <c r="P55" s="23">
        <f t="shared" si="4"/>
        <v>0</v>
      </c>
    </row>
    <row r="56" spans="2:17" s="6" customFormat="1" ht="62.25" customHeight="1" x14ac:dyDescent="0.2">
      <c r="B56" s="183"/>
      <c r="C56" s="194"/>
      <c r="D56" s="187"/>
      <c r="E56" s="65">
        <v>0.04</v>
      </c>
      <c r="F56" s="72" t="s">
        <v>207</v>
      </c>
      <c r="G56" s="86" t="s">
        <v>61</v>
      </c>
      <c r="H56" s="85" t="s">
        <v>279</v>
      </c>
      <c r="I56" s="62" t="s">
        <v>113</v>
      </c>
      <c r="J56" s="75" t="s">
        <v>16</v>
      </c>
      <c r="K56" s="75" t="s">
        <v>13</v>
      </c>
      <c r="L56" s="21" t="s">
        <v>4</v>
      </c>
      <c r="M56" s="22">
        <v>0.3</v>
      </c>
      <c r="N56" s="22">
        <v>0.3</v>
      </c>
      <c r="O56" s="22">
        <v>0.4</v>
      </c>
      <c r="P56" s="23">
        <f t="shared" si="4"/>
        <v>1</v>
      </c>
    </row>
    <row r="57" spans="2:17" s="6" customFormat="1" ht="40.5" customHeight="1" x14ac:dyDescent="0.2">
      <c r="B57" s="183"/>
      <c r="C57" s="194"/>
      <c r="D57" s="187"/>
      <c r="E57" s="66"/>
      <c r="F57" s="72"/>
      <c r="G57" s="87"/>
      <c r="H57" s="85"/>
      <c r="I57" s="62"/>
      <c r="J57" s="75"/>
      <c r="K57" s="75"/>
      <c r="L57" s="21" t="s">
        <v>5</v>
      </c>
      <c r="M57" s="22"/>
      <c r="N57" s="22"/>
      <c r="O57" s="22"/>
      <c r="P57" s="23">
        <f t="shared" si="4"/>
        <v>0</v>
      </c>
    </row>
    <row r="58" spans="2:17" s="6" customFormat="1" ht="54.75" customHeight="1" x14ac:dyDescent="0.2">
      <c r="B58" s="183"/>
      <c r="C58" s="194"/>
      <c r="D58" s="187"/>
      <c r="E58" s="65">
        <v>0.05</v>
      </c>
      <c r="F58" s="72" t="s">
        <v>208</v>
      </c>
      <c r="G58" s="60" t="s">
        <v>63</v>
      </c>
      <c r="H58" s="62" t="s">
        <v>62</v>
      </c>
      <c r="I58" s="85" t="s">
        <v>114</v>
      </c>
      <c r="J58" s="75" t="s">
        <v>17</v>
      </c>
      <c r="K58" s="75" t="s">
        <v>13</v>
      </c>
      <c r="L58" s="21" t="s">
        <v>4</v>
      </c>
      <c r="M58" s="39">
        <v>0.2</v>
      </c>
      <c r="N58" s="22">
        <v>0.4</v>
      </c>
      <c r="O58" s="22">
        <v>0.4</v>
      </c>
      <c r="P58" s="23">
        <f t="shared" si="4"/>
        <v>1</v>
      </c>
      <c r="Q58" s="16"/>
    </row>
    <row r="59" spans="2:17" s="6" customFormat="1" ht="27.75" customHeight="1" x14ac:dyDescent="0.2">
      <c r="B59" s="183"/>
      <c r="C59" s="194"/>
      <c r="D59" s="187"/>
      <c r="E59" s="66"/>
      <c r="F59" s="72"/>
      <c r="G59" s="59"/>
      <c r="H59" s="62"/>
      <c r="I59" s="85"/>
      <c r="J59" s="75"/>
      <c r="K59" s="75"/>
      <c r="L59" s="21" t="s">
        <v>5</v>
      </c>
      <c r="M59" s="39"/>
      <c r="N59" s="22"/>
      <c r="O59" s="22"/>
      <c r="P59" s="23">
        <f t="shared" si="4"/>
        <v>0</v>
      </c>
    </row>
    <row r="60" spans="2:17" s="6" customFormat="1" ht="40.5" customHeight="1" x14ac:dyDescent="0.2">
      <c r="B60" s="183"/>
      <c r="C60" s="194"/>
      <c r="D60" s="188" t="s">
        <v>156</v>
      </c>
      <c r="E60" s="65">
        <v>7.0000000000000007E-2</v>
      </c>
      <c r="F60" s="72" t="s">
        <v>209</v>
      </c>
      <c r="G60" s="62" t="s">
        <v>167</v>
      </c>
      <c r="H60" s="62" t="s">
        <v>64</v>
      </c>
      <c r="I60" s="62" t="s">
        <v>135</v>
      </c>
      <c r="J60" s="62" t="s">
        <v>17</v>
      </c>
      <c r="K60" s="73" t="s">
        <v>13</v>
      </c>
      <c r="L60" s="21" t="s">
        <v>4</v>
      </c>
      <c r="M60" s="39">
        <v>0.3</v>
      </c>
      <c r="N60" s="22">
        <v>0.35</v>
      </c>
      <c r="O60" s="22">
        <v>0.35</v>
      </c>
      <c r="P60" s="33">
        <f t="shared" si="4"/>
        <v>0.99999999999999989</v>
      </c>
    </row>
    <row r="61" spans="2:17" s="6" customFormat="1" ht="34.5" customHeight="1" x14ac:dyDescent="0.2">
      <c r="B61" s="183"/>
      <c r="C61" s="194"/>
      <c r="D61" s="189"/>
      <c r="E61" s="66"/>
      <c r="F61" s="72"/>
      <c r="G61" s="62"/>
      <c r="H61" s="62"/>
      <c r="I61" s="62"/>
      <c r="J61" s="62"/>
      <c r="K61" s="74"/>
      <c r="L61" s="21" t="s">
        <v>5</v>
      </c>
      <c r="M61" s="39"/>
      <c r="N61" s="22"/>
      <c r="O61" s="22"/>
      <c r="P61" s="33">
        <f t="shared" si="4"/>
        <v>0</v>
      </c>
    </row>
    <row r="62" spans="2:17" s="6" customFormat="1" ht="41.25" customHeight="1" x14ac:dyDescent="0.2">
      <c r="B62" s="183"/>
      <c r="C62" s="194"/>
      <c r="D62" s="189"/>
      <c r="E62" s="65">
        <v>0.06</v>
      </c>
      <c r="F62" s="76" t="s">
        <v>210</v>
      </c>
      <c r="G62" s="86" t="s">
        <v>90</v>
      </c>
      <c r="H62" s="62" t="s">
        <v>229</v>
      </c>
      <c r="I62" s="76" t="s">
        <v>269</v>
      </c>
      <c r="J62" s="59" t="s">
        <v>14</v>
      </c>
      <c r="K62" s="74" t="s">
        <v>13</v>
      </c>
      <c r="L62" s="21" t="s">
        <v>4</v>
      </c>
      <c r="M62" s="39">
        <v>0.5</v>
      </c>
      <c r="N62" s="22">
        <v>0.25</v>
      </c>
      <c r="O62" s="22">
        <v>0.25</v>
      </c>
      <c r="P62" s="33">
        <f t="shared" si="4"/>
        <v>1</v>
      </c>
    </row>
    <row r="63" spans="2:17" s="6" customFormat="1" ht="35.25" customHeight="1" x14ac:dyDescent="0.2">
      <c r="B63" s="183"/>
      <c r="C63" s="194"/>
      <c r="D63" s="189"/>
      <c r="E63" s="66"/>
      <c r="F63" s="76"/>
      <c r="G63" s="87"/>
      <c r="H63" s="62"/>
      <c r="I63" s="76"/>
      <c r="J63" s="62"/>
      <c r="K63" s="75"/>
      <c r="L63" s="21" t="s">
        <v>5</v>
      </c>
      <c r="M63" s="39"/>
      <c r="N63" s="22"/>
      <c r="O63" s="22"/>
      <c r="P63" s="33">
        <f t="shared" si="4"/>
        <v>0</v>
      </c>
    </row>
    <row r="64" spans="2:17" s="6" customFormat="1" ht="32.25" customHeight="1" x14ac:dyDescent="0.2">
      <c r="B64" s="183"/>
      <c r="C64" s="194"/>
      <c r="D64" s="189"/>
      <c r="E64" s="65">
        <v>0.05</v>
      </c>
      <c r="F64" s="60" t="s">
        <v>297</v>
      </c>
      <c r="G64" s="60" t="s">
        <v>65</v>
      </c>
      <c r="H64" s="86" t="s">
        <v>101</v>
      </c>
      <c r="I64" s="59" t="s">
        <v>110</v>
      </c>
      <c r="J64" s="59" t="s">
        <v>12</v>
      </c>
      <c r="K64" s="74" t="s">
        <v>21</v>
      </c>
      <c r="L64" s="21" t="s">
        <v>4</v>
      </c>
      <c r="M64" s="39">
        <v>0.2</v>
      </c>
      <c r="N64" s="22">
        <v>0.8</v>
      </c>
      <c r="O64" s="22"/>
      <c r="P64" s="33">
        <f t="shared" si="4"/>
        <v>1</v>
      </c>
    </row>
    <row r="65" spans="2:18" s="6" customFormat="1" ht="14.25" customHeight="1" x14ac:dyDescent="0.2">
      <c r="B65" s="183"/>
      <c r="C65" s="194"/>
      <c r="D65" s="189"/>
      <c r="E65" s="66"/>
      <c r="F65" s="59"/>
      <c r="G65" s="59"/>
      <c r="H65" s="87"/>
      <c r="I65" s="62"/>
      <c r="J65" s="62"/>
      <c r="K65" s="75"/>
      <c r="L65" s="21" t="s">
        <v>5</v>
      </c>
      <c r="M65" s="22"/>
      <c r="N65" s="22"/>
      <c r="O65" s="22"/>
      <c r="P65" s="33">
        <f t="shared" si="4"/>
        <v>0</v>
      </c>
    </row>
    <row r="66" spans="2:18" s="6" customFormat="1" ht="36" customHeight="1" x14ac:dyDescent="0.2">
      <c r="B66" s="183"/>
      <c r="C66" s="194"/>
      <c r="D66" s="189"/>
      <c r="E66" s="65">
        <v>0.05</v>
      </c>
      <c r="F66" s="84" t="s">
        <v>298</v>
      </c>
      <c r="G66" s="60" t="s">
        <v>282</v>
      </c>
      <c r="H66" s="72" t="s">
        <v>55</v>
      </c>
      <c r="I66" s="62" t="s">
        <v>319</v>
      </c>
      <c r="J66" s="62" t="s">
        <v>16</v>
      </c>
      <c r="K66" s="62" t="s">
        <v>22</v>
      </c>
      <c r="L66" s="21" t="s">
        <v>4</v>
      </c>
      <c r="M66" s="22">
        <v>0.2</v>
      </c>
      <c r="N66" s="22">
        <v>0.4</v>
      </c>
      <c r="O66" s="22">
        <v>0.4</v>
      </c>
      <c r="P66" s="33">
        <f t="shared" si="4"/>
        <v>1</v>
      </c>
    </row>
    <row r="67" spans="2:18" s="6" customFormat="1" ht="29.25" customHeight="1" x14ac:dyDescent="0.2">
      <c r="B67" s="183"/>
      <c r="C67" s="194"/>
      <c r="D67" s="189"/>
      <c r="E67" s="66"/>
      <c r="F67" s="83"/>
      <c r="G67" s="59"/>
      <c r="H67" s="72"/>
      <c r="I67" s="62"/>
      <c r="J67" s="62"/>
      <c r="K67" s="62"/>
      <c r="L67" s="21" t="s">
        <v>5</v>
      </c>
      <c r="M67" s="22"/>
      <c r="N67" s="22"/>
      <c r="O67" s="22"/>
      <c r="P67" s="33">
        <f t="shared" si="4"/>
        <v>0</v>
      </c>
    </row>
    <row r="68" spans="2:18" s="6" customFormat="1" ht="24.75" customHeight="1" x14ac:dyDescent="0.2">
      <c r="B68" s="183"/>
      <c r="C68" s="194"/>
      <c r="D68" s="189"/>
      <c r="E68" s="65">
        <v>0.02</v>
      </c>
      <c r="F68" s="60" t="s">
        <v>299</v>
      </c>
      <c r="G68" s="60" t="s">
        <v>280</v>
      </c>
      <c r="H68" s="60" t="s">
        <v>281</v>
      </c>
      <c r="I68" s="62" t="s">
        <v>320</v>
      </c>
      <c r="J68" s="60" t="s">
        <v>144</v>
      </c>
      <c r="K68" s="73" t="s">
        <v>13</v>
      </c>
      <c r="L68" s="21" t="s">
        <v>4</v>
      </c>
      <c r="M68" s="22">
        <v>0.4</v>
      </c>
      <c r="N68" s="22">
        <v>0.3</v>
      </c>
      <c r="O68" s="22">
        <v>0.3</v>
      </c>
      <c r="P68" s="33">
        <f t="shared" si="4"/>
        <v>1</v>
      </c>
    </row>
    <row r="69" spans="2:18" s="6" customFormat="1" ht="24.75" customHeight="1" x14ac:dyDescent="0.2">
      <c r="B69" s="183"/>
      <c r="C69" s="194"/>
      <c r="D69" s="189"/>
      <c r="E69" s="66"/>
      <c r="F69" s="59"/>
      <c r="G69" s="59"/>
      <c r="H69" s="59"/>
      <c r="I69" s="62"/>
      <c r="J69" s="59"/>
      <c r="K69" s="74"/>
      <c r="L69" s="21" t="s">
        <v>5</v>
      </c>
      <c r="M69" s="22"/>
      <c r="N69" s="22"/>
      <c r="O69" s="22"/>
      <c r="P69" s="33">
        <f t="shared" si="4"/>
        <v>0</v>
      </c>
    </row>
    <row r="70" spans="2:18" s="6" customFormat="1" ht="55.5" customHeight="1" x14ac:dyDescent="0.2">
      <c r="B70" s="183"/>
      <c r="C70" s="194"/>
      <c r="D70" s="189"/>
      <c r="E70" s="96">
        <v>0.05</v>
      </c>
      <c r="F70" s="90" t="s">
        <v>300</v>
      </c>
      <c r="G70" s="60" t="s">
        <v>142</v>
      </c>
      <c r="H70" s="78" t="s">
        <v>283</v>
      </c>
      <c r="I70" s="62" t="s">
        <v>320</v>
      </c>
      <c r="J70" s="62" t="s">
        <v>16</v>
      </c>
      <c r="K70" s="75" t="s">
        <v>13</v>
      </c>
      <c r="L70" s="21" t="s">
        <v>4</v>
      </c>
      <c r="M70" s="22">
        <v>0.2</v>
      </c>
      <c r="N70" s="22">
        <v>0.4</v>
      </c>
      <c r="O70" s="22">
        <v>0.4</v>
      </c>
      <c r="P70" s="33">
        <f t="shared" si="4"/>
        <v>1</v>
      </c>
    </row>
    <row r="71" spans="2:18" s="6" customFormat="1" ht="38.25" customHeight="1" thickBot="1" x14ac:dyDescent="0.25">
      <c r="B71" s="183"/>
      <c r="C71" s="194"/>
      <c r="D71" s="189"/>
      <c r="E71" s="97"/>
      <c r="F71" s="90"/>
      <c r="G71" s="59"/>
      <c r="H71" s="79"/>
      <c r="I71" s="62"/>
      <c r="J71" s="62"/>
      <c r="K71" s="75"/>
      <c r="L71" s="21" t="s">
        <v>5</v>
      </c>
      <c r="M71" s="22"/>
      <c r="N71" s="22"/>
      <c r="O71" s="22"/>
      <c r="P71" s="33"/>
    </row>
    <row r="72" spans="2:18" s="6" customFormat="1" ht="61.5" customHeight="1" x14ac:dyDescent="0.2">
      <c r="B72" s="183"/>
      <c r="C72" s="194"/>
      <c r="D72" s="190" t="s">
        <v>145</v>
      </c>
      <c r="E72" s="185">
        <v>0.03</v>
      </c>
      <c r="F72" s="94" t="s">
        <v>301</v>
      </c>
      <c r="G72" s="60" t="s">
        <v>273</v>
      </c>
      <c r="H72" s="60" t="s">
        <v>274</v>
      </c>
      <c r="I72" s="62" t="s">
        <v>321</v>
      </c>
      <c r="J72" s="60" t="s">
        <v>144</v>
      </c>
      <c r="K72" s="73" t="s">
        <v>13</v>
      </c>
      <c r="L72" s="21" t="s">
        <v>4</v>
      </c>
      <c r="M72" s="22"/>
      <c r="N72" s="22">
        <v>0.5</v>
      </c>
      <c r="O72" s="22">
        <v>0.5</v>
      </c>
      <c r="P72" s="33">
        <f t="shared" si="4"/>
        <v>1</v>
      </c>
      <c r="Q72" s="175"/>
    </row>
    <row r="73" spans="2:18" s="6" customFormat="1" ht="41.25" customHeight="1" x14ac:dyDescent="0.2">
      <c r="B73" s="183"/>
      <c r="C73" s="194"/>
      <c r="D73" s="191"/>
      <c r="E73" s="186"/>
      <c r="F73" s="95"/>
      <c r="G73" s="59"/>
      <c r="H73" s="59"/>
      <c r="I73" s="62"/>
      <c r="J73" s="59"/>
      <c r="K73" s="74"/>
      <c r="L73" s="21" t="s">
        <v>5</v>
      </c>
      <c r="M73" s="22"/>
      <c r="N73" s="22"/>
      <c r="O73" s="22"/>
      <c r="P73" s="33"/>
      <c r="Q73" s="175"/>
    </row>
    <row r="74" spans="2:18" s="41" customFormat="1" ht="41.25" customHeight="1" x14ac:dyDescent="0.2">
      <c r="B74" s="183"/>
      <c r="C74" s="194"/>
      <c r="D74" s="191"/>
      <c r="E74" s="185">
        <v>0.03</v>
      </c>
      <c r="F74" s="60" t="s">
        <v>302</v>
      </c>
      <c r="G74" s="60" t="s">
        <v>182</v>
      </c>
      <c r="H74" s="60" t="s">
        <v>183</v>
      </c>
      <c r="I74" s="62" t="s">
        <v>318</v>
      </c>
      <c r="J74" s="60" t="s">
        <v>22</v>
      </c>
      <c r="K74" s="73" t="s">
        <v>13</v>
      </c>
      <c r="L74" s="21" t="s">
        <v>4</v>
      </c>
      <c r="M74" s="22"/>
      <c r="N74" s="22"/>
      <c r="O74" s="39">
        <v>1</v>
      </c>
      <c r="P74" s="33">
        <f t="shared" si="4"/>
        <v>1</v>
      </c>
      <c r="Q74" s="42"/>
    </row>
    <row r="75" spans="2:18" s="41" customFormat="1" ht="41.25" customHeight="1" x14ac:dyDescent="0.2">
      <c r="B75" s="183"/>
      <c r="C75" s="194"/>
      <c r="D75" s="191"/>
      <c r="E75" s="186"/>
      <c r="F75" s="59"/>
      <c r="G75" s="59"/>
      <c r="H75" s="59"/>
      <c r="I75" s="62"/>
      <c r="J75" s="59"/>
      <c r="K75" s="74"/>
      <c r="L75" s="21" t="s">
        <v>5</v>
      </c>
      <c r="M75" s="22"/>
      <c r="N75" s="22"/>
      <c r="O75" s="39"/>
      <c r="P75" s="33">
        <f t="shared" si="4"/>
        <v>0</v>
      </c>
      <c r="Q75" s="42"/>
    </row>
    <row r="76" spans="2:18" s="41" customFormat="1" ht="41.25" customHeight="1" x14ac:dyDescent="0.2">
      <c r="B76" s="183"/>
      <c r="C76" s="194"/>
      <c r="D76" s="191"/>
      <c r="E76" s="185">
        <v>0.02</v>
      </c>
      <c r="F76" s="60" t="s">
        <v>303</v>
      </c>
      <c r="G76" s="60" t="s">
        <v>284</v>
      </c>
      <c r="H76" s="60" t="s">
        <v>285</v>
      </c>
      <c r="I76" s="62" t="s">
        <v>318</v>
      </c>
      <c r="J76" s="60" t="s">
        <v>181</v>
      </c>
      <c r="K76" s="73" t="s">
        <v>13</v>
      </c>
      <c r="L76" s="21" t="s">
        <v>4</v>
      </c>
      <c r="M76" s="22"/>
      <c r="N76" s="22">
        <v>1</v>
      </c>
      <c r="O76" s="39"/>
      <c r="P76" s="33">
        <f t="shared" si="4"/>
        <v>1</v>
      </c>
      <c r="Q76" s="46"/>
    </row>
    <row r="77" spans="2:18" s="41" customFormat="1" ht="41.25" customHeight="1" x14ac:dyDescent="0.2">
      <c r="B77" s="183"/>
      <c r="C77" s="194"/>
      <c r="D77" s="191"/>
      <c r="E77" s="186"/>
      <c r="F77" s="59"/>
      <c r="G77" s="59"/>
      <c r="H77" s="59"/>
      <c r="I77" s="62"/>
      <c r="J77" s="59"/>
      <c r="K77" s="74"/>
      <c r="L77" s="21" t="s">
        <v>5</v>
      </c>
      <c r="M77" s="22"/>
      <c r="N77" s="22"/>
      <c r="O77" s="39"/>
      <c r="P77" s="33">
        <f t="shared" si="4"/>
        <v>0</v>
      </c>
      <c r="Q77" s="46"/>
    </row>
    <row r="78" spans="2:18" s="41" customFormat="1" ht="41.25" customHeight="1" x14ac:dyDescent="0.2">
      <c r="B78" s="183"/>
      <c r="C78" s="194"/>
      <c r="D78" s="191"/>
      <c r="E78" s="185">
        <v>0.03</v>
      </c>
      <c r="F78" s="60" t="s">
        <v>260</v>
      </c>
      <c r="G78" s="60" t="s">
        <v>184</v>
      </c>
      <c r="H78" s="60" t="s">
        <v>185</v>
      </c>
      <c r="I78" s="60" t="s">
        <v>322</v>
      </c>
      <c r="J78" s="60" t="s">
        <v>186</v>
      </c>
      <c r="K78" s="73" t="s">
        <v>13</v>
      </c>
      <c r="L78" s="21" t="s">
        <v>4</v>
      </c>
      <c r="M78" s="22"/>
      <c r="N78" s="22"/>
      <c r="O78" s="39">
        <v>1</v>
      </c>
      <c r="P78" s="33">
        <f t="shared" si="4"/>
        <v>1</v>
      </c>
      <c r="Q78" s="42"/>
    </row>
    <row r="79" spans="2:18" s="41" customFormat="1" ht="41.25" customHeight="1" x14ac:dyDescent="0.2">
      <c r="B79" s="183"/>
      <c r="C79" s="194"/>
      <c r="D79" s="191"/>
      <c r="E79" s="186"/>
      <c r="F79" s="59"/>
      <c r="G79" s="59"/>
      <c r="H79" s="59"/>
      <c r="I79" s="59"/>
      <c r="J79" s="59"/>
      <c r="K79" s="74"/>
      <c r="L79" s="21" t="s">
        <v>5</v>
      </c>
      <c r="M79" s="22"/>
      <c r="N79" s="22"/>
      <c r="O79" s="39"/>
      <c r="P79" s="33">
        <f t="shared" si="4"/>
        <v>0</v>
      </c>
      <c r="Q79" s="42"/>
    </row>
    <row r="80" spans="2:18" s="41" customFormat="1" ht="31.5" customHeight="1" x14ac:dyDescent="0.2">
      <c r="B80" s="183"/>
      <c r="C80" s="194"/>
      <c r="D80" s="191"/>
      <c r="E80" s="185">
        <v>0.03</v>
      </c>
      <c r="F80" s="60" t="s">
        <v>261</v>
      </c>
      <c r="G80" s="60" t="s">
        <v>206</v>
      </c>
      <c r="H80" s="60" t="s">
        <v>231</v>
      </c>
      <c r="I80" s="60" t="s">
        <v>230</v>
      </c>
      <c r="J80" s="60" t="s">
        <v>187</v>
      </c>
      <c r="K80" s="73" t="s">
        <v>22</v>
      </c>
      <c r="L80" s="21" t="s">
        <v>4</v>
      </c>
      <c r="M80" s="22"/>
      <c r="N80" s="39">
        <v>1</v>
      </c>
      <c r="O80" s="47">
        <v>0</v>
      </c>
      <c r="P80" s="33">
        <f>SUM(M80:N80)</f>
        <v>1</v>
      </c>
      <c r="Q80" s="176"/>
      <c r="R80" s="177"/>
    </row>
    <row r="81" spans="2:19" s="41" customFormat="1" ht="21.75" customHeight="1" x14ac:dyDescent="0.2">
      <c r="B81" s="183"/>
      <c r="C81" s="194"/>
      <c r="D81" s="191"/>
      <c r="E81" s="186"/>
      <c r="F81" s="59"/>
      <c r="G81" s="59"/>
      <c r="H81" s="59"/>
      <c r="I81" s="59"/>
      <c r="J81" s="59"/>
      <c r="K81" s="74"/>
      <c r="L81" s="21" t="s">
        <v>5</v>
      </c>
      <c r="M81" s="22"/>
      <c r="N81" s="22"/>
      <c r="O81" s="22"/>
      <c r="P81" s="33">
        <f t="shared" si="4"/>
        <v>0</v>
      </c>
      <c r="Q81" s="176"/>
      <c r="R81" s="177"/>
    </row>
    <row r="82" spans="2:19" s="41" customFormat="1" ht="41.25" customHeight="1" x14ac:dyDescent="0.2">
      <c r="B82" s="183"/>
      <c r="C82" s="194"/>
      <c r="D82" s="191"/>
      <c r="E82" s="185">
        <v>0.03</v>
      </c>
      <c r="F82" s="72" t="s">
        <v>262</v>
      </c>
      <c r="G82" s="62" t="s">
        <v>188</v>
      </c>
      <c r="H82" s="62" t="s">
        <v>189</v>
      </c>
      <c r="I82" s="62" t="s">
        <v>318</v>
      </c>
      <c r="J82" s="62" t="s">
        <v>187</v>
      </c>
      <c r="K82" s="62" t="s">
        <v>13</v>
      </c>
      <c r="L82" s="40" t="s">
        <v>4</v>
      </c>
      <c r="M82" s="22"/>
      <c r="N82" s="22"/>
      <c r="O82" s="22">
        <v>1</v>
      </c>
      <c r="P82" s="33">
        <f t="shared" si="4"/>
        <v>1</v>
      </c>
      <c r="Q82" s="42"/>
    </row>
    <row r="83" spans="2:19" s="41" customFormat="1" ht="41.25" customHeight="1" x14ac:dyDescent="0.2">
      <c r="B83" s="183"/>
      <c r="C83" s="194"/>
      <c r="D83" s="191"/>
      <c r="E83" s="186"/>
      <c r="F83" s="72"/>
      <c r="G83" s="62"/>
      <c r="H83" s="62"/>
      <c r="I83" s="62"/>
      <c r="J83" s="62"/>
      <c r="K83" s="62"/>
      <c r="L83" s="21" t="s">
        <v>5</v>
      </c>
      <c r="M83" s="22"/>
      <c r="N83" s="22"/>
      <c r="O83" s="22"/>
      <c r="P83" s="33">
        <f t="shared" si="4"/>
        <v>0</v>
      </c>
      <c r="Q83" s="42"/>
    </row>
    <row r="84" spans="2:19" s="41" customFormat="1" ht="41.25" customHeight="1" x14ac:dyDescent="0.2">
      <c r="B84" s="183"/>
      <c r="C84" s="194"/>
      <c r="D84" s="191"/>
      <c r="E84" s="185">
        <v>0.03</v>
      </c>
      <c r="F84" s="72" t="s">
        <v>263</v>
      </c>
      <c r="G84" s="62" t="s">
        <v>184</v>
      </c>
      <c r="H84" s="62" t="s">
        <v>190</v>
      </c>
      <c r="I84" s="62" t="s">
        <v>318</v>
      </c>
      <c r="J84" s="62" t="s">
        <v>186</v>
      </c>
      <c r="K84" s="62" t="s">
        <v>191</v>
      </c>
      <c r="L84" s="40" t="s">
        <v>4</v>
      </c>
      <c r="M84" s="22"/>
      <c r="N84" s="22"/>
      <c r="O84" s="22">
        <v>1</v>
      </c>
      <c r="P84" s="33">
        <f t="shared" si="4"/>
        <v>1</v>
      </c>
      <c r="Q84" s="42"/>
    </row>
    <row r="85" spans="2:19" s="41" customFormat="1" ht="41.25" customHeight="1" thickBot="1" x14ac:dyDescent="0.25">
      <c r="B85" s="183"/>
      <c r="C85" s="195"/>
      <c r="D85" s="192"/>
      <c r="E85" s="186"/>
      <c r="F85" s="72"/>
      <c r="G85" s="62"/>
      <c r="H85" s="62"/>
      <c r="I85" s="62"/>
      <c r="J85" s="62"/>
      <c r="K85" s="62"/>
      <c r="L85" s="40" t="s">
        <v>5</v>
      </c>
      <c r="M85" s="22"/>
      <c r="N85" s="22"/>
      <c r="O85" s="22"/>
      <c r="P85" s="33">
        <f t="shared" si="4"/>
        <v>0</v>
      </c>
      <c r="Q85" s="42"/>
      <c r="R85" s="48"/>
    </row>
    <row r="86" spans="2:19" s="6" customFormat="1" ht="16.5" customHeight="1" x14ac:dyDescent="0.2">
      <c r="B86" s="183"/>
      <c r="C86" s="105" t="s">
        <v>153</v>
      </c>
      <c r="D86" s="59"/>
      <c r="E86" s="59"/>
      <c r="F86" s="59"/>
      <c r="G86" s="59"/>
      <c r="H86" s="59"/>
      <c r="I86" s="59"/>
      <c r="J86" s="59"/>
      <c r="K86" s="59"/>
      <c r="P86" s="34"/>
    </row>
    <row r="87" spans="2:19" s="6" customFormat="1" ht="16.5" customHeight="1" x14ac:dyDescent="0.2">
      <c r="B87" s="183"/>
      <c r="C87" s="106"/>
      <c r="D87" s="62"/>
      <c r="E87" s="62"/>
      <c r="F87" s="62"/>
      <c r="G87" s="62"/>
      <c r="H87" s="62"/>
      <c r="I87" s="62"/>
      <c r="J87" s="62"/>
      <c r="K87" s="62"/>
      <c r="P87" s="34"/>
      <c r="S87" s="16"/>
    </row>
    <row r="88" spans="2:19" s="6" customFormat="1" ht="30" customHeight="1" x14ac:dyDescent="0.2">
      <c r="B88" s="183"/>
      <c r="C88" s="98" t="s">
        <v>127</v>
      </c>
      <c r="D88" s="99"/>
      <c r="E88" s="99"/>
      <c r="F88" s="99"/>
      <c r="G88" s="99"/>
      <c r="H88" s="99"/>
      <c r="I88" s="99"/>
      <c r="J88" s="99"/>
      <c r="K88" s="100"/>
      <c r="L88" s="21" t="s">
        <v>4</v>
      </c>
      <c r="M88" s="27">
        <f>+M30*($E$30)/2+M32*($E$30)/2+M34*$E$34+M36*$E$36+M38*$E$38+M40*$E$40+M42*$E$42+M44*$E$44+M46*$E$46+M48*$E$48+M50*$E$50+M52*$E$52+M54*$E$54+M56*$E$56+M58*$E$58+M60*$E$60+M62*$E$62+M64*$E$64+M66*$E$66+M68*$E$68+M70*$E$70+M72*$E$72+M74*$E$74+M76*$E$76+M78*$E$78+M80*$E$80+M82*$E$82+M84*$E$84</f>
        <v>0.28520000000000006</v>
      </c>
      <c r="N88" s="27">
        <f t="shared" ref="N88:O89" si="5">+N30*($E$30)/2+N32*($E$30)/2+N34*$E$34+N36*$E$36+N38*$E$38+N40*$E$40+N42*$E$42+N44*$E$44+N46*$E$46+N48*$E$48+N50*$E$50+N52*$E$52+N54*$E$54+N56*$E$56+N58*$E$58+N60*$E$60+N62*$E$62+N64*$E$64+N66*$E$66+N68*$E$68+N70*$E$70+N72*$E$72+N74*$E$74+N76*$E$76+N78*$E$78+N80*$E$80+N82*$E$82+N84*$E$84</f>
        <v>0.34610000000000007</v>
      </c>
      <c r="O88" s="27">
        <f t="shared" si="5"/>
        <v>0.36870000000000014</v>
      </c>
      <c r="P88" s="35">
        <f>SUM(M88:O88)</f>
        <v>1.0000000000000004</v>
      </c>
    </row>
    <row r="89" spans="2:19" s="6" customFormat="1" ht="33.75" customHeight="1" x14ac:dyDescent="0.2">
      <c r="B89" s="183"/>
      <c r="C89" s="101"/>
      <c r="D89" s="102"/>
      <c r="E89" s="102"/>
      <c r="F89" s="102"/>
      <c r="G89" s="102"/>
      <c r="H89" s="102"/>
      <c r="I89" s="102"/>
      <c r="J89" s="102"/>
      <c r="K89" s="103"/>
      <c r="L89" s="21" t="s">
        <v>5</v>
      </c>
      <c r="M89" s="27">
        <f>+M31*($E$30)/2+M33*($E$30)/2+M35*$E$34+M37*$E$36+M39*$E$38+M41*$E$40+M43*$E$42+M45*$E$44+M47*$E$46+M49*$E$48+M51*$E$50+M53*$E$52+M55*$E$54+M57*$E$56+M59*$E$58+M61*$E$60+M63*$E$62+M65*$E$64+M67*$E$66+M69*$E$68+M71*$E$70+M73*$E$72+M75*$E$74+M77*$E$76+M79*$E$78+M81*$E$80+M83*$E$82+M85*$E$84</f>
        <v>0</v>
      </c>
      <c r="N89" s="27">
        <f t="shared" si="5"/>
        <v>0</v>
      </c>
      <c r="O89" s="27">
        <f t="shared" si="5"/>
        <v>0</v>
      </c>
      <c r="P89" s="35">
        <f>SUM(M89:O89)</f>
        <v>0</v>
      </c>
    </row>
    <row r="90" spans="2:19" s="6" customFormat="1" ht="66.75" customHeight="1" x14ac:dyDescent="0.2">
      <c r="B90" s="183"/>
      <c r="C90" s="196" t="s">
        <v>83</v>
      </c>
      <c r="D90" s="172" t="s">
        <v>146</v>
      </c>
      <c r="E90" s="65">
        <v>0.06</v>
      </c>
      <c r="F90" s="60" t="s">
        <v>192</v>
      </c>
      <c r="G90" s="60" t="s">
        <v>202</v>
      </c>
      <c r="H90" s="78" t="s">
        <v>286</v>
      </c>
      <c r="I90" s="60" t="s">
        <v>318</v>
      </c>
      <c r="J90" s="71" t="s">
        <v>144</v>
      </c>
      <c r="K90" s="71" t="s">
        <v>15</v>
      </c>
      <c r="L90" s="21" t="s">
        <v>4</v>
      </c>
      <c r="M90" s="22">
        <v>0.3</v>
      </c>
      <c r="N90" s="22">
        <v>0.4</v>
      </c>
      <c r="O90" s="22">
        <v>0.3</v>
      </c>
      <c r="P90" s="33">
        <f>SUM(M90:O90)</f>
        <v>1</v>
      </c>
      <c r="Q90" s="174"/>
    </row>
    <row r="91" spans="2:19" s="6" customFormat="1" ht="34.5" customHeight="1" x14ac:dyDescent="0.2">
      <c r="B91" s="183"/>
      <c r="C91" s="178"/>
      <c r="D91" s="172"/>
      <c r="E91" s="66"/>
      <c r="F91" s="59"/>
      <c r="G91" s="59"/>
      <c r="H91" s="79"/>
      <c r="I91" s="59"/>
      <c r="J91" s="62"/>
      <c r="K91" s="62"/>
      <c r="L91" s="21" t="s">
        <v>5</v>
      </c>
      <c r="M91" s="22"/>
      <c r="N91" s="22"/>
      <c r="O91" s="22"/>
      <c r="P91" s="33">
        <f>SUM(M91:O91)</f>
        <v>0</v>
      </c>
      <c r="Q91" s="174"/>
    </row>
    <row r="92" spans="2:19" s="6" customFormat="1" ht="47.25" customHeight="1" x14ac:dyDescent="0.2">
      <c r="B92" s="183"/>
      <c r="C92" s="178"/>
      <c r="D92" s="51" t="s">
        <v>232</v>
      </c>
      <c r="E92" s="65">
        <v>7.0000000000000007E-2</v>
      </c>
      <c r="F92" s="72" t="s">
        <v>84</v>
      </c>
      <c r="G92" s="60" t="s">
        <v>124</v>
      </c>
      <c r="H92" s="60" t="s">
        <v>123</v>
      </c>
      <c r="I92" s="62" t="s">
        <v>323</v>
      </c>
      <c r="J92" s="62" t="s">
        <v>14</v>
      </c>
      <c r="K92" s="62" t="s">
        <v>13</v>
      </c>
      <c r="L92" s="21" t="s">
        <v>4</v>
      </c>
      <c r="M92" s="22">
        <v>0.3</v>
      </c>
      <c r="N92" s="22">
        <v>0.5</v>
      </c>
      <c r="O92" s="22">
        <v>0.2</v>
      </c>
      <c r="P92" s="33">
        <f t="shared" ref="P92:P121" si="6">SUM(M92:O92)</f>
        <v>1</v>
      </c>
      <c r="Q92" s="163"/>
    </row>
    <row r="93" spans="2:19" s="6" customFormat="1" ht="50.25" customHeight="1" x14ac:dyDescent="0.2">
      <c r="B93" s="183"/>
      <c r="C93" s="178"/>
      <c r="D93" s="77"/>
      <c r="E93" s="66"/>
      <c r="F93" s="72"/>
      <c r="G93" s="59"/>
      <c r="H93" s="59"/>
      <c r="I93" s="62"/>
      <c r="J93" s="62"/>
      <c r="K93" s="62"/>
      <c r="L93" s="21" t="s">
        <v>5</v>
      </c>
      <c r="M93" s="22"/>
      <c r="N93" s="22"/>
      <c r="O93" s="22"/>
      <c r="P93" s="33">
        <f t="shared" si="6"/>
        <v>0</v>
      </c>
      <c r="Q93" s="163"/>
    </row>
    <row r="94" spans="2:19" s="6" customFormat="1" ht="39" customHeight="1" x14ac:dyDescent="0.2">
      <c r="B94" s="183"/>
      <c r="C94" s="178"/>
      <c r="D94" s="77"/>
      <c r="E94" s="65">
        <v>7.0000000000000007E-2</v>
      </c>
      <c r="F94" s="62" t="s">
        <v>194</v>
      </c>
      <c r="G94" s="60" t="s">
        <v>195</v>
      </c>
      <c r="H94" s="62" t="s">
        <v>196</v>
      </c>
      <c r="I94" s="62" t="s">
        <v>318</v>
      </c>
      <c r="J94" s="62" t="s">
        <v>92</v>
      </c>
      <c r="K94" s="62" t="s">
        <v>13</v>
      </c>
      <c r="L94" s="24" t="s">
        <v>4</v>
      </c>
      <c r="M94" s="22">
        <v>0.33</v>
      </c>
      <c r="N94" s="22">
        <v>0.33</v>
      </c>
      <c r="O94" s="22">
        <v>0.34</v>
      </c>
      <c r="P94" s="33">
        <f t="shared" ref="P94:P97" si="7">SUM(M94:O94)</f>
        <v>1</v>
      </c>
      <c r="Q94" s="159"/>
      <c r="R94" s="160"/>
    </row>
    <row r="95" spans="2:19" s="6" customFormat="1" ht="34.5" customHeight="1" x14ac:dyDescent="0.2">
      <c r="B95" s="183"/>
      <c r="C95" s="178"/>
      <c r="D95" s="77"/>
      <c r="E95" s="66"/>
      <c r="F95" s="62"/>
      <c r="G95" s="59"/>
      <c r="H95" s="62"/>
      <c r="I95" s="62"/>
      <c r="J95" s="62"/>
      <c r="K95" s="62"/>
      <c r="L95" s="24" t="s">
        <v>5</v>
      </c>
      <c r="M95" s="22"/>
      <c r="N95" s="22"/>
      <c r="O95" s="22"/>
      <c r="P95" s="33">
        <f t="shared" si="7"/>
        <v>0</v>
      </c>
      <c r="Q95" s="159"/>
      <c r="R95" s="160"/>
    </row>
    <row r="96" spans="2:19" s="6" customFormat="1" ht="39.75" customHeight="1" x14ac:dyDescent="0.2">
      <c r="B96" s="183"/>
      <c r="C96" s="178"/>
      <c r="D96" s="77"/>
      <c r="E96" s="65">
        <v>7.0000000000000007E-2</v>
      </c>
      <c r="F96" s="60" t="s">
        <v>193</v>
      </c>
      <c r="G96" s="60" t="s">
        <v>211</v>
      </c>
      <c r="H96" s="86" t="s">
        <v>118</v>
      </c>
      <c r="I96" s="60" t="s">
        <v>318</v>
      </c>
      <c r="J96" s="62" t="s">
        <v>12</v>
      </c>
      <c r="K96" s="62" t="s">
        <v>13</v>
      </c>
      <c r="L96" s="24" t="s">
        <v>4</v>
      </c>
      <c r="M96" s="22">
        <v>0.3</v>
      </c>
      <c r="N96" s="22">
        <v>0.4</v>
      </c>
      <c r="O96" s="22">
        <v>0.3</v>
      </c>
      <c r="P96" s="33">
        <f t="shared" si="7"/>
        <v>1</v>
      </c>
      <c r="Q96" s="159"/>
      <c r="R96" s="160"/>
    </row>
    <row r="97" spans="2:18" s="6" customFormat="1" ht="39.75" customHeight="1" x14ac:dyDescent="0.2">
      <c r="B97" s="183"/>
      <c r="C97" s="178"/>
      <c r="D97" s="77"/>
      <c r="E97" s="66"/>
      <c r="F97" s="59"/>
      <c r="G97" s="59"/>
      <c r="H97" s="87"/>
      <c r="I97" s="59"/>
      <c r="J97" s="62"/>
      <c r="K97" s="62"/>
      <c r="L97" s="24" t="s">
        <v>5</v>
      </c>
      <c r="M97" s="22"/>
      <c r="N97" s="22"/>
      <c r="O97" s="22"/>
      <c r="P97" s="33">
        <f t="shared" si="7"/>
        <v>0</v>
      </c>
      <c r="Q97" s="159"/>
      <c r="R97" s="160"/>
    </row>
    <row r="98" spans="2:18" s="6" customFormat="1" ht="34.5" customHeight="1" x14ac:dyDescent="0.2">
      <c r="B98" s="183"/>
      <c r="C98" s="178"/>
      <c r="D98" s="77"/>
      <c r="E98" s="65">
        <v>7.0000000000000007E-2</v>
      </c>
      <c r="F98" s="72" t="s">
        <v>213</v>
      </c>
      <c r="G98" s="60" t="s">
        <v>119</v>
      </c>
      <c r="H98" s="76" t="s">
        <v>120</v>
      </c>
      <c r="I98" s="62" t="s">
        <v>340</v>
      </c>
      <c r="J98" s="71" t="s">
        <v>16</v>
      </c>
      <c r="K98" s="71" t="s">
        <v>13</v>
      </c>
      <c r="L98" s="21" t="s">
        <v>4</v>
      </c>
      <c r="M98" s="22">
        <v>0.3</v>
      </c>
      <c r="N98" s="22">
        <v>0.4</v>
      </c>
      <c r="O98" s="22">
        <v>0.3</v>
      </c>
      <c r="P98" s="33">
        <f t="shared" si="6"/>
        <v>1</v>
      </c>
      <c r="Q98" s="161"/>
      <c r="R98" s="162"/>
    </row>
    <row r="99" spans="2:18" s="6" customFormat="1" ht="27.75" customHeight="1" x14ac:dyDescent="0.2">
      <c r="B99" s="183"/>
      <c r="C99" s="178"/>
      <c r="D99" s="77"/>
      <c r="E99" s="66"/>
      <c r="F99" s="72"/>
      <c r="G99" s="59"/>
      <c r="H99" s="76"/>
      <c r="I99" s="62"/>
      <c r="J99" s="62"/>
      <c r="K99" s="62"/>
      <c r="L99" s="21" t="s">
        <v>5</v>
      </c>
      <c r="M99" s="22"/>
      <c r="N99" s="22"/>
      <c r="O99" s="22"/>
      <c r="P99" s="33">
        <f t="shared" si="6"/>
        <v>0</v>
      </c>
      <c r="Q99" s="161"/>
      <c r="R99" s="162"/>
    </row>
    <row r="100" spans="2:18" s="6" customFormat="1" ht="39.75" customHeight="1" x14ac:dyDescent="0.2">
      <c r="B100" s="183"/>
      <c r="C100" s="178"/>
      <c r="D100" s="77"/>
      <c r="E100" s="65">
        <v>0.05</v>
      </c>
      <c r="F100" s="78" t="s">
        <v>214</v>
      </c>
      <c r="G100" s="60" t="s">
        <v>103</v>
      </c>
      <c r="H100" s="60" t="s">
        <v>106</v>
      </c>
      <c r="I100" s="60" t="s">
        <v>341</v>
      </c>
      <c r="J100" s="104" t="s">
        <v>16</v>
      </c>
      <c r="K100" s="104" t="s">
        <v>13</v>
      </c>
      <c r="L100" s="21" t="s">
        <v>4</v>
      </c>
      <c r="M100" s="22">
        <v>0.2</v>
      </c>
      <c r="N100" s="22">
        <v>0.3</v>
      </c>
      <c r="O100" s="22">
        <v>0.5</v>
      </c>
      <c r="P100" s="33">
        <f t="shared" si="6"/>
        <v>1</v>
      </c>
    </row>
    <row r="101" spans="2:18" s="6" customFormat="1" ht="39.75" customHeight="1" x14ac:dyDescent="0.2">
      <c r="B101" s="183"/>
      <c r="C101" s="178"/>
      <c r="D101" s="77"/>
      <c r="E101" s="66"/>
      <c r="F101" s="79"/>
      <c r="G101" s="59"/>
      <c r="H101" s="59"/>
      <c r="I101" s="59"/>
      <c r="J101" s="59"/>
      <c r="K101" s="59"/>
      <c r="L101" s="21" t="s">
        <v>5</v>
      </c>
      <c r="M101" s="22"/>
      <c r="N101" s="22"/>
      <c r="O101" s="22"/>
      <c r="P101" s="33">
        <f t="shared" si="6"/>
        <v>0</v>
      </c>
    </row>
    <row r="102" spans="2:18" s="6" customFormat="1" ht="39.75" customHeight="1" x14ac:dyDescent="0.2">
      <c r="B102" s="183"/>
      <c r="C102" s="178"/>
      <c r="D102" s="77"/>
      <c r="E102" s="65">
        <v>0.05</v>
      </c>
      <c r="F102" s="72" t="s">
        <v>215</v>
      </c>
      <c r="G102" s="60" t="s">
        <v>23</v>
      </c>
      <c r="H102" s="76" t="s">
        <v>38</v>
      </c>
      <c r="I102" s="62" t="s">
        <v>340</v>
      </c>
      <c r="J102" s="71" t="s">
        <v>14</v>
      </c>
      <c r="K102" s="71" t="s">
        <v>13</v>
      </c>
      <c r="L102" s="21" t="s">
        <v>4</v>
      </c>
      <c r="M102" s="22">
        <v>0.33</v>
      </c>
      <c r="N102" s="22">
        <v>0.34</v>
      </c>
      <c r="O102" s="22">
        <v>0.33</v>
      </c>
      <c r="P102" s="33">
        <f>SUM(M102:O102)</f>
        <v>1</v>
      </c>
    </row>
    <row r="103" spans="2:18" s="6" customFormat="1" ht="39.75" customHeight="1" x14ac:dyDescent="0.2">
      <c r="B103" s="183"/>
      <c r="C103" s="178"/>
      <c r="D103" s="77"/>
      <c r="E103" s="66"/>
      <c r="F103" s="72"/>
      <c r="G103" s="59"/>
      <c r="H103" s="76"/>
      <c r="I103" s="62"/>
      <c r="J103" s="62"/>
      <c r="K103" s="62"/>
      <c r="L103" s="21" t="s">
        <v>5</v>
      </c>
      <c r="M103" s="22"/>
      <c r="N103" s="22"/>
      <c r="O103" s="22"/>
      <c r="P103" s="33">
        <f>SUM(M103:O103)</f>
        <v>0</v>
      </c>
    </row>
    <row r="104" spans="2:18" s="6" customFormat="1" ht="39.75" customHeight="1" x14ac:dyDescent="0.2">
      <c r="B104" s="183"/>
      <c r="C104" s="178"/>
      <c r="D104" s="77"/>
      <c r="E104" s="65">
        <v>0.08</v>
      </c>
      <c r="F104" s="60" t="s">
        <v>216</v>
      </c>
      <c r="G104" s="60" t="s">
        <v>68</v>
      </c>
      <c r="H104" s="84" t="s">
        <v>66</v>
      </c>
      <c r="I104" s="60" t="s">
        <v>110</v>
      </c>
      <c r="J104" s="60" t="s">
        <v>12</v>
      </c>
      <c r="K104" s="60" t="s">
        <v>13</v>
      </c>
      <c r="L104" s="21" t="s">
        <v>4</v>
      </c>
      <c r="M104" s="22">
        <v>0.3</v>
      </c>
      <c r="N104" s="22">
        <v>0.4</v>
      </c>
      <c r="O104" s="22">
        <v>0.3</v>
      </c>
      <c r="P104" s="33">
        <f t="shared" ref="P104:P109" si="8">SUM(M104:O104)</f>
        <v>1</v>
      </c>
    </row>
    <row r="105" spans="2:18" s="6" customFormat="1" ht="31.5" customHeight="1" x14ac:dyDescent="0.2">
      <c r="B105" s="183"/>
      <c r="C105" s="178"/>
      <c r="D105" s="77"/>
      <c r="E105" s="66"/>
      <c r="F105" s="59"/>
      <c r="G105" s="59"/>
      <c r="H105" s="83"/>
      <c r="I105" s="59"/>
      <c r="J105" s="59"/>
      <c r="K105" s="59"/>
      <c r="L105" s="21" t="s">
        <v>5</v>
      </c>
      <c r="M105" s="22"/>
      <c r="N105" s="22"/>
      <c r="O105" s="22"/>
      <c r="P105" s="33">
        <f t="shared" si="8"/>
        <v>0</v>
      </c>
    </row>
    <row r="106" spans="2:18" s="6" customFormat="1" ht="30.75" customHeight="1" x14ac:dyDescent="0.2">
      <c r="B106" s="183"/>
      <c r="C106" s="178"/>
      <c r="D106" s="77"/>
      <c r="E106" s="65">
        <v>0.05</v>
      </c>
      <c r="F106" s="62" t="s">
        <v>217</v>
      </c>
      <c r="G106" s="62" t="s">
        <v>212</v>
      </c>
      <c r="H106" s="72" t="s">
        <v>67</v>
      </c>
      <c r="I106" s="62" t="s">
        <v>324</v>
      </c>
      <c r="J106" s="62" t="s">
        <v>17</v>
      </c>
      <c r="K106" s="62" t="s">
        <v>13</v>
      </c>
      <c r="L106" s="21" t="s">
        <v>4</v>
      </c>
      <c r="M106" s="22">
        <v>0.35</v>
      </c>
      <c r="N106" s="22">
        <v>0.35</v>
      </c>
      <c r="O106" s="22">
        <v>0.3</v>
      </c>
      <c r="P106" s="33">
        <f t="shared" si="8"/>
        <v>1</v>
      </c>
    </row>
    <row r="107" spans="2:18" s="6" customFormat="1" ht="24" customHeight="1" x14ac:dyDescent="0.2">
      <c r="B107" s="183"/>
      <c r="C107" s="178"/>
      <c r="D107" s="77"/>
      <c r="E107" s="66"/>
      <c r="F107" s="62"/>
      <c r="G107" s="62"/>
      <c r="H107" s="72"/>
      <c r="I107" s="62"/>
      <c r="J107" s="62"/>
      <c r="K107" s="62"/>
      <c r="L107" s="21" t="s">
        <v>5</v>
      </c>
      <c r="M107" s="22"/>
      <c r="N107" s="22"/>
      <c r="O107" s="22"/>
      <c r="P107" s="33">
        <f t="shared" si="8"/>
        <v>0</v>
      </c>
    </row>
    <row r="108" spans="2:18" s="6" customFormat="1" ht="33" customHeight="1" x14ac:dyDescent="0.2">
      <c r="B108" s="183"/>
      <c r="C108" s="178"/>
      <c r="D108" s="77"/>
      <c r="E108" s="65">
        <v>0.05</v>
      </c>
      <c r="F108" s="62" t="s">
        <v>218</v>
      </c>
      <c r="G108" s="60" t="s">
        <v>69</v>
      </c>
      <c r="H108" s="76" t="s">
        <v>288</v>
      </c>
      <c r="I108" s="62" t="s">
        <v>325</v>
      </c>
      <c r="J108" s="62" t="s">
        <v>287</v>
      </c>
      <c r="K108" s="62" t="s">
        <v>200</v>
      </c>
      <c r="L108" s="21" t="s">
        <v>4</v>
      </c>
      <c r="M108" s="22"/>
      <c r="N108" s="22">
        <v>0.5</v>
      </c>
      <c r="O108" s="22">
        <v>0.5</v>
      </c>
      <c r="P108" s="33">
        <f t="shared" si="8"/>
        <v>1</v>
      </c>
    </row>
    <row r="109" spans="2:18" s="6" customFormat="1" ht="22.5" customHeight="1" x14ac:dyDescent="0.2">
      <c r="B109" s="183"/>
      <c r="C109" s="178"/>
      <c r="D109" s="52"/>
      <c r="E109" s="66"/>
      <c r="F109" s="62"/>
      <c r="G109" s="59"/>
      <c r="H109" s="76"/>
      <c r="I109" s="62"/>
      <c r="J109" s="62"/>
      <c r="K109" s="62"/>
      <c r="L109" s="21" t="s">
        <v>5</v>
      </c>
      <c r="M109" s="22"/>
      <c r="N109" s="22"/>
      <c r="O109" s="22"/>
      <c r="P109" s="33">
        <f t="shared" si="8"/>
        <v>0</v>
      </c>
    </row>
    <row r="110" spans="2:18" s="6" customFormat="1" ht="39.75" customHeight="1" x14ac:dyDescent="0.2">
      <c r="B110" s="183"/>
      <c r="C110" s="178"/>
      <c r="D110" s="150" t="s">
        <v>147</v>
      </c>
      <c r="E110" s="65">
        <v>0.03</v>
      </c>
      <c r="F110" s="76" t="s">
        <v>234</v>
      </c>
      <c r="G110" s="60" t="s">
        <v>275</v>
      </c>
      <c r="H110" s="173" t="s">
        <v>276</v>
      </c>
      <c r="I110" s="62" t="s">
        <v>326</v>
      </c>
      <c r="J110" s="62" t="s">
        <v>17</v>
      </c>
      <c r="K110" s="62" t="s">
        <v>15</v>
      </c>
      <c r="L110" s="21" t="s">
        <v>4</v>
      </c>
      <c r="M110" s="22">
        <v>0</v>
      </c>
      <c r="N110" s="22">
        <v>0.5</v>
      </c>
      <c r="O110" s="22">
        <v>0.5</v>
      </c>
      <c r="P110" s="33">
        <f t="shared" si="6"/>
        <v>1</v>
      </c>
    </row>
    <row r="111" spans="2:18" s="6" customFormat="1" ht="30" customHeight="1" x14ac:dyDescent="0.2">
      <c r="B111" s="183"/>
      <c r="C111" s="178"/>
      <c r="D111" s="150"/>
      <c r="E111" s="66"/>
      <c r="F111" s="76"/>
      <c r="G111" s="59"/>
      <c r="H111" s="173"/>
      <c r="I111" s="62"/>
      <c r="J111" s="62"/>
      <c r="K111" s="62"/>
      <c r="L111" s="21" t="s">
        <v>5</v>
      </c>
      <c r="M111" s="22">
        <v>0</v>
      </c>
      <c r="N111" s="22">
        <v>0</v>
      </c>
      <c r="O111" s="22">
        <v>0</v>
      </c>
      <c r="P111" s="33">
        <f t="shared" si="6"/>
        <v>0</v>
      </c>
    </row>
    <row r="112" spans="2:18" s="6" customFormat="1" ht="54.75" customHeight="1" x14ac:dyDescent="0.2">
      <c r="B112" s="183"/>
      <c r="C112" s="178"/>
      <c r="D112" s="150"/>
      <c r="E112" s="65">
        <v>0.03</v>
      </c>
      <c r="F112" s="76" t="s">
        <v>235</v>
      </c>
      <c r="G112" s="60" t="s">
        <v>277</v>
      </c>
      <c r="H112" s="107" t="s">
        <v>278</v>
      </c>
      <c r="I112" s="62" t="s">
        <v>326</v>
      </c>
      <c r="J112" s="62" t="s">
        <v>17</v>
      </c>
      <c r="K112" s="62" t="s">
        <v>15</v>
      </c>
      <c r="L112" s="21" t="s">
        <v>4</v>
      </c>
      <c r="M112" s="22">
        <v>0</v>
      </c>
      <c r="N112" s="22">
        <v>0</v>
      </c>
      <c r="O112" s="22">
        <v>1</v>
      </c>
      <c r="P112" s="33">
        <f t="shared" si="6"/>
        <v>1</v>
      </c>
    </row>
    <row r="113" spans="2:18" s="6" customFormat="1" ht="30" customHeight="1" x14ac:dyDescent="0.2">
      <c r="B113" s="183"/>
      <c r="C113" s="178"/>
      <c r="D113" s="150"/>
      <c r="E113" s="66"/>
      <c r="F113" s="76"/>
      <c r="G113" s="59"/>
      <c r="H113" s="107"/>
      <c r="I113" s="62"/>
      <c r="J113" s="62"/>
      <c r="K113" s="62"/>
      <c r="L113" s="21" t="s">
        <v>5</v>
      </c>
      <c r="M113" s="22">
        <v>0</v>
      </c>
      <c r="N113" s="22">
        <v>0</v>
      </c>
      <c r="O113" s="22">
        <v>0</v>
      </c>
      <c r="P113" s="33">
        <f t="shared" si="6"/>
        <v>0</v>
      </c>
    </row>
    <row r="114" spans="2:18" s="6" customFormat="1" ht="30" customHeight="1" x14ac:dyDescent="0.2">
      <c r="B114" s="183"/>
      <c r="C114" s="178"/>
      <c r="D114" s="150"/>
      <c r="E114" s="65">
        <v>7.0000000000000007E-2</v>
      </c>
      <c r="F114" s="76" t="s">
        <v>219</v>
      </c>
      <c r="G114" s="60" t="s">
        <v>240</v>
      </c>
      <c r="H114" s="107" t="s">
        <v>241</v>
      </c>
      <c r="I114" s="62" t="s">
        <v>327</v>
      </c>
      <c r="J114" s="62" t="s">
        <v>17</v>
      </c>
      <c r="K114" s="62" t="s">
        <v>15</v>
      </c>
      <c r="L114" s="21" t="s">
        <v>4</v>
      </c>
      <c r="M114" s="22">
        <v>0.33</v>
      </c>
      <c r="N114" s="22">
        <v>0.47</v>
      </c>
      <c r="O114" s="22">
        <v>0.2</v>
      </c>
      <c r="P114" s="33">
        <f t="shared" si="6"/>
        <v>1</v>
      </c>
    </row>
    <row r="115" spans="2:18" s="6" customFormat="1" ht="21.75" customHeight="1" x14ac:dyDescent="0.2">
      <c r="B115" s="183"/>
      <c r="C115" s="178"/>
      <c r="D115" s="150"/>
      <c r="E115" s="66"/>
      <c r="F115" s="76"/>
      <c r="G115" s="59"/>
      <c r="H115" s="107"/>
      <c r="I115" s="62"/>
      <c r="J115" s="62"/>
      <c r="K115" s="62"/>
      <c r="L115" s="21" t="s">
        <v>5</v>
      </c>
      <c r="M115" s="22"/>
      <c r="N115" s="22"/>
      <c r="O115" s="22"/>
      <c r="P115" s="33">
        <f t="shared" si="6"/>
        <v>0</v>
      </c>
    </row>
    <row r="116" spans="2:18" s="6" customFormat="1" ht="29.25" customHeight="1" x14ac:dyDescent="0.2">
      <c r="B116" s="183"/>
      <c r="C116" s="178"/>
      <c r="D116" s="170" t="s">
        <v>148</v>
      </c>
      <c r="E116" s="65">
        <v>0.06</v>
      </c>
      <c r="F116" s="76" t="s">
        <v>220</v>
      </c>
      <c r="G116" s="60" t="s">
        <v>39</v>
      </c>
      <c r="H116" s="62" t="s">
        <v>40</v>
      </c>
      <c r="I116" s="62" t="s">
        <v>340</v>
      </c>
      <c r="J116" s="71" t="s">
        <v>14</v>
      </c>
      <c r="K116" s="71" t="s">
        <v>15</v>
      </c>
      <c r="L116" s="21" t="s">
        <v>4</v>
      </c>
      <c r="M116" s="22">
        <v>0.33</v>
      </c>
      <c r="N116" s="22">
        <v>0.34</v>
      </c>
      <c r="O116" s="22">
        <v>0.33</v>
      </c>
      <c r="P116" s="33">
        <f t="shared" si="6"/>
        <v>1</v>
      </c>
    </row>
    <row r="117" spans="2:18" s="6" customFormat="1" ht="24" customHeight="1" x14ac:dyDescent="0.2">
      <c r="B117" s="183"/>
      <c r="C117" s="178"/>
      <c r="D117" s="171"/>
      <c r="E117" s="66"/>
      <c r="F117" s="76"/>
      <c r="G117" s="59"/>
      <c r="H117" s="62"/>
      <c r="I117" s="62"/>
      <c r="J117" s="62"/>
      <c r="K117" s="62"/>
      <c r="L117" s="21" t="s">
        <v>5</v>
      </c>
      <c r="M117" s="22"/>
      <c r="N117" s="22"/>
      <c r="O117" s="22"/>
      <c r="P117" s="33">
        <f t="shared" si="6"/>
        <v>0</v>
      </c>
    </row>
    <row r="118" spans="2:18" s="6" customFormat="1" ht="24" customHeight="1" x14ac:dyDescent="0.2">
      <c r="B118" s="183"/>
      <c r="C118" s="178"/>
      <c r="D118" s="45"/>
      <c r="E118" s="65">
        <v>0.05</v>
      </c>
      <c r="F118" s="62" t="s">
        <v>236</v>
      </c>
      <c r="G118" s="60" t="s">
        <v>238</v>
      </c>
      <c r="H118" s="107" t="s">
        <v>49</v>
      </c>
      <c r="I118" s="62" t="s">
        <v>328</v>
      </c>
      <c r="J118" s="62" t="s">
        <v>17</v>
      </c>
      <c r="K118" s="62" t="s">
        <v>15</v>
      </c>
      <c r="L118" s="21" t="s">
        <v>4</v>
      </c>
      <c r="M118" s="22">
        <v>0.33</v>
      </c>
      <c r="N118" s="22">
        <v>0.47</v>
      </c>
      <c r="O118" s="22">
        <v>0.2</v>
      </c>
      <c r="P118" s="33">
        <f t="shared" si="6"/>
        <v>1</v>
      </c>
    </row>
    <row r="119" spans="2:18" s="6" customFormat="1" ht="24" customHeight="1" x14ac:dyDescent="0.2">
      <c r="B119" s="183"/>
      <c r="C119" s="178"/>
      <c r="D119" s="45"/>
      <c r="E119" s="66"/>
      <c r="F119" s="62"/>
      <c r="G119" s="59"/>
      <c r="H119" s="107"/>
      <c r="I119" s="62"/>
      <c r="J119" s="62"/>
      <c r="K119" s="62"/>
      <c r="L119" s="21" t="s">
        <v>5</v>
      </c>
      <c r="M119" s="22"/>
      <c r="N119" s="22"/>
      <c r="O119" s="22"/>
      <c r="P119" s="33">
        <f t="shared" si="6"/>
        <v>0</v>
      </c>
    </row>
    <row r="120" spans="2:18" s="6" customFormat="1" ht="29.25" customHeight="1" x14ac:dyDescent="0.2">
      <c r="B120" s="183"/>
      <c r="C120" s="178"/>
      <c r="D120" s="45"/>
      <c r="E120" s="65">
        <v>7.0000000000000007E-2</v>
      </c>
      <c r="F120" s="135" t="s">
        <v>264</v>
      </c>
      <c r="G120" s="60" t="s">
        <v>238</v>
      </c>
      <c r="H120" s="107" t="s">
        <v>239</v>
      </c>
      <c r="I120" s="62" t="s">
        <v>328</v>
      </c>
      <c r="J120" s="62" t="s">
        <v>17</v>
      </c>
      <c r="K120" s="62" t="s">
        <v>15</v>
      </c>
      <c r="L120" s="21" t="s">
        <v>4</v>
      </c>
      <c r="M120" s="22">
        <v>0.33</v>
      </c>
      <c r="N120" s="22">
        <v>0.47</v>
      </c>
      <c r="O120" s="22">
        <v>0.2</v>
      </c>
      <c r="P120" s="33">
        <f t="shared" si="6"/>
        <v>1</v>
      </c>
    </row>
    <row r="121" spans="2:18" s="6" customFormat="1" ht="32.25" customHeight="1" x14ac:dyDescent="0.2">
      <c r="B121" s="183"/>
      <c r="C121" s="178"/>
      <c r="D121" s="45"/>
      <c r="E121" s="66"/>
      <c r="F121" s="135"/>
      <c r="G121" s="59"/>
      <c r="H121" s="107"/>
      <c r="I121" s="62"/>
      <c r="J121" s="62"/>
      <c r="K121" s="62"/>
      <c r="L121" s="21" t="s">
        <v>5</v>
      </c>
      <c r="M121" s="22"/>
      <c r="N121" s="22"/>
      <c r="O121" s="22"/>
      <c r="P121" s="33">
        <f t="shared" si="6"/>
        <v>0</v>
      </c>
    </row>
    <row r="122" spans="2:18" s="6" customFormat="1" ht="27" customHeight="1" x14ac:dyDescent="0.2">
      <c r="B122" s="183"/>
      <c r="C122" s="178"/>
      <c r="D122" s="50" t="s">
        <v>149</v>
      </c>
      <c r="E122" s="65">
        <v>7.0000000000000007E-2</v>
      </c>
      <c r="F122" s="60" t="s">
        <v>237</v>
      </c>
      <c r="G122" s="60" t="s">
        <v>174</v>
      </c>
      <c r="H122" s="60" t="s">
        <v>175</v>
      </c>
      <c r="I122" s="60" t="s">
        <v>329</v>
      </c>
      <c r="J122" s="60" t="s">
        <v>16</v>
      </c>
      <c r="K122" s="73" t="s">
        <v>92</v>
      </c>
      <c r="L122" s="21" t="s">
        <v>4</v>
      </c>
      <c r="M122" s="22">
        <v>1</v>
      </c>
      <c r="N122" s="22"/>
      <c r="O122" s="22"/>
      <c r="P122" s="33">
        <f>SUM(M122:O122)</f>
        <v>1</v>
      </c>
      <c r="Q122" s="163"/>
      <c r="R122" s="162"/>
    </row>
    <row r="123" spans="2:18" s="6" customFormat="1" ht="25.5" customHeight="1" x14ac:dyDescent="0.2">
      <c r="B123" s="183"/>
      <c r="C123" s="178"/>
      <c r="D123" s="50"/>
      <c r="E123" s="66"/>
      <c r="F123" s="59"/>
      <c r="G123" s="59"/>
      <c r="H123" s="59"/>
      <c r="I123" s="59"/>
      <c r="J123" s="59"/>
      <c r="K123" s="74"/>
      <c r="L123" s="21" t="s">
        <v>5</v>
      </c>
      <c r="M123" s="22"/>
      <c r="N123" s="22"/>
      <c r="O123" s="22"/>
      <c r="P123" s="33">
        <f>SUM(M123:O123)</f>
        <v>0</v>
      </c>
      <c r="Q123" s="161"/>
      <c r="R123" s="162"/>
    </row>
    <row r="124" spans="2:18" s="6" customFormat="1" ht="15.75" customHeight="1" x14ac:dyDescent="0.2">
      <c r="B124" s="183"/>
      <c r="C124" s="146" t="s">
        <v>265</v>
      </c>
      <c r="D124" s="158"/>
      <c r="E124" s="158"/>
      <c r="F124" s="158"/>
      <c r="G124" s="158"/>
      <c r="H124" s="158"/>
      <c r="I124" s="158"/>
      <c r="J124" s="158"/>
      <c r="K124" s="158"/>
      <c r="P124" s="34"/>
    </row>
    <row r="125" spans="2:18" s="6" customFormat="1" ht="16.5" customHeight="1" thickBot="1" x14ac:dyDescent="0.25">
      <c r="B125" s="184"/>
      <c r="C125" s="146"/>
      <c r="D125" s="158"/>
      <c r="E125" s="158"/>
      <c r="F125" s="158"/>
      <c r="G125" s="158"/>
      <c r="H125" s="158"/>
      <c r="I125" s="158"/>
      <c r="J125" s="158"/>
      <c r="K125" s="158"/>
      <c r="P125" s="34"/>
    </row>
    <row r="126" spans="2:18" s="6" customFormat="1" ht="22.5" customHeight="1" x14ac:dyDescent="0.2">
      <c r="C126" s="164" t="s">
        <v>89</v>
      </c>
      <c r="D126" s="165"/>
      <c r="E126" s="165"/>
      <c r="F126" s="165"/>
      <c r="G126" s="165"/>
      <c r="H126" s="165"/>
      <c r="I126" s="165"/>
      <c r="J126" s="165"/>
      <c r="K126" s="166"/>
      <c r="L126" s="21" t="s">
        <v>4</v>
      </c>
      <c r="M126" s="28">
        <f>+M90*$E$90+M92*$E$92+M94*$E$94+M96*$E$96+M98*$E$98+M100*$E$100+M102*$E$102+M104*$E$104+M106*$E$106+M108*$E$108+M110*$E$110+M112*$E$112+M114*$E$114+M116*$E$116+M118*$E$118+M120*$E$120+M122*$E$122</f>
        <v>0.3246</v>
      </c>
      <c r="N126" s="28">
        <f>+N90*$E$90+N92*$E$92+N94*$E$94+N96*$E$96+N98*$E$98+N100*$E$100+N102*$E$102+N104*$E$104+N106*$E$106+N108*$E$108+N110*$E$110+N112*$E$112+N114*$E$114+N116*$E$116+N118*$E$118+N120*$E$120+N122*$E$122</f>
        <v>0.36929999999999996</v>
      </c>
      <c r="O126" s="28">
        <f>+O90*$E$90+O92*$E$92+O94*$E$94+O96*$E$96+O98*$E$98+O100*$E$100+O102*$E$102+O104*$E$104+O106*$E$106+O108*$E$108+O110*$E$110+O112*$E$112+O114*$E$114+O116*$E$116+O118*$E$118+O120*$E$120+O122*$E$122</f>
        <v>0.30609999999999998</v>
      </c>
      <c r="P126" s="36">
        <f>SUM(M126:O126)</f>
        <v>1</v>
      </c>
    </row>
    <row r="127" spans="2:18" s="6" customFormat="1" ht="26.25" customHeight="1" x14ac:dyDescent="0.2">
      <c r="C127" s="167"/>
      <c r="D127" s="168"/>
      <c r="E127" s="168"/>
      <c r="F127" s="168"/>
      <c r="G127" s="168"/>
      <c r="H127" s="168"/>
      <c r="I127" s="168"/>
      <c r="J127" s="168"/>
      <c r="K127" s="169"/>
      <c r="L127" s="21" t="s">
        <v>5</v>
      </c>
      <c r="M127" s="28">
        <f>+M91*$E$90+M93*$E$92+M95*$E$94+M97*$E$96+M99*$E$98+M101*$E$100+M103*$E$102+M105*$E$104+M107*$E$106+M109*$E$108+M111*$E$110+M113*$E$112+M115*$E$114+M117*$E$116+M119*$E$118+M121*$E$120+M123*$E$122</f>
        <v>0</v>
      </c>
      <c r="N127" s="28">
        <f t="shared" ref="N127:O127" si="9">+N91*$E$90+N93*$E$92+N95*$E$94+N97*$E$96+N99*$E$98+N101*$E$100+N103*$E$102+N105*$E$104+N107*$E$106+N109*$E$108+N111*$E$110+N113*$E$112+N115*$E$114+N117*$E$116+N119*$E$118+N121*$E$120+N123*$E$122</f>
        <v>0</v>
      </c>
      <c r="O127" s="28">
        <f t="shared" si="9"/>
        <v>0</v>
      </c>
      <c r="P127" s="36">
        <f>SUM(M127:O127)</f>
        <v>0</v>
      </c>
    </row>
    <row r="128" spans="2:18" s="6" customFormat="1" ht="40.5" customHeight="1" x14ac:dyDescent="0.2">
      <c r="B128" s="61" t="s">
        <v>161</v>
      </c>
      <c r="C128" s="197" t="s">
        <v>221</v>
      </c>
      <c r="D128" s="82" t="s">
        <v>150</v>
      </c>
      <c r="E128" s="65">
        <v>0.05</v>
      </c>
      <c r="F128" s="72" t="s">
        <v>85</v>
      </c>
      <c r="G128" s="62" t="s">
        <v>25</v>
      </c>
      <c r="H128" s="62" t="s">
        <v>24</v>
      </c>
      <c r="I128" s="62" t="s">
        <v>25</v>
      </c>
      <c r="J128" s="62" t="s">
        <v>14</v>
      </c>
      <c r="K128" s="60" t="s">
        <v>17</v>
      </c>
      <c r="L128" s="21" t="s">
        <v>4</v>
      </c>
      <c r="M128" s="22">
        <v>1</v>
      </c>
      <c r="N128" s="22"/>
      <c r="O128" s="22"/>
      <c r="P128" s="33">
        <f t="shared" ref="P128:P165" si="10">SUM(M128:O128)</f>
        <v>1</v>
      </c>
    </row>
    <row r="129" spans="2:24" s="6" customFormat="1" ht="31.5" customHeight="1" x14ac:dyDescent="0.2">
      <c r="B129" s="61"/>
      <c r="C129" s="198"/>
      <c r="D129" s="82"/>
      <c r="E129" s="66"/>
      <c r="F129" s="72"/>
      <c r="G129" s="62"/>
      <c r="H129" s="62"/>
      <c r="I129" s="62"/>
      <c r="J129" s="62"/>
      <c r="K129" s="59"/>
      <c r="L129" s="21" t="s">
        <v>5</v>
      </c>
      <c r="M129" s="22"/>
      <c r="N129" s="22"/>
      <c r="O129" s="22"/>
      <c r="P129" s="33">
        <f t="shared" si="10"/>
        <v>0</v>
      </c>
    </row>
    <row r="130" spans="2:24" s="6" customFormat="1" ht="45" customHeight="1" x14ac:dyDescent="0.2">
      <c r="B130" s="61"/>
      <c r="C130" s="198"/>
      <c r="D130" s="82"/>
      <c r="E130" s="65">
        <v>0.05</v>
      </c>
      <c r="F130" s="72" t="s">
        <v>86</v>
      </c>
      <c r="G130" s="60" t="s">
        <v>50</v>
      </c>
      <c r="H130" s="60" t="s">
        <v>26</v>
      </c>
      <c r="I130" s="62" t="s">
        <v>330</v>
      </c>
      <c r="J130" s="62" t="s">
        <v>14</v>
      </c>
      <c r="K130" s="62" t="s">
        <v>15</v>
      </c>
      <c r="L130" s="21" t="s">
        <v>4</v>
      </c>
      <c r="M130" s="22">
        <v>0.33</v>
      </c>
      <c r="N130" s="22">
        <v>0.34</v>
      </c>
      <c r="O130" s="22">
        <v>0.33</v>
      </c>
      <c r="P130" s="33">
        <f t="shared" si="10"/>
        <v>1</v>
      </c>
    </row>
    <row r="131" spans="2:24" s="6" customFormat="1" ht="38.25" customHeight="1" x14ac:dyDescent="0.2">
      <c r="B131" s="61"/>
      <c r="C131" s="198"/>
      <c r="D131" s="82"/>
      <c r="E131" s="66"/>
      <c r="F131" s="72"/>
      <c r="G131" s="59"/>
      <c r="H131" s="59"/>
      <c r="I131" s="62"/>
      <c r="J131" s="62"/>
      <c r="K131" s="62"/>
      <c r="L131" s="21" t="s">
        <v>5</v>
      </c>
      <c r="M131" s="22"/>
      <c r="N131" s="22"/>
      <c r="O131" s="22"/>
      <c r="P131" s="33">
        <f t="shared" si="10"/>
        <v>0</v>
      </c>
      <c r="X131" s="16"/>
    </row>
    <row r="132" spans="2:24" s="6" customFormat="1" ht="48.75" customHeight="1" x14ac:dyDescent="0.2">
      <c r="B132" s="61"/>
      <c r="C132" s="198"/>
      <c r="D132" s="82"/>
      <c r="E132" s="65">
        <v>0.05</v>
      </c>
      <c r="F132" s="62" t="s">
        <v>87</v>
      </c>
      <c r="G132" s="60" t="s">
        <v>41</v>
      </c>
      <c r="H132" s="72" t="s">
        <v>51</v>
      </c>
      <c r="I132" s="62" t="s">
        <v>331</v>
      </c>
      <c r="J132" s="62" t="s">
        <v>14</v>
      </c>
      <c r="K132" s="62" t="s">
        <v>13</v>
      </c>
      <c r="L132" s="21" t="s">
        <v>4</v>
      </c>
      <c r="M132" s="22">
        <v>0.33</v>
      </c>
      <c r="N132" s="22">
        <v>0.34</v>
      </c>
      <c r="O132" s="22">
        <v>0.33</v>
      </c>
      <c r="P132" s="33">
        <f t="shared" si="10"/>
        <v>1</v>
      </c>
    </row>
    <row r="133" spans="2:24" s="6" customFormat="1" ht="48.75" customHeight="1" x14ac:dyDescent="0.2">
      <c r="B133" s="61"/>
      <c r="C133" s="198"/>
      <c r="D133" s="82"/>
      <c r="E133" s="66"/>
      <c r="F133" s="62"/>
      <c r="G133" s="59"/>
      <c r="H133" s="72"/>
      <c r="I133" s="62"/>
      <c r="J133" s="62"/>
      <c r="K133" s="62"/>
      <c r="L133" s="21" t="s">
        <v>5</v>
      </c>
      <c r="M133" s="22"/>
      <c r="N133" s="22"/>
      <c r="O133" s="22"/>
      <c r="P133" s="33">
        <f t="shared" si="10"/>
        <v>0</v>
      </c>
    </row>
    <row r="134" spans="2:24" s="6" customFormat="1" ht="33.75" customHeight="1" x14ac:dyDescent="0.2">
      <c r="B134" s="61"/>
      <c r="C134" s="198"/>
      <c r="D134" s="82"/>
      <c r="E134" s="65">
        <v>0.05</v>
      </c>
      <c r="F134" s="62" t="s">
        <v>88</v>
      </c>
      <c r="G134" s="60" t="s">
        <v>53</v>
      </c>
      <c r="H134" s="89" t="s">
        <v>52</v>
      </c>
      <c r="I134" s="62" t="s">
        <v>115</v>
      </c>
      <c r="J134" s="62" t="s">
        <v>14</v>
      </c>
      <c r="K134" s="62" t="s">
        <v>13</v>
      </c>
      <c r="L134" s="21" t="s">
        <v>4</v>
      </c>
      <c r="M134" s="22">
        <v>0.33</v>
      </c>
      <c r="N134" s="22">
        <v>0.34</v>
      </c>
      <c r="O134" s="22">
        <v>0.33</v>
      </c>
      <c r="P134" s="33">
        <f t="shared" si="10"/>
        <v>1</v>
      </c>
    </row>
    <row r="135" spans="2:24" s="6" customFormat="1" ht="33.75" customHeight="1" x14ac:dyDescent="0.2">
      <c r="B135" s="61"/>
      <c r="C135" s="198"/>
      <c r="D135" s="82"/>
      <c r="E135" s="66"/>
      <c r="F135" s="62"/>
      <c r="G135" s="59"/>
      <c r="H135" s="89"/>
      <c r="I135" s="62"/>
      <c r="J135" s="62"/>
      <c r="K135" s="62"/>
      <c r="L135" s="21" t="s">
        <v>5</v>
      </c>
      <c r="M135" s="22"/>
      <c r="N135" s="22"/>
      <c r="O135" s="22"/>
      <c r="P135" s="33">
        <f t="shared" si="10"/>
        <v>0</v>
      </c>
    </row>
    <row r="136" spans="2:24" s="6" customFormat="1" ht="51" customHeight="1" x14ac:dyDescent="0.2">
      <c r="B136" s="61"/>
      <c r="C136" s="198"/>
      <c r="D136" s="82"/>
      <c r="E136" s="65">
        <v>0.04</v>
      </c>
      <c r="F136" s="62" t="s">
        <v>197</v>
      </c>
      <c r="G136" s="62" t="s">
        <v>198</v>
      </c>
      <c r="H136" s="72" t="s">
        <v>199</v>
      </c>
      <c r="I136" s="62" t="s">
        <v>332</v>
      </c>
      <c r="J136" s="62" t="s">
        <v>144</v>
      </c>
      <c r="K136" s="60" t="s">
        <v>13</v>
      </c>
      <c r="L136" s="21" t="s">
        <v>4</v>
      </c>
      <c r="M136" s="22">
        <v>0.3</v>
      </c>
      <c r="N136" s="22">
        <v>0.4</v>
      </c>
      <c r="O136" s="22">
        <v>0.3</v>
      </c>
      <c r="P136" s="33">
        <f t="shared" ref="P136:P145" si="11">SUM(M136:O136)</f>
        <v>1</v>
      </c>
      <c r="Q136" s="159"/>
      <c r="R136" s="160"/>
    </row>
    <row r="137" spans="2:24" s="6" customFormat="1" ht="51" customHeight="1" x14ac:dyDescent="0.2">
      <c r="B137" s="61"/>
      <c r="C137" s="198"/>
      <c r="D137" s="82"/>
      <c r="E137" s="66"/>
      <c r="F137" s="62"/>
      <c r="G137" s="62"/>
      <c r="H137" s="72"/>
      <c r="I137" s="62"/>
      <c r="J137" s="62"/>
      <c r="K137" s="59"/>
      <c r="L137" s="21" t="s">
        <v>5</v>
      </c>
      <c r="M137" s="22"/>
      <c r="N137" s="22"/>
      <c r="O137" s="22"/>
      <c r="P137" s="33">
        <f t="shared" si="11"/>
        <v>0</v>
      </c>
      <c r="Q137" s="159"/>
      <c r="R137" s="160"/>
    </row>
    <row r="138" spans="2:24" s="6" customFormat="1" ht="48.75" customHeight="1" x14ac:dyDescent="0.2">
      <c r="B138" s="61"/>
      <c r="C138" s="198"/>
      <c r="D138" s="82"/>
      <c r="E138" s="65">
        <v>0.05</v>
      </c>
      <c r="F138" s="62" t="s">
        <v>95</v>
      </c>
      <c r="G138" s="62" t="s">
        <v>168</v>
      </c>
      <c r="H138" s="76" t="s">
        <v>169</v>
      </c>
      <c r="I138" s="62" t="s">
        <v>333</v>
      </c>
      <c r="J138" s="62" t="s">
        <v>12</v>
      </c>
      <c r="K138" s="60" t="s">
        <v>13</v>
      </c>
      <c r="L138" s="21" t="s">
        <v>4</v>
      </c>
      <c r="M138" s="22">
        <v>0.5</v>
      </c>
      <c r="N138" s="22">
        <v>0.5</v>
      </c>
      <c r="O138" s="22">
        <v>0</v>
      </c>
      <c r="P138" s="33">
        <f>SUM(M138:O138)</f>
        <v>1</v>
      </c>
    </row>
    <row r="139" spans="2:24" s="6" customFormat="1" ht="40.5" customHeight="1" x14ac:dyDescent="0.2">
      <c r="B139" s="61"/>
      <c r="C139" s="198"/>
      <c r="D139" s="82"/>
      <c r="E139" s="66"/>
      <c r="F139" s="62"/>
      <c r="G139" s="62"/>
      <c r="H139" s="76"/>
      <c r="I139" s="62"/>
      <c r="J139" s="62"/>
      <c r="K139" s="59"/>
      <c r="L139" s="21" t="s">
        <v>5</v>
      </c>
      <c r="M139" s="22"/>
      <c r="N139" s="22"/>
      <c r="O139" s="22"/>
      <c r="P139" s="33">
        <f>SUM(M139:O139)</f>
        <v>0</v>
      </c>
    </row>
    <row r="140" spans="2:24" s="6" customFormat="1" ht="48.75" customHeight="1" x14ac:dyDescent="0.2">
      <c r="B140" s="61"/>
      <c r="C140" s="198"/>
      <c r="D140" s="82"/>
      <c r="E140" s="65">
        <v>0.05</v>
      </c>
      <c r="F140" s="62" t="s">
        <v>93</v>
      </c>
      <c r="G140" s="62" t="s">
        <v>170</v>
      </c>
      <c r="H140" s="76" t="s">
        <v>171</v>
      </c>
      <c r="I140" s="62" t="s">
        <v>116</v>
      </c>
      <c r="J140" s="62" t="s">
        <v>12</v>
      </c>
      <c r="K140" s="60" t="s">
        <v>13</v>
      </c>
      <c r="L140" s="21" t="s">
        <v>4</v>
      </c>
      <c r="M140" s="22"/>
      <c r="N140" s="22">
        <v>0.5</v>
      </c>
      <c r="O140" s="22">
        <v>0.5</v>
      </c>
      <c r="P140" s="33">
        <f t="shared" si="11"/>
        <v>1</v>
      </c>
    </row>
    <row r="141" spans="2:24" s="6" customFormat="1" ht="48.75" customHeight="1" x14ac:dyDescent="0.2">
      <c r="B141" s="61"/>
      <c r="C141" s="198"/>
      <c r="D141" s="82"/>
      <c r="E141" s="66"/>
      <c r="F141" s="62"/>
      <c r="G141" s="62"/>
      <c r="H141" s="76"/>
      <c r="I141" s="62"/>
      <c r="J141" s="62"/>
      <c r="K141" s="59"/>
      <c r="L141" s="21" t="s">
        <v>5</v>
      </c>
      <c r="M141" s="22"/>
      <c r="N141" s="22"/>
      <c r="O141" s="22"/>
      <c r="P141" s="33">
        <f t="shared" si="11"/>
        <v>0</v>
      </c>
    </row>
    <row r="142" spans="2:24" s="6" customFormat="1" ht="40.5" customHeight="1" x14ac:dyDescent="0.2">
      <c r="B142" s="61"/>
      <c r="C142" s="198"/>
      <c r="D142" s="82"/>
      <c r="E142" s="65">
        <v>0.05</v>
      </c>
      <c r="F142" s="62" t="s">
        <v>172</v>
      </c>
      <c r="G142" s="62" t="s">
        <v>104</v>
      </c>
      <c r="H142" s="62" t="s">
        <v>117</v>
      </c>
      <c r="I142" s="62" t="s">
        <v>105</v>
      </c>
      <c r="J142" s="62" t="s">
        <v>14</v>
      </c>
      <c r="K142" s="60" t="s">
        <v>13</v>
      </c>
      <c r="L142" s="21" t="s">
        <v>4</v>
      </c>
      <c r="M142" s="22">
        <v>0.33329999999999999</v>
      </c>
      <c r="N142" s="22">
        <v>0.33329999999999999</v>
      </c>
      <c r="O142" s="22">
        <v>0.33339999999999997</v>
      </c>
      <c r="P142" s="33">
        <f>SUM(M142:O142)</f>
        <v>1</v>
      </c>
    </row>
    <row r="143" spans="2:24" s="6" customFormat="1" ht="42" customHeight="1" x14ac:dyDescent="0.2">
      <c r="B143" s="61"/>
      <c r="C143" s="198"/>
      <c r="D143" s="82"/>
      <c r="E143" s="66"/>
      <c r="F143" s="62"/>
      <c r="G143" s="62"/>
      <c r="H143" s="62"/>
      <c r="I143" s="62"/>
      <c r="J143" s="62"/>
      <c r="K143" s="59"/>
      <c r="L143" s="21" t="s">
        <v>5</v>
      </c>
      <c r="M143" s="22"/>
      <c r="N143" s="22"/>
      <c r="O143" s="22"/>
      <c r="P143" s="33">
        <f>SUM(M143:O143)</f>
        <v>0</v>
      </c>
    </row>
    <row r="144" spans="2:24" s="6" customFormat="1" ht="39.75" customHeight="1" x14ac:dyDescent="0.2">
      <c r="B144" s="61"/>
      <c r="C144" s="198"/>
      <c r="D144" s="82"/>
      <c r="E144" s="65">
        <v>0.03</v>
      </c>
      <c r="F144" s="62" t="s">
        <v>94</v>
      </c>
      <c r="G144" s="62" t="s">
        <v>28</v>
      </c>
      <c r="H144" s="72" t="s">
        <v>70</v>
      </c>
      <c r="I144" s="62" t="s">
        <v>203</v>
      </c>
      <c r="J144" s="62" t="s">
        <v>12</v>
      </c>
      <c r="K144" s="60" t="s">
        <v>29</v>
      </c>
      <c r="L144" s="21" t="s">
        <v>4</v>
      </c>
      <c r="M144" s="22">
        <v>0.3</v>
      </c>
      <c r="N144" s="22">
        <v>0.4</v>
      </c>
      <c r="O144" s="22">
        <v>0.3</v>
      </c>
      <c r="P144" s="33">
        <f t="shared" si="11"/>
        <v>1</v>
      </c>
      <c r="Q144" s="159"/>
      <c r="R144" s="160"/>
    </row>
    <row r="145" spans="2:19" s="6" customFormat="1" ht="35.25" customHeight="1" x14ac:dyDescent="0.2">
      <c r="B145" s="61"/>
      <c r="C145" s="198"/>
      <c r="D145" s="82"/>
      <c r="E145" s="66"/>
      <c r="F145" s="62"/>
      <c r="G145" s="62"/>
      <c r="H145" s="72"/>
      <c r="I145" s="62"/>
      <c r="J145" s="62"/>
      <c r="K145" s="59"/>
      <c r="L145" s="21" t="s">
        <v>5</v>
      </c>
      <c r="M145" s="22"/>
      <c r="N145" s="22"/>
      <c r="O145" s="22"/>
      <c r="P145" s="33">
        <f t="shared" si="11"/>
        <v>0</v>
      </c>
      <c r="Q145" s="159"/>
      <c r="R145" s="160"/>
    </row>
    <row r="146" spans="2:19" s="6" customFormat="1" ht="66.75" customHeight="1" x14ac:dyDescent="0.2">
      <c r="B146" s="61"/>
      <c r="C146" s="198"/>
      <c r="D146" s="77" t="s">
        <v>266</v>
      </c>
      <c r="E146" s="65">
        <v>0.05</v>
      </c>
      <c r="F146" s="72" t="s">
        <v>178</v>
      </c>
      <c r="G146" s="60" t="s">
        <v>177</v>
      </c>
      <c r="H146" s="72" t="s">
        <v>176</v>
      </c>
      <c r="I146" s="62" t="s">
        <v>343</v>
      </c>
      <c r="J146" s="62" t="s">
        <v>144</v>
      </c>
      <c r="K146" s="62" t="s">
        <v>15</v>
      </c>
      <c r="L146" s="21" t="s">
        <v>4</v>
      </c>
      <c r="M146" s="22"/>
      <c r="N146" s="22">
        <v>0.5</v>
      </c>
      <c r="O146" s="22">
        <v>0.5</v>
      </c>
      <c r="P146" s="33">
        <f>SUM(M146:O146)</f>
        <v>1</v>
      </c>
      <c r="Q146" s="159"/>
      <c r="R146" s="160"/>
    </row>
    <row r="147" spans="2:19" s="6" customFormat="1" ht="38.25" customHeight="1" x14ac:dyDescent="0.2">
      <c r="B147" s="61"/>
      <c r="C147" s="198"/>
      <c r="D147" s="77"/>
      <c r="E147" s="66"/>
      <c r="F147" s="72"/>
      <c r="G147" s="59"/>
      <c r="H147" s="72"/>
      <c r="I147" s="62"/>
      <c r="J147" s="62"/>
      <c r="K147" s="62"/>
      <c r="L147" s="21" t="s">
        <v>5</v>
      </c>
      <c r="M147" s="22"/>
      <c r="N147" s="22"/>
      <c r="O147" s="22"/>
      <c r="P147" s="33">
        <f>SUM(M147:O147)</f>
        <v>0</v>
      </c>
      <c r="Q147" s="159"/>
      <c r="R147" s="160"/>
    </row>
    <row r="148" spans="2:19" s="6" customFormat="1" ht="51" customHeight="1" x14ac:dyDescent="0.2">
      <c r="B148" s="61"/>
      <c r="C148" s="198"/>
      <c r="D148" s="51" t="s">
        <v>151</v>
      </c>
      <c r="E148" s="65">
        <v>0.06</v>
      </c>
      <c r="F148" s="62" t="s">
        <v>304</v>
      </c>
      <c r="G148" s="60" t="s">
        <v>73</v>
      </c>
      <c r="H148" s="72" t="s">
        <v>54</v>
      </c>
      <c r="I148" s="62" t="s">
        <v>334</v>
      </c>
      <c r="J148" s="62" t="s">
        <v>17</v>
      </c>
      <c r="K148" s="62" t="s">
        <v>20</v>
      </c>
      <c r="L148" s="21" t="s">
        <v>4</v>
      </c>
      <c r="M148" s="22">
        <v>1</v>
      </c>
      <c r="N148" s="22">
        <v>0</v>
      </c>
      <c r="O148" s="22">
        <v>0</v>
      </c>
      <c r="P148" s="33">
        <f t="shared" si="10"/>
        <v>1</v>
      </c>
    </row>
    <row r="149" spans="2:19" s="6" customFormat="1" ht="34.5" customHeight="1" x14ac:dyDescent="0.2">
      <c r="B149" s="61"/>
      <c r="C149" s="198"/>
      <c r="D149" s="77"/>
      <c r="E149" s="66"/>
      <c r="F149" s="62"/>
      <c r="G149" s="59"/>
      <c r="H149" s="72"/>
      <c r="I149" s="62"/>
      <c r="J149" s="62"/>
      <c r="K149" s="62"/>
      <c r="L149" s="21" t="s">
        <v>5</v>
      </c>
      <c r="M149" s="22"/>
      <c r="N149" s="22"/>
      <c r="O149" s="22"/>
      <c r="P149" s="33">
        <f t="shared" si="10"/>
        <v>0</v>
      </c>
    </row>
    <row r="150" spans="2:19" s="6" customFormat="1" ht="59.25" customHeight="1" x14ac:dyDescent="0.2">
      <c r="B150" s="61"/>
      <c r="C150" s="198"/>
      <c r="D150" s="77"/>
      <c r="E150" s="65">
        <v>0.05</v>
      </c>
      <c r="F150" s="72" t="s">
        <v>305</v>
      </c>
      <c r="G150" s="78" t="s">
        <v>107</v>
      </c>
      <c r="H150" s="85" t="s">
        <v>108</v>
      </c>
      <c r="I150" s="62" t="s">
        <v>344</v>
      </c>
      <c r="J150" s="71" t="s">
        <v>16</v>
      </c>
      <c r="K150" s="71" t="s">
        <v>13</v>
      </c>
      <c r="L150" s="21" t="s">
        <v>4</v>
      </c>
      <c r="M150" s="22">
        <v>0.33</v>
      </c>
      <c r="N150" s="22">
        <v>0.34</v>
      </c>
      <c r="O150" s="22">
        <v>0.33</v>
      </c>
      <c r="P150" s="33">
        <f t="shared" si="10"/>
        <v>1</v>
      </c>
    </row>
    <row r="151" spans="2:19" s="6" customFormat="1" ht="56.25" customHeight="1" x14ac:dyDescent="0.2">
      <c r="B151" s="61"/>
      <c r="C151" s="198"/>
      <c r="D151" s="77"/>
      <c r="E151" s="66"/>
      <c r="F151" s="72"/>
      <c r="G151" s="79"/>
      <c r="H151" s="85"/>
      <c r="I151" s="62"/>
      <c r="J151" s="62"/>
      <c r="K151" s="62"/>
      <c r="L151" s="21" t="s">
        <v>5</v>
      </c>
      <c r="M151" s="22"/>
      <c r="N151" s="22"/>
      <c r="O151" s="22"/>
      <c r="P151" s="33">
        <f t="shared" si="10"/>
        <v>0</v>
      </c>
    </row>
    <row r="152" spans="2:19" s="6" customFormat="1" ht="45" customHeight="1" x14ac:dyDescent="0.2">
      <c r="B152" s="61"/>
      <c r="C152" s="198"/>
      <c r="D152" s="77"/>
      <c r="E152" s="65">
        <v>0.05</v>
      </c>
      <c r="F152" s="76" t="s">
        <v>306</v>
      </c>
      <c r="G152" s="78" t="s">
        <v>173</v>
      </c>
      <c r="H152" s="62" t="s">
        <v>242</v>
      </c>
      <c r="I152" s="62" t="s">
        <v>109</v>
      </c>
      <c r="J152" s="71" t="s">
        <v>16</v>
      </c>
      <c r="K152" s="71" t="s">
        <v>13</v>
      </c>
      <c r="L152" s="21" t="s">
        <v>4</v>
      </c>
      <c r="M152" s="22">
        <v>0.33</v>
      </c>
      <c r="N152" s="22">
        <v>0.34</v>
      </c>
      <c r="O152" s="22">
        <v>0.33</v>
      </c>
      <c r="P152" s="33">
        <f t="shared" si="10"/>
        <v>1</v>
      </c>
    </row>
    <row r="153" spans="2:19" s="6" customFormat="1" ht="33.75" customHeight="1" x14ac:dyDescent="0.2">
      <c r="B153" s="61"/>
      <c r="C153" s="198"/>
      <c r="D153" s="77"/>
      <c r="E153" s="66"/>
      <c r="F153" s="76"/>
      <c r="G153" s="79"/>
      <c r="H153" s="62"/>
      <c r="I153" s="62"/>
      <c r="J153" s="62"/>
      <c r="K153" s="62"/>
      <c r="L153" s="21" t="s">
        <v>5</v>
      </c>
      <c r="M153" s="22"/>
      <c r="N153" s="22"/>
      <c r="O153" s="22"/>
      <c r="P153" s="33">
        <f t="shared" si="10"/>
        <v>0</v>
      </c>
    </row>
    <row r="154" spans="2:19" s="6" customFormat="1" ht="40.5" customHeight="1" x14ac:dyDescent="0.2">
      <c r="B154" s="61"/>
      <c r="C154" s="198"/>
      <c r="D154" s="77"/>
      <c r="E154" s="65">
        <v>0.05</v>
      </c>
      <c r="F154" s="76" t="s">
        <v>307</v>
      </c>
      <c r="G154" s="60" t="s">
        <v>45</v>
      </c>
      <c r="H154" s="76" t="s">
        <v>157</v>
      </c>
      <c r="I154" s="62" t="s">
        <v>335</v>
      </c>
      <c r="J154" s="71" t="s">
        <v>16</v>
      </c>
      <c r="K154" s="71" t="s">
        <v>13</v>
      </c>
      <c r="L154" s="21" t="s">
        <v>4</v>
      </c>
      <c r="M154" s="22">
        <v>0.33</v>
      </c>
      <c r="N154" s="22">
        <v>0.34</v>
      </c>
      <c r="O154" s="22">
        <v>0.33</v>
      </c>
      <c r="P154" s="33">
        <f t="shared" si="10"/>
        <v>1</v>
      </c>
    </row>
    <row r="155" spans="2:19" s="6" customFormat="1" ht="36.75" customHeight="1" x14ac:dyDescent="0.2">
      <c r="B155" s="61"/>
      <c r="C155" s="198"/>
      <c r="D155" s="77"/>
      <c r="E155" s="66"/>
      <c r="F155" s="76"/>
      <c r="G155" s="59"/>
      <c r="H155" s="76"/>
      <c r="I155" s="62"/>
      <c r="J155" s="62"/>
      <c r="K155" s="62"/>
      <c r="L155" s="21" t="s">
        <v>5</v>
      </c>
      <c r="M155" s="22"/>
      <c r="N155" s="22"/>
      <c r="O155" s="22"/>
      <c r="P155" s="33">
        <f t="shared" si="10"/>
        <v>0</v>
      </c>
    </row>
    <row r="156" spans="2:19" s="6" customFormat="1" ht="57" customHeight="1" x14ac:dyDescent="0.2">
      <c r="B156" s="61"/>
      <c r="C156" s="198"/>
      <c r="D156" s="77"/>
      <c r="E156" s="65">
        <v>0.04</v>
      </c>
      <c r="F156" s="60" t="s">
        <v>308</v>
      </c>
      <c r="G156" s="60" t="s">
        <v>74</v>
      </c>
      <c r="H156" s="78" t="s">
        <v>46</v>
      </c>
      <c r="I156" s="60" t="s">
        <v>109</v>
      </c>
      <c r="J156" s="71" t="s">
        <v>16</v>
      </c>
      <c r="K156" s="71" t="s">
        <v>13</v>
      </c>
      <c r="L156" s="21" t="s">
        <v>4</v>
      </c>
      <c r="M156" s="22">
        <v>0.33</v>
      </c>
      <c r="N156" s="22">
        <v>0.34</v>
      </c>
      <c r="O156" s="22">
        <v>0.33</v>
      </c>
      <c r="P156" s="33">
        <f t="shared" si="10"/>
        <v>1</v>
      </c>
    </row>
    <row r="157" spans="2:19" s="6" customFormat="1" ht="37.5" customHeight="1" x14ac:dyDescent="0.2">
      <c r="B157" s="61"/>
      <c r="C157" s="198"/>
      <c r="D157" s="77"/>
      <c r="E157" s="66"/>
      <c r="F157" s="59"/>
      <c r="G157" s="59"/>
      <c r="H157" s="79"/>
      <c r="I157" s="59"/>
      <c r="J157" s="62"/>
      <c r="K157" s="62"/>
      <c r="L157" s="21" t="s">
        <v>5</v>
      </c>
      <c r="M157" s="22"/>
      <c r="N157" s="22"/>
      <c r="O157" s="22"/>
      <c r="P157" s="33">
        <f t="shared" si="10"/>
        <v>0</v>
      </c>
    </row>
    <row r="158" spans="2:19" s="6" customFormat="1" ht="58.5" customHeight="1" x14ac:dyDescent="0.2">
      <c r="B158" s="61"/>
      <c r="C158" s="198"/>
      <c r="D158" s="77"/>
      <c r="E158" s="68">
        <v>0.05</v>
      </c>
      <c r="F158" s="60" t="s">
        <v>309</v>
      </c>
      <c r="G158" s="118" t="s">
        <v>75</v>
      </c>
      <c r="H158" s="78" t="s">
        <v>47</v>
      </c>
      <c r="I158" s="60" t="s">
        <v>345</v>
      </c>
      <c r="J158" s="71" t="s">
        <v>16</v>
      </c>
      <c r="K158" s="71" t="s">
        <v>13</v>
      </c>
      <c r="L158" s="21" t="s">
        <v>4</v>
      </c>
      <c r="M158" s="22">
        <v>0.33</v>
      </c>
      <c r="N158" s="22">
        <v>0.34</v>
      </c>
      <c r="O158" s="22">
        <v>0.33</v>
      </c>
      <c r="P158" s="33">
        <f t="shared" si="10"/>
        <v>1</v>
      </c>
    </row>
    <row r="159" spans="2:19" s="6" customFormat="1" ht="49.5" customHeight="1" x14ac:dyDescent="0.2">
      <c r="B159" s="61"/>
      <c r="C159" s="198"/>
      <c r="D159" s="52"/>
      <c r="E159" s="81"/>
      <c r="F159" s="59"/>
      <c r="G159" s="59"/>
      <c r="H159" s="79"/>
      <c r="I159" s="80"/>
      <c r="J159" s="62"/>
      <c r="K159" s="62"/>
      <c r="L159" s="21" t="s">
        <v>5</v>
      </c>
      <c r="M159" s="22"/>
      <c r="N159" s="22"/>
      <c r="O159" s="22"/>
      <c r="P159" s="33">
        <f t="shared" si="10"/>
        <v>0</v>
      </c>
    </row>
    <row r="160" spans="2:19" s="6" customFormat="1" ht="44.25" customHeight="1" x14ac:dyDescent="0.2">
      <c r="B160" s="61"/>
      <c r="C160" s="198"/>
      <c r="D160" s="51" t="s">
        <v>152</v>
      </c>
      <c r="E160" s="65">
        <v>0.05</v>
      </c>
      <c r="F160" s="76" t="s">
        <v>310</v>
      </c>
      <c r="G160" s="78" t="s">
        <v>205</v>
      </c>
      <c r="H160" s="62" t="s">
        <v>204</v>
      </c>
      <c r="I160" s="62" t="s">
        <v>336</v>
      </c>
      <c r="J160" s="71" t="s">
        <v>16</v>
      </c>
      <c r="K160" s="71" t="s">
        <v>13</v>
      </c>
      <c r="L160" s="21" t="s">
        <v>4</v>
      </c>
      <c r="M160" s="22">
        <v>0.33</v>
      </c>
      <c r="N160" s="22">
        <v>0.34</v>
      </c>
      <c r="O160" s="22">
        <v>0.33</v>
      </c>
      <c r="P160" s="33">
        <f t="shared" ref="P160:P163" si="12">SUM(M160:O160)</f>
        <v>1</v>
      </c>
      <c r="Q160" s="161"/>
      <c r="R160" s="162"/>
      <c r="S160" s="162"/>
    </row>
    <row r="161" spans="2:19" s="6" customFormat="1" ht="50.25" customHeight="1" x14ac:dyDescent="0.2">
      <c r="B161" s="61"/>
      <c r="C161" s="198"/>
      <c r="D161" s="77"/>
      <c r="E161" s="66"/>
      <c r="F161" s="76"/>
      <c r="G161" s="79"/>
      <c r="H161" s="62"/>
      <c r="I161" s="62"/>
      <c r="J161" s="62"/>
      <c r="K161" s="62"/>
      <c r="L161" s="21" t="s">
        <v>5</v>
      </c>
      <c r="M161" s="22"/>
      <c r="N161" s="22"/>
      <c r="O161" s="22"/>
      <c r="P161" s="33">
        <f t="shared" si="12"/>
        <v>0</v>
      </c>
      <c r="Q161" s="161"/>
      <c r="R161" s="162"/>
      <c r="S161" s="162"/>
    </row>
    <row r="162" spans="2:19" s="6" customFormat="1" ht="54.75" customHeight="1" x14ac:dyDescent="0.2">
      <c r="B162" s="61"/>
      <c r="C162" s="198"/>
      <c r="D162" s="77"/>
      <c r="E162" s="65">
        <v>0.05</v>
      </c>
      <c r="F162" s="76" t="s">
        <v>311</v>
      </c>
      <c r="G162" s="85" t="s">
        <v>271</v>
      </c>
      <c r="H162" s="62" t="s">
        <v>270</v>
      </c>
      <c r="I162" s="62" t="s">
        <v>337</v>
      </c>
      <c r="J162" s="71" t="s">
        <v>16</v>
      </c>
      <c r="K162" s="71" t="s">
        <v>13</v>
      </c>
      <c r="L162" s="21" t="s">
        <v>4</v>
      </c>
      <c r="M162" s="22">
        <v>0.46</v>
      </c>
      <c r="N162" s="22">
        <v>0.28999999999999998</v>
      </c>
      <c r="O162" s="22">
        <v>0.25</v>
      </c>
      <c r="P162" s="33">
        <f t="shared" si="12"/>
        <v>1</v>
      </c>
      <c r="Q162" s="159"/>
      <c r="R162" s="160"/>
    </row>
    <row r="163" spans="2:19" s="6" customFormat="1" ht="50.25" customHeight="1" x14ac:dyDescent="0.2">
      <c r="B163" s="61"/>
      <c r="C163" s="198"/>
      <c r="D163" s="52"/>
      <c r="E163" s="66"/>
      <c r="F163" s="76"/>
      <c r="G163" s="85"/>
      <c r="H163" s="62"/>
      <c r="I163" s="62"/>
      <c r="J163" s="62"/>
      <c r="K163" s="62"/>
      <c r="L163" s="21" t="s">
        <v>5</v>
      </c>
      <c r="M163" s="22"/>
      <c r="N163" s="22"/>
      <c r="O163" s="22"/>
      <c r="P163" s="33">
        <f t="shared" si="12"/>
        <v>0</v>
      </c>
      <c r="Q163" s="159"/>
      <c r="R163" s="160"/>
    </row>
    <row r="164" spans="2:19" s="6" customFormat="1" ht="74.25" customHeight="1" x14ac:dyDescent="0.2">
      <c r="B164" s="61"/>
      <c r="C164" s="198"/>
      <c r="D164" s="50" t="s">
        <v>267</v>
      </c>
      <c r="E164" s="65">
        <v>0.04</v>
      </c>
      <c r="F164" s="76" t="s">
        <v>312</v>
      </c>
      <c r="G164" s="53" t="s">
        <v>290</v>
      </c>
      <c r="H164" s="62" t="s">
        <v>291</v>
      </c>
      <c r="I164" s="62" t="s">
        <v>338</v>
      </c>
      <c r="J164" s="71" t="s">
        <v>16</v>
      </c>
      <c r="K164" s="71" t="s">
        <v>13</v>
      </c>
      <c r="L164" s="21" t="s">
        <v>4</v>
      </c>
      <c r="M164" s="22"/>
      <c r="N164" s="22">
        <v>1</v>
      </c>
      <c r="O164" s="22">
        <v>0.33</v>
      </c>
      <c r="P164" s="33">
        <f t="shared" si="10"/>
        <v>1.33</v>
      </c>
    </row>
    <row r="165" spans="2:19" s="6" customFormat="1" ht="55.5" customHeight="1" x14ac:dyDescent="0.2">
      <c r="B165" s="61"/>
      <c r="C165" s="198"/>
      <c r="D165" s="50"/>
      <c r="E165" s="66"/>
      <c r="F165" s="76"/>
      <c r="G165" s="59"/>
      <c r="H165" s="62"/>
      <c r="I165" s="62"/>
      <c r="J165" s="62"/>
      <c r="K165" s="62"/>
      <c r="L165" s="21" t="s">
        <v>5</v>
      </c>
      <c r="M165" s="22"/>
      <c r="N165" s="22"/>
      <c r="O165" s="22"/>
      <c r="P165" s="33">
        <f t="shared" si="10"/>
        <v>0</v>
      </c>
    </row>
    <row r="166" spans="2:19" s="6" customFormat="1" ht="47.25" customHeight="1" x14ac:dyDescent="0.2">
      <c r="B166" s="61"/>
      <c r="C166" s="198"/>
      <c r="D166" s="50" t="s">
        <v>268</v>
      </c>
      <c r="E166" s="65">
        <v>0.04</v>
      </c>
      <c r="F166" s="62" t="s">
        <v>313</v>
      </c>
      <c r="G166" s="62" t="s">
        <v>8</v>
      </c>
      <c r="H166" s="76" t="s">
        <v>71</v>
      </c>
      <c r="I166" s="62" t="s">
        <v>289</v>
      </c>
      <c r="J166" s="62" t="s">
        <v>72</v>
      </c>
      <c r="K166" s="62" t="s">
        <v>13</v>
      </c>
      <c r="L166" s="21" t="s">
        <v>4</v>
      </c>
      <c r="M166" s="22"/>
      <c r="N166" s="22">
        <v>0.5</v>
      </c>
      <c r="O166" s="22">
        <v>0.5</v>
      </c>
      <c r="P166" s="33">
        <f>SUM(M166:O166)</f>
        <v>1</v>
      </c>
      <c r="Q166" s="161"/>
      <c r="R166" s="162"/>
    </row>
    <row r="167" spans="2:19" s="6" customFormat="1" ht="36" customHeight="1" thickBot="1" x14ac:dyDescent="0.25">
      <c r="B167" s="61"/>
      <c r="C167" s="198"/>
      <c r="D167" s="50"/>
      <c r="E167" s="66"/>
      <c r="F167" s="139"/>
      <c r="G167" s="139"/>
      <c r="H167" s="157"/>
      <c r="I167" s="139"/>
      <c r="J167" s="139"/>
      <c r="K167" s="62"/>
      <c r="L167" s="21" t="s">
        <v>5</v>
      </c>
      <c r="M167" s="22"/>
      <c r="N167" s="22"/>
      <c r="O167" s="22"/>
      <c r="P167" s="33">
        <f>SUM(M167:O167)</f>
        <v>0</v>
      </c>
      <c r="Q167" s="161"/>
      <c r="R167" s="162"/>
    </row>
    <row r="168" spans="2:19" s="6" customFormat="1" ht="36" customHeight="1" x14ac:dyDescent="0.2">
      <c r="B168" s="61"/>
      <c r="C168" s="198"/>
      <c r="D168" s="50"/>
      <c r="E168" s="65">
        <v>0.04</v>
      </c>
      <c r="F168" s="62" t="s">
        <v>314</v>
      </c>
      <c r="G168" s="62" t="s">
        <v>96</v>
      </c>
      <c r="H168" s="76" t="s">
        <v>121</v>
      </c>
      <c r="I168" s="62" t="s">
        <v>339</v>
      </c>
      <c r="J168" s="62" t="s">
        <v>17</v>
      </c>
      <c r="K168" s="62" t="s">
        <v>13</v>
      </c>
      <c r="L168" s="21" t="s">
        <v>4</v>
      </c>
      <c r="M168" s="22">
        <v>0.1</v>
      </c>
      <c r="N168" s="22">
        <v>0.45</v>
      </c>
      <c r="O168" s="22">
        <v>0.45</v>
      </c>
      <c r="P168" s="33">
        <f>SUM(M168:O168)</f>
        <v>1</v>
      </c>
      <c r="Q168" s="43"/>
      <c r="R168" s="44"/>
    </row>
    <row r="169" spans="2:19" s="6" customFormat="1" ht="36" customHeight="1" thickBot="1" x14ac:dyDescent="0.25">
      <c r="B169" s="61"/>
      <c r="C169" s="198"/>
      <c r="D169" s="50"/>
      <c r="E169" s="66"/>
      <c r="F169" s="139"/>
      <c r="G169" s="139"/>
      <c r="H169" s="157"/>
      <c r="I169" s="139"/>
      <c r="J169" s="139"/>
      <c r="K169" s="62"/>
      <c r="L169" s="21" t="s">
        <v>5</v>
      </c>
      <c r="M169" s="22"/>
      <c r="N169" s="22"/>
      <c r="O169" s="22"/>
      <c r="P169" s="33">
        <f>SUM(M169:O169)</f>
        <v>0</v>
      </c>
      <c r="Q169" s="43"/>
      <c r="R169" s="44"/>
    </row>
    <row r="170" spans="2:19" ht="12.75" customHeight="1" x14ac:dyDescent="0.2">
      <c r="B170" s="199"/>
      <c r="C170" s="153" t="s">
        <v>154</v>
      </c>
      <c r="D170" s="154"/>
      <c r="E170" s="154"/>
      <c r="F170" s="154"/>
      <c r="G170" s="154"/>
      <c r="H170" s="154"/>
      <c r="I170" s="154"/>
      <c r="J170" s="154"/>
      <c r="K170" s="154"/>
      <c r="P170" s="37"/>
    </row>
    <row r="171" spans="2:19" ht="15.75" customHeight="1" thickBot="1" x14ac:dyDescent="0.25">
      <c r="B171" s="199"/>
      <c r="C171" s="155"/>
      <c r="D171" s="156"/>
      <c r="E171" s="156"/>
      <c r="F171" s="156"/>
      <c r="G171" s="156"/>
      <c r="H171" s="156"/>
      <c r="I171" s="156"/>
      <c r="J171" s="156"/>
      <c r="K171" s="156"/>
      <c r="P171" s="37"/>
    </row>
    <row r="172" spans="2:19" ht="20.25" customHeight="1" x14ac:dyDescent="0.2">
      <c r="B172" s="199"/>
      <c r="C172" s="151" t="s">
        <v>126</v>
      </c>
      <c r="D172" s="151"/>
      <c r="E172" s="151"/>
      <c r="F172" s="151"/>
      <c r="G172" s="151"/>
      <c r="H172" s="151"/>
      <c r="I172" s="151"/>
      <c r="J172" s="151"/>
      <c r="K172" s="151"/>
      <c r="L172" s="24" t="s">
        <v>4</v>
      </c>
      <c r="M172" s="29">
        <f>+M128*$E$128+M130*$E$130++M132*$E$132+M134*$E$134+M136*$E$136+M138*$E$138+M140*$E$140+M142*$E$142+M144*$E$144+M146*$E$146+M148*$E$148+M150*$E$150+M152*$E$152+M154*$E$154+M156*$E$156+M158*$E$158+M160*$E$160+M162*$E$162+M164*$E$164+M166*$E$166+M168*$E$168</f>
        <v>0.34486500000000009</v>
      </c>
      <c r="N172" s="29">
        <f t="shared" ref="N172:O173" si="13">+N128*$E$128+N130*$E$130++N132*$E$132+N134*$E$134+N136*$E$136+N138*$E$138+N140*$E$140+N142*$E$142+N144*$E$144+N146*$E$146+N148*$E$148+N150*$E$150+N152*$E$152+N154*$E$154+N156*$E$156+N158*$E$158+N160*$E$160+N162*$E$162+N164*$E$164+N166*$E$166+N168*$E$168</f>
        <v>0.36176500000000006</v>
      </c>
      <c r="O172" s="29">
        <f t="shared" si="13"/>
        <v>0.29657000000000006</v>
      </c>
      <c r="P172" s="38">
        <f>SUM(M172:O172)</f>
        <v>1.0032000000000001</v>
      </c>
    </row>
    <row r="173" spans="2:19" ht="24" customHeight="1" thickBot="1" x14ac:dyDescent="0.25">
      <c r="B173" s="199"/>
      <c r="C173" s="152"/>
      <c r="D173" s="152"/>
      <c r="E173" s="152"/>
      <c r="F173" s="152"/>
      <c r="G173" s="152"/>
      <c r="H173" s="152"/>
      <c r="I173" s="152"/>
      <c r="J173" s="152"/>
      <c r="K173" s="152"/>
      <c r="L173" s="24" t="s">
        <v>5</v>
      </c>
      <c r="M173" s="29">
        <f>+M129*$E$128+M131*$E$130++M133*$E$132+M135*$E$134+M137*$E$136+M139*$E$138+M141*$E$140+M143*$E$142+M145*$E$144+M147*$E$146+M149*$E$148+M151*$E$150+M153*$E$152+M155*$E$154+M157*$E$156+M159*$E$158+M161*$E$160+M163*$E$162+M165*$E$164+M167*$E$166+M169*$E$168</f>
        <v>0</v>
      </c>
      <c r="N173" s="29">
        <f t="shared" si="13"/>
        <v>0</v>
      </c>
      <c r="O173" s="29">
        <f t="shared" si="13"/>
        <v>0</v>
      </c>
      <c r="P173" s="38">
        <f>SUM(M173:O173)</f>
        <v>0</v>
      </c>
    </row>
    <row r="174" spans="2:19" ht="18.75" thickBot="1" x14ac:dyDescent="0.3"/>
    <row r="175" spans="2:19" ht="39.75" customHeight="1" x14ac:dyDescent="0.2">
      <c r="B175" s="201" t="s">
        <v>347</v>
      </c>
      <c r="C175" s="200" t="s">
        <v>222</v>
      </c>
      <c r="D175" s="51" t="s">
        <v>292</v>
      </c>
      <c r="E175" s="53">
        <v>1</v>
      </c>
      <c r="F175" s="55" t="s">
        <v>293</v>
      </c>
      <c r="G175" s="55" t="s">
        <v>294</v>
      </c>
      <c r="H175" s="55" t="s">
        <v>295</v>
      </c>
      <c r="I175" s="55" t="s">
        <v>296</v>
      </c>
      <c r="J175" s="58" t="s">
        <v>12</v>
      </c>
      <c r="K175" s="60" t="s">
        <v>13</v>
      </c>
      <c r="L175" s="21" t="s">
        <v>4</v>
      </c>
      <c r="M175" s="22"/>
      <c r="N175" s="22">
        <v>0.5</v>
      </c>
      <c r="O175" s="22">
        <v>0.5</v>
      </c>
      <c r="P175" s="33">
        <f>SUM(M175:O175)</f>
        <v>1</v>
      </c>
    </row>
    <row r="176" spans="2:19" ht="39.75" customHeight="1" thickBot="1" x14ac:dyDescent="0.25">
      <c r="B176" s="202"/>
      <c r="C176" s="200"/>
      <c r="D176" s="52"/>
      <c r="E176" s="54"/>
      <c r="F176" s="56"/>
      <c r="G176" s="57"/>
      <c r="H176" s="57"/>
      <c r="I176" s="57"/>
      <c r="J176" s="59"/>
      <c r="K176" s="59"/>
      <c r="L176" s="21" t="s">
        <v>5</v>
      </c>
      <c r="M176" s="22"/>
      <c r="N176" s="22"/>
      <c r="O176" s="22"/>
      <c r="P176" s="33"/>
    </row>
    <row r="177" spans="3:3" x14ac:dyDescent="0.25">
      <c r="C177" s="1"/>
    </row>
    <row r="178" spans="3:3" x14ac:dyDescent="0.25">
      <c r="C178" s="1"/>
    </row>
    <row r="179" spans="3:3" x14ac:dyDescent="0.25">
      <c r="C179" s="1"/>
    </row>
    <row r="180" spans="3:3" x14ac:dyDescent="0.25">
      <c r="C180" s="1"/>
    </row>
    <row r="181" spans="3:3" x14ac:dyDescent="0.25">
      <c r="C181" s="1"/>
    </row>
    <row r="182" spans="3:3" x14ac:dyDescent="0.25">
      <c r="C182" s="1"/>
    </row>
    <row r="183" spans="3:3" x14ac:dyDescent="0.25">
      <c r="C183" s="1"/>
    </row>
    <row r="184" spans="3:3" x14ac:dyDescent="0.25">
      <c r="C184" s="1"/>
    </row>
    <row r="185" spans="3:3" x14ac:dyDescent="0.25">
      <c r="C185" s="1"/>
    </row>
    <row r="186" spans="3:3" x14ac:dyDescent="0.25">
      <c r="C186" s="1"/>
    </row>
    <row r="187" spans="3:3" x14ac:dyDescent="0.25">
      <c r="C187" s="1"/>
    </row>
    <row r="188" spans="3:3" x14ac:dyDescent="0.25">
      <c r="C188" s="1"/>
    </row>
    <row r="189" spans="3:3" x14ac:dyDescent="0.25">
      <c r="C189" s="1"/>
    </row>
    <row r="190" spans="3:3" x14ac:dyDescent="0.25">
      <c r="C190" s="1"/>
    </row>
    <row r="191" spans="3:3" x14ac:dyDescent="0.25">
      <c r="C191" s="1"/>
    </row>
    <row r="192" spans="3:3" x14ac:dyDescent="0.25">
      <c r="C192" s="1"/>
    </row>
    <row r="193" spans="3:3" x14ac:dyDescent="0.25">
      <c r="C193" s="1"/>
    </row>
    <row r="194" spans="3:3" x14ac:dyDescent="0.25">
      <c r="C194" s="1"/>
    </row>
    <row r="195" spans="3:3" x14ac:dyDescent="0.25">
      <c r="C195" s="1"/>
    </row>
    <row r="196" spans="3:3" x14ac:dyDescent="0.25">
      <c r="C196" s="1"/>
    </row>
    <row r="197" spans="3:3" x14ac:dyDescent="0.25">
      <c r="C197" s="1"/>
    </row>
    <row r="198" spans="3:3" x14ac:dyDescent="0.25">
      <c r="C198" s="1"/>
    </row>
    <row r="199" spans="3:3" x14ac:dyDescent="0.25">
      <c r="C199" s="1"/>
    </row>
    <row r="200" spans="3:3" x14ac:dyDescent="0.25">
      <c r="C200" s="1"/>
    </row>
    <row r="201" spans="3:3" x14ac:dyDescent="0.25">
      <c r="C201" s="1"/>
    </row>
    <row r="202" spans="3:3" x14ac:dyDescent="0.25">
      <c r="C202" s="1"/>
    </row>
    <row r="203" spans="3:3" x14ac:dyDescent="0.25">
      <c r="C203" s="1"/>
    </row>
    <row r="204" spans="3:3" x14ac:dyDescent="0.25">
      <c r="C204" s="1"/>
    </row>
    <row r="205" spans="3:3" x14ac:dyDescent="0.25">
      <c r="C205" s="1"/>
    </row>
    <row r="206" spans="3:3" x14ac:dyDescent="0.25">
      <c r="C206" s="1"/>
    </row>
    <row r="207" spans="3:3" x14ac:dyDescent="0.25">
      <c r="C207" s="1"/>
    </row>
    <row r="208" spans="3:3" x14ac:dyDescent="0.25">
      <c r="C208" s="1"/>
    </row>
    <row r="209" spans="3:3" x14ac:dyDescent="0.25">
      <c r="C209" s="1"/>
    </row>
    <row r="210" spans="3:3" x14ac:dyDescent="0.25">
      <c r="C210" s="1"/>
    </row>
  </sheetData>
  <mergeCells count="586">
    <mergeCell ref="B128:B169"/>
    <mergeCell ref="I120:I121"/>
    <mergeCell ref="E104:E105"/>
    <mergeCell ref="G122:G123"/>
    <mergeCell ref="E116:E117"/>
    <mergeCell ref="E122:E123"/>
    <mergeCell ref="Q96:R97"/>
    <mergeCell ref="K72:K73"/>
    <mergeCell ref="Q94:R95"/>
    <mergeCell ref="Q90:Q91"/>
    <mergeCell ref="Q72:Q73"/>
    <mergeCell ref="J74:J75"/>
    <mergeCell ref="K74:K75"/>
    <mergeCell ref="J78:J79"/>
    <mergeCell ref="K78:K79"/>
    <mergeCell ref="J80:J81"/>
    <mergeCell ref="K80:K81"/>
    <mergeCell ref="J82:J83"/>
    <mergeCell ref="K82:K83"/>
    <mergeCell ref="Q80:R81"/>
    <mergeCell ref="J84:J85"/>
    <mergeCell ref="K84:K85"/>
    <mergeCell ref="K94:K95"/>
    <mergeCell ref="Q92:Q93"/>
    <mergeCell ref="K98:K99"/>
    <mergeCell ref="K128:K129"/>
    <mergeCell ref="K156:K157"/>
    <mergeCell ref="K148:K149"/>
    <mergeCell ref="H130:H131"/>
    <mergeCell ref="D116:D117"/>
    <mergeCell ref="C90:C123"/>
    <mergeCell ref="D90:D91"/>
    <mergeCell ref="J92:J93"/>
    <mergeCell ref="J130:J131"/>
    <mergeCell ref="K112:K113"/>
    <mergeCell ref="K118:K119"/>
    <mergeCell ref="J136:J137"/>
    <mergeCell ref="K144:K145"/>
    <mergeCell ref="J102:J103"/>
    <mergeCell ref="K96:K97"/>
    <mergeCell ref="E112:E113"/>
    <mergeCell ref="E114:E115"/>
    <mergeCell ref="G116:G117"/>
    <mergeCell ref="H110:H111"/>
    <mergeCell ref="I110:I111"/>
    <mergeCell ref="E118:E119"/>
    <mergeCell ref="G118:G119"/>
    <mergeCell ref="H120:H121"/>
    <mergeCell ref="H106:H107"/>
    <mergeCell ref="F130:F131"/>
    <mergeCell ref="F50:F51"/>
    <mergeCell ref="I44:I45"/>
    <mergeCell ref="I50:I51"/>
    <mergeCell ref="Q162:R163"/>
    <mergeCell ref="Q166:R167"/>
    <mergeCell ref="Q98:R99"/>
    <mergeCell ref="Q122:R123"/>
    <mergeCell ref="Q136:R137"/>
    <mergeCell ref="Q144:R145"/>
    <mergeCell ref="Q146:R147"/>
    <mergeCell ref="Q160:S161"/>
    <mergeCell ref="K108:K109"/>
    <mergeCell ref="K134:K135"/>
    <mergeCell ref="K104:K105"/>
    <mergeCell ref="K106:K107"/>
    <mergeCell ref="K166:K167"/>
    <mergeCell ref="K150:K151"/>
    <mergeCell ref="K140:K141"/>
    <mergeCell ref="C126:K127"/>
    <mergeCell ref="F104:F105"/>
    <mergeCell ref="H134:H135"/>
    <mergeCell ref="J98:J99"/>
    <mergeCell ref="F168:F169"/>
    <mergeCell ref="H168:H169"/>
    <mergeCell ref="I168:I169"/>
    <mergeCell ref="J164:J165"/>
    <mergeCell ref="K164:K165"/>
    <mergeCell ref="K42:K43"/>
    <mergeCell ref="G42:G43"/>
    <mergeCell ref="J42:J43"/>
    <mergeCell ref="F64:F65"/>
    <mergeCell ref="I132:I133"/>
    <mergeCell ref="J132:J133"/>
    <mergeCell ref="G112:G113"/>
    <mergeCell ref="K132:K133"/>
    <mergeCell ref="K130:K131"/>
    <mergeCell ref="F118:F119"/>
    <mergeCell ref="H132:H133"/>
    <mergeCell ref="J128:J129"/>
    <mergeCell ref="F102:F103"/>
    <mergeCell ref="F106:F107"/>
    <mergeCell ref="H90:H91"/>
    <mergeCell ref="F96:F97"/>
    <mergeCell ref="J96:J97"/>
    <mergeCell ref="F94:F95"/>
    <mergeCell ref="H108:H109"/>
    <mergeCell ref="K146:K147"/>
    <mergeCell ref="G156:G157"/>
    <mergeCell ref="F150:F151"/>
    <mergeCell ref="G150:G151"/>
    <mergeCell ref="G152:G153"/>
    <mergeCell ref="G154:G155"/>
    <mergeCell ref="F154:F155"/>
    <mergeCell ref="H154:H155"/>
    <mergeCell ref="I154:I155"/>
    <mergeCell ref="F152:F153"/>
    <mergeCell ref="I150:I151"/>
    <mergeCell ref="E120:E121"/>
    <mergeCell ref="E168:E169"/>
    <mergeCell ref="G168:G169"/>
    <mergeCell ref="J150:J151"/>
    <mergeCell ref="J134:J135"/>
    <mergeCell ref="F128:F129"/>
    <mergeCell ref="H128:H129"/>
    <mergeCell ref="G130:G131"/>
    <mergeCell ref="J168:J169"/>
    <mergeCell ref="I122:I123"/>
    <mergeCell ref="J122:J123"/>
    <mergeCell ref="H122:H123"/>
    <mergeCell ref="F144:F145"/>
    <mergeCell ref="G144:G145"/>
    <mergeCell ref="H142:H143"/>
    <mergeCell ref="H152:H153"/>
    <mergeCell ref="I152:I153"/>
    <mergeCell ref="F158:F159"/>
    <mergeCell ref="C124:K125"/>
    <mergeCell ref="E166:E167"/>
    <mergeCell ref="F166:F167"/>
    <mergeCell ref="J166:J167"/>
    <mergeCell ref="K168:K169"/>
    <mergeCell ref="E164:E165"/>
    <mergeCell ref="E162:E163"/>
    <mergeCell ref="F156:F157"/>
    <mergeCell ref="K158:K159"/>
    <mergeCell ref="K152:K153"/>
    <mergeCell ref="F162:F163"/>
    <mergeCell ref="K154:K155"/>
    <mergeCell ref="H156:H157"/>
    <mergeCell ref="E152:E153"/>
    <mergeCell ref="E154:E155"/>
    <mergeCell ref="G164:G165"/>
    <mergeCell ref="I162:I163"/>
    <mergeCell ref="G158:G159"/>
    <mergeCell ref="J156:J157"/>
    <mergeCell ref="J152:J153"/>
    <mergeCell ref="J154:J155"/>
    <mergeCell ref="G162:G163"/>
    <mergeCell ref="J162:J163"/>
    <mergeCell ref="K162:K163"/>
    <mergeCell ref="K160:K161"/>
    <mergeCell ref="H162:H163"/>
    <mergeCell ref="H150:H151"/>
    <mergeCell ref="F164:F165"/>
    <mergeCell ref="I164:I165"/>
    <mergeCell ref="I134:I135"/>
    <mergeCell ref="G102:G103"/>
    <mergeCell ref="F140:F141"/>
    <mergeCell ref="I138:I139"/>
    <mergeCell ref="G166:G167"/>
    <mergeCell ref="H166:H167"/>
    <mergeCell ref="I166:I167"/>
    <mergeCell ref="I130:I131"/>
    <mergeCell ref="H136:H137"/>
    <mergeCell ref="G136:G137"/>
    <mergeCell ref="F142:F143"/>
    <mergeCell ref="G142:G143"/>
    <mergeCell ref="F148:F149"/>
    <mergeCell ref="I104:I105"/>
    <mergeCell ref="I106:I107"/>
    <mergeCell ref="F132:F133"/>
    <mergeCell ref="I128:I129"/>
    <mergeCell ref="G106:G107"/>
    <mergeCell ref="I112:I113"/>
    <mergeCell ref="F114:F115"/>
    <mergeCell ref="H114:H115"/>
    <mergeCell ref="G128:G129"/>
    <mergeCell ref="E110:E111"/>
    <mergeCell ref="D110:D115"/>
    <mergeCell ref="H112:H113"/>
    <mergeCell ref="C172:K173"/>
    <mergeCell ref="E128:E129"/>
    <mergeCell ref="E130:E131"/>
    <mergeCell ref="E132:E133"/>
    <mergeCell ref="E134:E135"/>
    <mergeCell ref="E136:E137"/>
    <mergeCell ref="E140:E141"/>
    <mergeCell ref="E144:E145"/>
    <mergeCell ref="D160:D163"/>
    <mergeCell ref="D128:D145"/>
    <mergeCell ref="H164:H165"/>
    <mergeCell ref="C170:K171"/>
    <mergeCell ref="D164:D165"/>
    <mergeCell ref="D146:D147"/>
    <mergeCell ref="E160:E161"/>
    <mergeCell ref="F160:F161"/>
    <mergeCell ref="G160:G161"/>
    <mergeCell ref="H160:H161"/>
    <mergeCell ref="I160:I161"/>
    <mergeCell ref="J160:J161"/>
    <mergeCell ref="F120:F121"/>
    <mergeCell ref="G120:G121"/>
    <mergeCell ref="D29:K29"/>
    <mergeCell ref="H23:H24"/>
    <mergeCell ref="E34:E35"/>
    <mergeCell ref="F34:F35"/>
    <mergeCell ref="G34:G35"/>
    <mergeCell ref="E36:E37"/>
    <mergeCell ref="I32:I33"/>
    <mergeCell ref="J32:J33"/>
    <mergeCell ref="J23:J24"/>
    <mergeCell ref="G23:G24"/>
    <mergeCell ref="E30:E33"/>
    <mergeCell ref="F30:F33"/>
    <mergeCell ref="H32:H33"/>
    <mergeCell ref="G36:G37"/>
    <mergeCell ref="G30:G31"/>
    <mergeCell ref="C27:K28"/>
    <mergeCell ref="C7:C24"/>
    <mergeCell ref="F7:F10"/>
    <mergeCell ref="K30:K31"/>
    <mergeCell ref="F36:F37"/>
    <mergeCell ref="K23:K24"/>
    <mergeCell ref="C25:K26"/>
    <mergeCell ref="D7:D10"/>
    <mergeCell ref="C30:C85"/>
    <mergeCell ref="C5:C6"/>
    <mergeCell ref="D5:D6"/>
    <mergeCell ref="F5:F6"/>
    <mergeCell ref="H5:H6"/>
    <mergeCell ref="I5:I6"/>
    <mergeCell ref="J5:K5"/>
    <mergeCell ref="E5:E6"/>
    <mergeCell ref="G5:G6"/>
    <mergeCell ref="G21:G22"/>
    <mergeCell ref="G17:G18"/>
    <mergeCell ref="D17:D20"/>
    <mergeCell ref="G19:G20"/>
    <mergeCell ref="H19:H20"/>
    <mergeCell ref="E17:E20"/>
    <mergeCell ref="F11:F16"/>
    <mergeCell ref="F17:F18"/>
    <mergeCell ref="F19:F20"/>
    <mergeCell ref="I19:I20"/>
    <mergeCell ref="D11:D12"/>
    <mergeCell ref="D13:D16"/>
    <mergeCell ref="H13:H14"/>
    <mergeCell ref="K9:K10"/>
    <mergeCell ref="K15:K16"/>
    <mergeCell ref="J9:J10"/>
    <mergeCell ref="E23:E24"/>
    <mergeCell ref="E13:E16"/>
    <mergeCell ref="H17:H18"/>
    <mergeCell ref="I17:I18"/>
    <mergeCell ref="I13:I14"/>
    <mergeCell ref="H15:H16"/>
    <mergeCell ref="I15:I16"/>
    <mergeCell ref="E11:E12"/>
    <mergeCell ref="E21:E22"/>
    <mergeCell ref="F21:F24"/>
    <mergeCell ref="H21:H22"/>
    <mergeCell ref="I21:I24"/>
    <mergeCell ref="J21:J22"/>
    <mergeCell ref="J13:J14"/>
    <mergeCell ref="K13:K14"/>
    <mergeCell ref="J17:J18"/>
    <mergeCell ref="K17:K18"/>
    <mergeCell ref="H7:H8"/>
    <mergeCell ref="I7:I8"/>
    <mergeCell ref="I11:I12"/>
    <mergeCell ref="G7:G8"/>
    <mergeCell ref="G9:G10"/>
    <mergeCell ref="G11:G12"/>
    <mergeCell ref="G13:G14"/>
    <mergeCell ref="G15:G16"/>
    <mergeCell ref="E7:E10"/>
    <mergeCell ref="H9:H10"/>
    <mergeCell ref="I9:I10"/>
    <mergeCell ref="H11:H12"/>
    <mergeCell ref="K7:K8"/>
    <mergeCell ref="J7:J8"/>
    <mergeCell ref="J11:J12"/>
    <mergeCell ref="K11:K12"/>
    <mergeCell ref="J15:J16"/>
    <mergeCell ref="K21:K22"/>
    <mergeCell ref="J19:J20"/>
    <mergeCell ref="K19:K20"/>
    <mergeCell ref="F76:F77"/>
    <mergeCell ref="K46:K47"/>
    <mergeCell ref="G54:G55"/>
    <mergeCell ref="G62:G63"/>
    <mergeCell ref="K36:K37"/>
    <mergeCell ref="J44:J45"/>
    <mergeCell ref="K44:K45"/>
    <mergeCell ref="K70:K71"/>
    <mergeCell ref="K56:K57"/>
    <mergeCell ref="K64:K65"/>
    <mergeCell ref="J62:J63"/>
    <mergeCell ref="I48:I49"/>
    <mergeCell ref="K60:K61"/>
    <mergeCell ref="I30:I31"/>
    <mergeCell ref="J30:J31"/>
    <mergeCell ref="J46:J47"/>
    <mergeCell ref="G94:G95"/>
    <mergeCell ref="E38:E39"/>
    <mergeCell ref="E42:E43"/>
    <mergeCell ref="E40:E41"/>
    <mergeCell ref="E44:E45"/>
    <mergeCell ref="F48:F49"/>
    <mergeCell ref="H48:H49"/>
    <mergeCell ref="E46:E47"/>
    <mergeCell ref="E48:E49"/>
    <mergeCell ref="F44:F45"/>
    <mergeCell ref="H42:H43"/>
    <mergeCell ref="H44:H45"/>
    <mergeCell ref="F42:F43"/>
    <mergeCell ref="G38:G39"/>
    <mergeCell ref="F40:F41"/>
    <mergeCell ref="H40:H41"/>
    <mergeCell ref="G44:G45"/>
    <mergeCell ref="J138:J139"/>
    <mergeCell ref="I140:I141"/>
    <mergeCell ref="J140:J141"/>
    <mergeCell ref="J148:J149"/>
    <mergeCell ref="I142:I143"/>
    <mergeCell ref="E146:E147"/>
    <mergeCell ref="F146:F147"/>
    <mergeCell ref="G146:G147"/>
    <mergeCell ref="H140:H141"/>
    <mergeCell ref="H148:H149"/>
    <mergeCell ref="I148:I149"/>
    <mergeCell ref="H146:H147"/>
    <mergeCell ref="I146:I147"/>
    <mergeCell ref="E142:E143"/>
    <mergeCell ref="E148:E149"/>
    <mergeCell ref="G148:G149"/>
    <mergeCell ref="H144:H145"/>
    <mergeCell ref="K120:K121"/>
    <mergeCell ref="K114:K115"/>
    <mergeCell ref="I116:I117"/>
    <mergeCell ref="J116:J117"/>
    <mergeCell ref="J114:J115"/>
    <mergeCell ref="F116:F117"/>
    <mergeCell ref="H116:H117"/>
    <mergeCell ref="H102:H103"/>
    <mergeCell ref="J110:J111"/>
    <mergeCell ref="I114:I115"/>
    <mergeCell ref="H118:H119"/>
    <mergeCell ref="I118:I119"/>
    <mergeCell ref="J118:J119"/>
    <mergeCell ref="J106:J107"/>
    <mergeCell ref="K102:K103"/>
    <mergeCell ref="J112:J113"/>
    <mergeCell ref="K110:K111"/>
    <mergeCell ref="J104:J105"/>
    <mergeCell ref="F108:F109"/>
    <mergeCell ref="K116:K117"/>
    <mergeCell ref="F110:F111"/>
    <mergeCell ref="F112:F113"/>
    <mergeCell ref="G110:G111"/>
    <mergeCell ref="J120:J121"/>
    <mergeCell ref="G96:G97"/>
    <mergeCell ref="C88:K89"/>
    <mergeCell ref="I96:I97"/>
    <mergeCell ref="G108:G109"/>
    <mergeCell ref="I82:I83"/>
    <mergeCell ref="E98:E99"/>
    <mergeCell ref="F98:F99"/>
    <mergeCell ref="E100:E101"/>
    <mergeCell ref="D92:D109"/>
    <mergeCell ref="I102:I103"/>
    <mergeCell ref="E96:E97"/>
    <mergeCell ref="H100:H101"/>
    <mergeCell ref="I100:I101"/>
    <mergeCell ref="J100:J101"/>
    <mergeCell ref="G100:G101"/>
    <mergeCell ref="K100:K101"/>
    <mergeCell ref="C86:K87"/>
    <mergeCell ref="K92:K93"/>
    <mergeCell ref="D72:D85"/>
    <mergeCell ref="F100:F101"/>
    <mergeCell ref="G104:G105"/>
    <mergeCell ref="H104:H105"/>
    <mergeCell ref="E102:E103"/>
    <mergeCell ref="E94:E95"/>
    <mergeCell ref="G98:G99"/>
    <mergeCell ref="H98:H99"/>
    <mergeCell ref="E106:E107"/>
    <mergeCell ref="E108:E109"/>
    <mergeCell ref="I98:I99"/>
    <mergeCell ref="H94:H95"/>
    <mergeCell ref="H96:H97"/>
    <mergeCell ref="J94:J95"/>
    <mergeCell ref="K54:K55"/>
    <mergeCell ref="J60:J61"/>
    <mergeCell ref="E74:E75"/>
    <mergeCell ref="F74:F75"/>
    <mergeCell ref="G74:G75"/>
    <mergeCell ref="H74:H75"/>
    <mergeCell ref="J72:J73"/>
    <mergeCell ref="I72:I73"/>
    <mergeCell ref="G70:G71"/>
    <mergeCell ref="F72:F73"/>
    <mergeCell ref="H72:H73"/>
    <mergeCell ref="G72:G73"/>
    <mergeCell ref="I74:I75"/>
    <mergeCell ref="I70:I71"/>
    <mergeCell ref="J70:J71"/>
    <mergeCell ref="E70:E71"/>
    <mergeCell ref="E72:E73"/>
    <mergeCell ref="E60:E61"/>
    <mergeCell ref="M5:O5"/>
    <mergeCell ref="K66:K67"/>
    <mergeCell ref="K32:K33"/>
    <mergeCell ref="G32:G33"/>
    <mergeCell ref="H34:H35"/>
    <mergeCell ref="I34:I35"/>
    <mergeCell ref="J34:J35"/>
    <mergeCell ref="K34:K35"/>
    <mergeCell ref="K58:K59"/>
    <mergeCell ref="G40:G41"/>
    <mergeCell ref="J64:J65"/>
    <mergeCell ref="H64:H65"/>
    <mergeCell ref="J56:J57"/>
    <mergeCell ref="J58:J59"/>
    <mergeCell ref="I56:I57"/>
    <mergeCell ref="G58:G59"/>
    <mergeCell ref="J40:J41"/>
    <mergeCell ref="K40:K41"/>
    <mergeCell ref="H30:H31"/>
    <mergeCell ref="I36:I37"/>
    <mergeCell ref="E52:E53"/>
    <mergeCell ref="E62:E63"/>
    <mergeCell ref="I58:I59"/>
    <mergeCell ref="I38:I39"/>
    <mergeCell ref="H78:H79"/>
    <mergeCell ref="G92:G93"/>
    <mergeCell ref="G90:G91"/>
    <mergeCell ref="F54:F55"/>
    <mergeCell ref="H54:H55"/>
    <mergeCell ref="H62:H63"/>
    <mergeCell ref="F60:F61"/>
    <mergeCell ref="H60:H61"/>
    <mergeCell ref="G60:G61"/>
    <mergeCell ref="F70:F71"/>
    <mergeCell ref="H70:H71"/>
    <mergeCell ref="F82:F83"/>
    <mergeCell ref="G82:G83"/>
    <mergeCell ref="H82:H83"/>
    <mergeCell ref="F90:F91"/>
    <mergeCell ref="G78:G79"/>
    <mergeCell ref="F80:F81"/>
    <mergeCell ref="G80:G81"/>
    <mergeCell ref="H80:H81"/>
    <mergeCell ref="J38:J39"/>
    <mergeCell ref="I42:I43"/>
    <mergeCell ref="I40:I41"/>
    <mergeCell ref="H56:H57"/>
    <mergeCell ref="G56:G57"/>
    <mergeCell ref="I54:I55"/>
    <mergeCell ref="F52:F53"/>
    <mergeCell ref="H52:H53"/>
    <mergeCell ref="G48:G49"/>
    <mergeCell ref="F46:F47"/>
    <mergeCell ref="G50:G51"/>
    <mergeCell ref="I46:I47"/>
    <mergeCell ref="H50:H51"/>
    <mergeCell ref="I52:I53"/>
    <mergeCell ref="H38:H39"/>
    <mergeCell ref="F38:F39"/>
    <mergeCell ref="G46:G47"/>
    <mergeCell ref="H46:H47"/>
    <mergeCell ref="D60:D71"/>
    <mergeCell ref="F68:F69"/>
    <mergeCell ref="G68:G69"/>
    <mergeCell ref="H68:H69"/>
    <mergeCell ref="F56:F57"/>
    <mergeCell ref="H58:H59"/>
    <mergeCell ref="D30:D59"/>
    <mergeCell ref="H36:H37"/>
    <mergeCell ref="E66:E67"/>
    <mergeCell ref="E64:E65"/>
    <mergeCell ref="F66:F67"/>
    <mergeCell ref="H66:H67"/>
    <mergeCell ref="E50:E51"/>
    <mergeCell ref="G64:G65"/>
    <mergeCell ref="F62:F63"/>
    <mergeCell ref="E54:E55"/>
    <mergeCell ref="F58:F59"/>
    <mergeCell ref="E56:E57"/>
    <mergeCell ref="E58:E59"/>
    <mergeCell ref="D122:D123"/>
    <mergeCell ref="I144:I145"/>
    <mergeCell ref="J144:J145"/>
    <mergeCell ref="H138:H139"/>
    <mergeCell ref="E150:E151"/>
    <mergeCell ref="K136:K137"/>
    <mergeCell ref="K138:K139"/>
    <mergeCell ref="J142:J143"/>
    <mergeCell ref="J146:J147"/>
    <mergeCell ref="G140:G141"/>
    <mergeCell ref="E138:E139"/>
    <mergeCell ref="F138:F139"/>
    <mergeCell ref="G138:G139"/>
    <mergeCell ref="F122:F123"/>
    <mergeCell ref="G132:G133"/>
    <mergeCell ref="G134:G135"/>
    <mergeCell ref="F134:F135"/>
    <mergeCell ref="D148:D159"/>
    <mergeCell ref="H158:H159"/>
    <mergeCell ref="I156:I157"/>
    <mergeCell ref="I158:I159"/>
    <mergeCell ref="E156:E157"/>
    <mergeCell ref="E158:E159"/>
    <mergeCell ref="J158:J159"/>
    <mergeCell ref="K38:K39"/>
    <mergeCell ref="K122:K123"/>
    <mergeCell ref="I108:I109"/>
    <mergeCell ref="J108:J109"/>
    <mergeCell ref="K52:K53"/>
    <mergeCell ref="G52:G53"/>
    <mergeCell ref="I66:I67"/>
    <mergeCell ref="J66:J67"/>
    <mergeCell ref="I64:I65"/>
    <mergeCell ref="G66:G67"/>
    <mergeCell ref="I68:I69"/>
    <mergeCell ref="J68:J69"/>
    <mergeCell ref="K68:K69"/>
    <mergeCell ref="K50:K51"/>
    <mergeCell ref="J48:J49"/>
    <mergeCell ref="K48:K49"/>
    <mergeCell ref="I62:I63"/>
    <mergeCell ref="J50:J51"/>
    <mergeCell ref="J54:J55"/>
    <mergeCell ref="J52:J53"/>
    <mergeCell ref="G114:G115"/>
    <mergeCell ref="I60:I61"/>
    <mergeCell ref="K62:K63"/>
    <mergeCell ref="I94:I95"/>
    <mergeCell ref="G76:G77"/>
    <mergeCell ref="H76:H77"/>
    <mergeCell ref="I76:I77"/>
    <mergeCell ref="J76:J77"/>
    <mergeCell ref="K76:K77"/>
    <mergeCell ref="E76:E77"/>
    <mergeCell ref="I78:I79"/>
    <mergeCell ref="I80:I81"/>
    <mergeCell ref="E82:E83"/>
    <mergeCell ref="F78:F79"/>
    <mergeCell ref="E78:E79"/>
    <mergeCell ref="E80:E81"/>
    <mergeCell ref="E90:E91"/>
    <mergeCell ref="E92:E93"/>
    <mergeCell ref="I90:I91"/>
    <mergeCell ref="J90:J91"/>
    <mergeCell ref="K90:K91"/>
    <mergeCell ref="F92:F93"/>
    <mergeCell ref="H92:H93"/>
    <mergeCell ref="I92:I93"/>
    <mergeCell ref="H84:H85"/>
    <mergeCell ref="I84:I85"/>
    <mergeCell ref="E84:E85"/>
    <mergeCell ref="F84:F85"/>
    <mergeCell ref="G84:G85"/>
    <mergeCell ref="C1:P3"/>
    <mergeCell ref="B175:B176"/>
    <mergeCell ref="D166:D169"/>
    <mergeCell ref="C128:C169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F136:F137"/>
    <mergeCell ref="K142:K143"/>
    <mergeCell ref="I136:I137"/>
    <mergeCell ref="P5:P6"/>
    <mergeCell ref="E68:E69"/>
    <mergeCell ref="B5:B6"/>
    <mergeCell ref="B7:B28"/>
    <mergeCell ref="B29:B125"/>
    <mergeCell ref="D21:D24"/>
    <mergeCell ref="J36:J37"/>
  </mergeCells>
  <printOptions horizontalCentered="1" verticalCentered="1"/>
  <pageMargins left="0.31496062992125984" right="0.31496062992125984" top="0.74803149606299213" bottom="0.35433070866141736" header="0.31496062992125984" footer="0.31496062992125984"/>
  <pageSetup paperSize="5" scale="65" orientation="landscape" r:id="rId1"/>
  <rowBreaks count="1" manualBreakCount="1">
    <brk id="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Componente anticorrupción y SC</vt:lpstr>
      <vt:lpstr>'Componente anticorrupción y SC'!Títulos_a_imprimir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del Pilar Moreno Hernandez</dc:creator>
  <cp:lastModifiedBy>Anny esperanza Morales Ortega</cp:lastModifiedBy>
  <cp:lastPrinted>2019-02-19T14:48:27Z</cp:lastPrinted>
  <dcterms:created xsi:type="dcterms:W3CDTF">2016-03-29T14:56:34Z</dcterms:created>
  <dcterms:modified xsi:type="dcterms:W3CDTF">2020-01-31T14:03:37Z</dcterms:modified>
</cp:coreProperties>
</file>