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C022B707-A6A0-4DC8-92A0-CAE275236E5C}" xr6:coauthVersionLast="47" xr6:coauthVersionMax="47" xr10:uidLastSave="{00000000-0000-0000-0000-000000000000}"/>
  <bookViews>
    <workbookView xWindow="-120" yWindow="-120" windowWidth="20730" windowHeight="11040" tabRatio="744" xr2:uid="{00000000-000D-0000-FFFF-FFFF00000000}"/>
  </bookViews>
  <sheets>
    <sheet name="EXACTITUD" sheetId="21" r:id="rId1"/>
    <sheet name="PRECISIÓN " sheetId="25" r:id="rId2"/>
    <sheet name="BLANCOS" sheetId="23" r:id="rId3"/>
    <sheet name="PATRÓN" sheetId="28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5" i="28" l="1"/>
  <c r="AT31" i="28"/>
  <c r="AT23" i="28"/>
  <c r="AS34" i="28"/>
  <c r="AS33" i="28"/>
  <c r="AS32" i="28"/>
  <c r="AS31" i="28"/>
  <c r="AS30" i="28"/>
  <c r="AS29" i="28"/>
  <c r="AS28" i="28"/>
  <c r="AS27" i="28"/>
  <c r="AT26" i="28"/>
  <c r="AS26" i="28"/>
  <c r="AT25" i="28"/>
  <c r="AS25" i="28"/>
  <c r="AS24" i="28"/>
  <c r="AS23" i="28"/>
  <c r="AS22" i="28"/>
  <c r="AT21" i="28"/>
  <c r="AS21" i="28"/>
  <c r="AS20" i="28"/>
  <c r="AS19" i="28"/>
  <c r="AS18" i="28"/>
  <c r="AS17" i="28"/>
  <c r="AS16" i="28"/>
  <c r="AS15" i="28"/>
  <c r="S11" i="28"/>
  <c r="N11" i="28"/>
  <c r="M11" i="28"/>
  <c r="R11" i="28" s="1"/>
  <c r="L11" i="28"/>
  <c r="O11" i="28" s="1"/>
  <c r="G11" i="28"/>
  <c r="AT20" i="28" l="1"/>
  <c r="AT24" i="28"/>
  <c r="AT29" i="28"/>
  <c r="AT32" i="28"/>
  <c r="AT16" i="28"/>
  <c r="AT19" i="28"/>
  <c r="P11" i="28"/>
  <c r="AO32" i="28" s="1"/>
  <c r="AT17" i="28"/>
  <c r="AT28" i="28"/>
  <c r="AT22" i="28"/>
  <c r="AT33" i="28"/>
  <c r="AR31" i="28"/>
  <c r="AR28" i="28"/>
  <c r="AR25" i="28"/>
  <c r="AR22" i="28"/>
  <c r="AR15" i="28"/>
  <c r="AR33" i="28"/>
  <c r="AR23" i="28"/>
  <c r="AR20" i="28"/>
  <c r="AR18" i="28"/>
  <c r="AR32" i="28"/>
  <c r="AR29" i="28"/>
  <c r="AR26" i="28"/>
  <c r="AR19" i="28"/>
  <c r="AR16" i="28"/>
  <c r="AR30" i="28"/>
  <c r="AR17" i="28"/>
  <c r="AR34" i="28"/>
  <c r="AR27" i="28"/>
  <c r="AR24" i="28"/>
  <c r="AR21" i="28"/>
  <c r="AP33" i="28"/>
  <c r="AP30" i="28"/>
  <c r="AP23" i="28"/>
  <c r="AP20" i="28"/>
  <c r="AP17" i="28"/>
  <c r="AP22" i="28"/>
  <c r="AP15" i="28"/>
  <c r="AP34" i="28"/>
  <c r="AP27" i="28"/>
  <c r="AP24" i="28"/>
  <c r="AP21" i="28"/>
  <c r="AP18" i="28"/>
  <c r="AP31" i="28"/>
  <c r="AP28" i="28"/>
  <c r="AP25" i="28"/>
  <c r="AP32" i="28"/>
  <c r="AP29" i="28"/>
  <c r="AP26" i="28"/>
  <c r="AP19" i="28"/>
  <c r="AP16" i="28"/>
  <c r="AO15" i="28"/>
  <c r="AO22" i="28"/>
  <c r="AO25" i="28"/>
  <c r="AO28" i="28"/>
  <c r="AO31" i="28"/>
  <c r="AO18" i="28"/>
  <c r="AO24" i="28"/>
  <c r="AO27" i="28"/>
  <c r="AO17" i="28"/>
  <c r="AT18" i="28"/>
  <c r="AO20" i="28"/>
  <c r="AO23" i="28"/>
  <c r="AT27" i="28"/>
  <c r="AO30" i="28"/>
  <c r="AO33" i="28"/>
  <c r="AT34" i="28"/>
  <c r="Q11" i="28"/>
  <c r="AO21" i="28"/>
  <c r="AO34" i="28"/>
  <c r="AO16" i="28"/>
  <c r="AO19" i="28"/>
  <c r="AO26" i="28"/>
  <c r="AO29" i="28"/>
  <c r="AT30" i="28"/>
  <c r="AQ34" i="28" l="1"/>
  <c r="AQ27" i="28"/>
  <c r="AQ24" i="28"/>
  <c r="AQ21" i="28"/>
  <c r="AQ18" i="28"/>
  <c r="AQ33" i="28"/>
  <c r="AQ23" i="28"/>
  <c r="AQ20" i="28"/>
  <c r="AQ17" i="28"/>
  <c r="AQ31" i="28"/>
  <c r="AQ28" i="28"/>
  <c r="AQ25" i="28"/>
  <c r="AQ22" i="28"/>
  <c r="AQ15" i="28"/>
  <c r="AQ32" i="28"/>
  <c r="AQ29" i="28"/>
  <c r="AQ26" i="28"/>
  <c r="AQ19" i="28"/>
  <c r="AQ16" i="28"/>
  <c r="AQ30" i="28"/>
  <c r="K13" i="25" l="1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22" i="23" l="1"/>
  <c r="K26" i="23"/>
  <c r="I16" i="23"/>
  <c r="K19" i="23" s="1"/>
  <c r="K18" i="23"/>
  <c r="J20" i="23"/>
  <c r="J24" i="23"/>
  <c r="J28" i="23"/>
  <c r="J32" i="23"/>
  <c r="J36" i="23"/>
  <c r="J40" i="23"/>
  <c r="J44" i="23"/>
  <c r="J48" i="23"/>
  <c r="J52" i="23"/>
  <c r="J56" i="23"/>
  <c r="J60" i="23"/>
  <c r="J64" i="23"/>
  <c r="J68" i="23"/>
  <c r="J72" i="23"/>
  <c r="J76" i="23"/>
  <c r="J80" i="23"/>
  <c r="J84" i="23"/>
  <c r="J88" i="23"/>
  <c r="J92" i="23"/>
  <c r="J16" i="23"/>
  <c r="I92" i="23"/>
  <c r="K94" i="23" s="1"/>
  <c r="I24" i="23"/>
  <c r="K27" i="23" s="1"/>
  <c r="I28" i="23"/>
  <c r="K31" i="23" s="1"/>
  <c r="I32" i="23"/>
  <c r="K35" i="23" s="1"/>
  <c r="I36" i="23"/>
  <c r="K36" i="23" s="1"/>
  <c r="I40" i="23"/>
  <c r="K41" i="23" s="1"/>
  <c r="I44" i="23"/>
  <c r="K47" i="23" s="1"/>
  <c r="I48" i="23"/>
  <c r="K48" i="23" s="1"/>
  <c r="I52" i="23"/>
  <c r="K54" i="23" s="1"/>
  <c r="I56" i="23"/>
  <c r="K57" i="23" s="1"/>
  <c r="I60" i="23"/>
  <c r="K62" i="23" s="1"/>
  <c r="I64" i="23"/>
  <c r="K64" i="23" s="1"/>
  <c r="I68" i="23"/>
  <c r="K68" i="23" s="1"/>
  <c r="I72" i="23"/>
  <c r="K73" i="23" s="1"/>
  <c r="I76" i="23"/>
  <c r="K79" i="23" s="1"/>
  <c r="I80" i="23"/>
  <c r="K80" i="23" s="1"/>
  <c r="I84" i="23"/>
  <c r="K86" i="23" s="1"/>
  <c r="I88" i="23"/>
  <c r="K89" i="23" s="1"/>
  <c r="I20" i="23"/>
  <c r="K23" i="23" s="1"/>
  <c r="K83" i="23" l="1"/>
  <c r="K72" i="23"/>
  <c r="K51" i="23"/>
  <c r="K40" i="23"/>
  <c r="L20" i="23"/>
  <c r="K88" i="23"/>
  <c r="K77" i="23"/>
  <c r="K67" i="23"/>
  <c r="K56" i="23"/>
  <c r="K45" i="23"/>
  <c r="K37" i="23"/>
  <c r="K66" i="23"/>
  <c r="K93" i="23"/>
  <c r="K87" i="23"/>
  <c r="K76" i="23"/>
  <c r="K65" i="23"/>
  <c r="K55" i="23"/>
  <c r="K44" i="23"/>
  <c r="K25" i="23"/>
  <c r="K28" i="23"/>
  <c r="K38" i="23"/>
  <c r="K70" i="23"/>
  <c r="K85" i="23"/>
  <c r="K75" i="23"/>
  <c r="K53" i="23"/>
  <c r="K43" i="23"/>
  <c r="K24" i="23"/>
  <c r="K29" i="23"/>
  <c r="K42" i="23"/>
  <c r="K74" i="23"/>
  <c r="K95" i="23"/>
  <c r="K84" i="23"/>
  <c r="K63" i="23"/>
  <c r="K52" i="23"/>
  <c r="K30" i="23"/>
  <c r="K32" i="23"/>
  <c r="K46" i="23"/>
  <c r="K78" i="23"/>
  <c r="K20" i="23"/>
  <c r="K33" i="23"/>
  <c r="K50" i="23"/>
  <c r="K82" i="23"/>
  <c r="K92" i="23"/>
  <c r="K81" i="23"/>
  <c r="K71" i="23"/>
  <c r="K60" i="23"/>
  <c r="K49" i="23"/>
  <c r="K39" i="23"/>
  <c r="K21" i="23"/>
  <c r="K34" i="23"/>
  <c r="K61" i="23"/>
  <c r="K91" i="23"/>
  <c r="K69" i="23"/>
  <c r="K59" i="23"/>
  <c r="K90" i="23"/>
  <c r="K58" i="23"/>
  <c r="K17" i="23"/>
  <c r="L16" i="23"/>
  <c r="K16" i="23"/>
  <c r="L88" i="23" l="1"/>
  <c r="L84" i="23"/>
  <c r="L80" i="23"/>
  <c r="L76" i="23"/>
  <c r="L72" i="23"/>
  <c r="L68" i="23"/>
  <c r="L64" i="23"/>
  <c r="L60" i="23"/>
  <c r="L56" i="23"/>
  <c r="L52" i="23"/>
  <c r="L48" i="23"/>
  <c r="L44" i="23"/>
  <c r="L40" i="23"/>
  <c r="L36" i="23"/>
  <c r="AT32" i="23"/>
  <c r="L32" i="23"/>
  <c r="AT31" i="23"/>
  <c r="AT29" i="23"/>
  <c r="AT28" i="23"/>
  <c r="L28" i="23"/>
  <c r="AT26" i="23"/>
  <c r="AT25" i="23"/>
  <c r="AT24" i="23"/>
  <c r="L24" i="23"/>
  <c r="AT23" i="23"/>
  <c r="AT22" i="23"/>
  <c r="AT21" i="23"/>
  <c r="AT20" i="23"/>
  <c r="AT17" i="23"/>
  <c r="S11" i="21"/>
  <c r="L92" i="21"/>
  <c r="K92" i="21"/>
  <c r="M96" i="21" s="1"/>
  <c r="L88" i="21"/>
  <c r="K88" i="21"/>
  <c r="M90" i="21" s="1"/>
  <c r="L84" i="21"/>
  <c r="K84" i="21"/>
  <c r="M85" i="21" s="1"/>
  <c r="M81" i="21"/>
  <c r="L80" i="21"/>
  <c r="K80" i="21"/>
  <c r="M80" i="21" s="1"/>
  <c r="L76" i="21"/>
  <c r="K76" i="21"/>
  <c r="M76" i="21" s="1"/>
  <c r="M75" i="21"/>
  <c r="M74" i="21"/>
  <c r="L72" i="21"/>
  <c r="K72" i="21"/>
  <c r="M73" i="21" s="1"/>
  <c r="L68" i="21"/>
  <c r="K68" i="21"/>
  <c r="M70" i="21" s="1"/>
  <c r="L64" i="21"/>
  <c r="K64" i="21"/>
  <c r="M67" i="21" s="1"/>
  <c r="L60" i="21"/>
  <c r="K60" i="21"/>
  <c r="M63" i="21" s="1"/>
  <c r="L56" i="21"/>
  <c r="K56" i="21"/>
  <c r="M58" i="21" s="1"/>
  <c r="L52" i="21"/>
  <c r="K52" i="21"/>
  <c r="M53" i="21" s="1"/>
  <c r="L48" i="21"/>
  <c r="K48" i="21"/>
  <c r="M48" i="21" s="1"/>
  <c r="L44" i="21"/>
  <c r="N44" i="21" s="1"/>
  <c r="K44" i="21"/>
  <c r="M44" i="21" s="1"/>
  <c r="M42" i="21"/>
  <c r="L40" i="21"/>
  <c r="N40" i="21" s="1"/>
  <c r="K40" i="21"/>
  <c r="M40" i="21" s="1"/>
  <c r="L36" i="21"/>
  <c r="K36" i="21"/>
  <c r="M38" i="21" s="1"/>
  <c r="M35" i="21"/>
  <c r="L32" i="21"/>
  <c r="K32" i="21"/>
  <c r="AT20" i="21" s="1"/>
  <c r="AT30" i="21"/>
  <c r="AT29" i="21"/>
  <c r="L28" i="21"/>
  <c r="K28" i="21"/>
  <c r="M29" i="21" s="1"/>
  <c r="AT27" i="21"/>
  <c r="AT24" i="21"/>
  <c r="L24" i="21"/>
  <c r="K24" i="21"/>
  <c r="M25" i="21" s="1"/>
  <c r="AT23" i="21"/>
  <c r="AT22" i="21"/>
  <c r="L20" i="21"/>
  <c r="K20" i="21"/>
  <c r="L16" i="21"/>
  <c r="K16" i="21"/>
  <c r="M72" i="21" l="1"/>
  <c r="M82" i="21"/>
  <c r="N76" i="21"/>
  <c r="M88" i="21"/>
  <c r="M91" i="21"/>
  <c r="M54" i="21"/>
  <c r="M37" i="21"/>
  <c r="N32" i="21"/>
  <c r="M39" i="21"/>
  <c r="M46" i="21"/>
  <c r="M69" i="21"/>
  <c r="M86" i="21"/>
  <c r="N24" i="21"/>
  <c r="N84" i="21"/>
  <c r="AT26" i="21"/>
  <c r="AT32" i="21"/>
  <c r="M59" i="21"/>
  <c r="M71" i="21"/>
  <c r="M87" i="21"/>
  <c r="N64" i="21"/>
  <c r="N36" i="21"/>
  <c r="AT33" i="21"/>
  <c r="AT21" i="21"/>
  <c r="AT34" i="21"/>
  <c r="M49" i="21"/>
  <c r="N60" i="21"/>
  <c r="N72" i="21"/>
  <c r="N80" i="21"/>
  <c r="N88" i="21"/>
  <c r="M26" i="21"/>
  <c r="AT18" i="21"/>
  <c r="M36" i="21"/>
  <c r="M41" i="21"/>
  <c r="M47" i="21"/>
  <c r="M55" i="21"/>
  <c r="M77" i="21"/>
  <c r="N68" i="21"/>
  <c r="M79" i="21"/>
  <c r="N20" i="21"/>
  <c r="M43" i="21"/>
  <c r="N48" i="21"/>
  <c r="N56" i="21"/>
  <c r="M68" i="21"/>
  <c r="M50" i="21"/>
  <c r="M45" i="21"/>
  <c r="N52" i="21"/>
  <c r="N28" i="21"/>
  <c r="M21" i="21"/>
  <c r="AT17" i="21"/>
  <c r="M17" i="21"/>
  <c r="AT16" i="21"/>
  <c r="AT18" i="23"/>
  <c r="AT27" i="23"/>
  <c r="AT30" i="23"/>
  <c r="AT33" i="23"/>
  <c r="AT16" i="23"/>
  <c r="AT19" i="23"/>
  <c r="AT34" i="23"/>
  <c r="N16" i="21"/>
  <c r="M34" i="21"/>
  <c r="AT19" i="21"/>
  <c r="AT25" i="21"/>
  <c r="M27" i="21"/>
  <c r="AT28" i="21"/>
  <c r="M30" i="21"/>
  <c r="M32" i="21"/>
  <c r="M33" i="21"/>
  <c r="M51" i="21"/>
  <c r="M64" i="21"/>
  <c r="M78" i="21"/>
  <c r="M83" i="21"/>
  <c r="M31" i="21"/>
  <c r="M23" i="21"/>
  <c r="M28" i="21"/>
  <c r="M92" i="21"/>
  <c r="M56" i="21"/>
  <c r="M65" i="21"/>
  <c r="N92" i="21"/>
  <c r="M84" i="21"/>
  <c r="M93" i="21"/>
  <c r="M60" i="21"/>
  <c r="M19" i="21"/>
  <c r="M22" i="21"/>
  <c r="M24" i="21"/>
  <c r="M18" i="21"/>
  <c r="M20" i="21"/>
  <c r="M52" i="21"/>
  <c r="M61" i="21"/>
  <c r="M66" i="21"/>
  <c r="M16" i="21"/>
  <c r="AT35" i="21"/>
  <c r="M57" i="21"/>
  <c r="M62" i="21"/>
  <c r="M89" i="21"/>
  <c r="M94" i="21"/>
  <c r="AT31" i="21"/>
  <c r="AT35" i="23" l="1"/>
  <c r="M96" i="23"/>
  <c r="L92" i="23"/>
  <c r="M11" i="23" l="1"/>
  <c r="L11" i="23"/>
  <c r="Q11" i="23" s="1"/>
  <c r="N11" i="23"/>
  <c r="AS23" i="23"/>
  <c r="R11" i="23"/>
  <c r="AS22" i="23"/>
  <c r="O11" i="23"/>
  <c r="AS16" i="23"/>
  <c r="AS31" i="23"/>
  <c r="AS19" i="23"/>
  <c r="AS24" i="23"/>
  <c r="AS30" i="23"/>
  <c r="AS33" i="23"/>
  <c r="AS32" i="23"/>
  <c r="AS27" i="23"/>
  <c r="AS17" i="23"/>
  <c r="AS18" i="23"/>
  <c r="P11" i="23"/>
  <c r="AS34" i="23"/>
  <c r="AS21" i="23"/>
  <c r="AS26" i="23"/>
  <c r="AS20" i="23"/>
  <c r="AS25" i="23"/>
  <c r="AS28" i="23"/>
  <c r="AS29" i="23"/>
  <c r="G11" i="23"/>
  <c r="AS35" i="23"/>
  <c r="AP16" i="23" l="1"/>
  <c r="AP20" i="23"/>
  <c r="AP33" i="23"/>
  <c r="AP22" i="23"/>
  <c r="AP29" i="23"/>
  <c r="AP17" i="23"/>
  <c r="AP25" i="23"/>
  <c r="AP19" i="23"/>
  <c r="AP32" i="23"/>
  <c r="AP23" i="23"/>
  <c r="AP27" i="23"/>
  <c r="AP28" i="23"/>
  <c r="AP26" i="23"/>
  <c r="AP31" i="23"/>
  <c r="AP34" i="23"/>
  <c r="AP30" i="23"/>
  <c r="AP24" i="23"/>
  <c r="AP35" i="23"/>
  <c r="AP18" i="23"/>
  <c r="AP21" i="23"/>
  <c r="AR27" i="23"/>
  <c r="AR28" i="23"/>
  <c r="AR25" i="23"/>
  <c r="AR30" i="23"/>
  <c r="AR31" i="23"/>
  <c r="AR24" i="23"/>
  <c r="AR34" i="23"/>
  <c r="AR23" i="23"/>
  <c r="AR32" i="23"/>
  <c r="AR21" i="23"/>
  <c r="AR22" i="23"/>
  <c r="AR33" i="23"/>
  <c r="AR19" i="23"/>
  <c r="AR29" i="23"/>
  <c r="AR26" i="23"/>
  <c r="AR20" i="23"/>
  <c r="AR17" i="23"/>
  <c r="AR16" i="23"/>
  <c r="AR35" i="23"/>
  <c r="AR18" i="23"/>
  <c r="AO27" i="23"/>
  <c r="AO28" i="23"/>
  <c r="AO25" i="23"/>
  <c r="AO23" i="23"/>
  <c r="AO20" i="23"/>
  <c r="AO21" i="23"/>
  <c r="AO24" i="23"/>
  <c r="AO34" i="23"/>
  <c r="AO22" i="23"/>
  <c r="AO26" i="23"/>
  <c r="AO19" i="23"/>
  <c r="AO33" i="23"/>
  <c r="AO30" i="23"/>
  <c r="AO35" i="23"/>
  <c r="AO32" i="23"/>
  <c r="AO29" i="23"/>
  <c r="AO16" i="23"/>
  <c r="AO18" i="23"/>
  <c r="AO31" i="23"/>
  <c r="AO17" i="23"/>
  <c r="AQ26" i="23"/>
  <c r="AQ25" i="23"/>
  <c r="AQ24" i="23"/>
  <c r="AQ18" i="23"/>
  <c r="AQ28" i="23"/>
  <c r="AQ34" i="23"/>
  <c r="AQ19" i="23"/>
  <c r="AQ29" i="23"/>
  <c r="AQ31" i="23"/>
  <c r="AQ35" i="23"/>
  <c r="AQ20" i="23"/>
  <c r="AQ32" i="23"/>
  <c r="AQ17" i="23"/>
  <c r="AQ22" i="23"/>
  <c r="AQ30" i="23"/>
  <c r="AQ27" i="23"/>
  <c r="AQ16" i="23"/>
  <c r="AQ21" i="23"/>
  <c r="AQ23" i="23"/>
  <c r="AQ33" i="23"/>
  <c r="AS33" i="21" l="1"/>
  <c r="AS16" i="21"/>
  <c r="AS30" i="21"/>
  <c r="AS20" i="21"/>
  <c r="AS23" i="21"/>
  <c r="G11" i="21"/>
  <c r="AS35" i="21"/>
  <c r="AS18" i="21"/>
  <c r="AS29" i="21"/>
  <c r="AS17" i="21"/>
  <c r="AS34" i="21"/>
  <c r="AS22" i="21"/>
  <c r="AS27" i="21"/>
  <c r="AS31" i="21"/>
  <c r="AS26" i="21"/>
  <c r="AS21" i="21"/>
  <c r="AS32" i="21"/>
  <c r="AS25" i="21"/>
  <c r="AS19" i="21"/>
  <c r="AS24" i="21"/>
  <c r="AS28" i="21"/>
  <c r="L11" i="21"/>
  <c r="O11" i="21" s="1"/>
  <c r="N11" i="21"/>
  <c r="M11" i="21"/>
  <c r="P11" i="21" s="1"/>
  <c r="R11" i="21" l="1"/>
  <c r="AR28" i="21" s="1"/>
  <c r="AP35" i="21"/>
  <c r="AP29" i="21"/>
  <c r="AP19" i="21"/>
  <c r="AP17" i="21"/>
  <c r="AP28" i="21"/>
  <c r="AP22" i="21"/>
  <c r="AP20" i="21"/>
  <c r="AP26" i="21"/>
  <c r="AP25" i="21"/>
  <c r="AP34" i="21"/>
  <c r="AP27" i="21"/>
  <c r="AP24" i="21"/>
  <c r="AP31" i="21"/>
  <c r="AP30" i="21"/>
  <c r="AP23" i="21"/>
  <c r="AP16" i="21"/>
  <c r="AP21" i="21"/>
  <c r="AP32" i="21"/>
  <c r="AP18" i="21"/>
  <c r="AP33" i="21"/>
  <c r="AO23" i="21"/>
  <c r="AO29" i="21"/>
  <c r="AO19" i="21"/>
  <c r="AO34" i="21"/>
  <c r="AO22" i="21"/>
  <c r="AO20" i="21"/>
  <c r="AO16" i="21"/>
  <c r="AO28" i="21"/>
  <c r="AO32" i="21"/>
  <c r="AO18" i="21"/>
  <c r="AO26" i="21"/>
  <c r="AO35" i="21"/>
  <c r="AO27" i="21"/>
  <c r="AO21" i="21"/>
  <c r="AO33" i="21"/>
  <c r="AO25" i="21"/>
  <c r="AO24" i="21"/>
  <c r="AO30" i="21"/>
  <c r="AO17" i="21"/>
  <c r="AO31" i="21"/>
  <c r="Q11" i="21"/>
  <c r="AR18" i="21"/>
  <c r="AR16" i="21"/>
  <c r="AR17" i="21"/>
  <c r="AR26" i="21" l="1"/>
  <c r="AR31" i="21"/>
  <c r="AR33" i="21"/>
  <c r="AR35" i="21"/>
  <c r="AR23" i="21"/>
  <c r="AR34" i="21"/>
  <c r="AR25" i="21"/>
  <c r="AR22" i="21"/>
  <c r="AR32" i="21"/>
  <c r="AR19" i="21"/>
  <c r="AR30" i="21"/>
  <c r="AR29" i="21"/>
  <c r="AR24" i="21"/>
  <c r="AR27" i="21"/>
  <c r="AR21" i="21"/>
  <c r="AR20" i="21"/>
  <c r="AQ26" i="21"/>
  <c r="AQ25" i="21"/>
  <c r="AQ27" i="21"/>
  <c r="AQ31" i="21"/>
  <c r="AQ32" i="21"/>
  <c r="AQ34" i="21"/>
  <c r="AQ30" i="21"/>
  <c r="AQ24" i="21"/>
  <c r="AQ16" i="21"/>
  <c r="AQ33" i="21"/>
  <c r="AQ23" i="21"/>
  <c r="AQ20" i="21"/>
  <c r="AQ28" i="21"/>
  <c r="AQ22" i="21"/>
  <c r="AQ29" i="21"/>
  <c r="AQ19" i="21"/>
  <c r="AQ35" i="21"/>
  <c r="AQ21" i="21"/>
  <c r="AQ17" i="21"/>
  <c r="AQ18" i="21"/>
  <c r="AT15" i="28" l="1"/>
</calcChain>
</file>

<file path=xl/sharedStrings.xml><?xml version="1.0" encoding="utf-8"?>
<sst xmlns="http://schemas.openxmlformats.org/spreadsheetml/2006/main" count="129" uniqueCount="48">
  <si>
    <t>X(PROM)</t>
  </si>
  <si>
    <t>S(DESV)</t>
  </si>
  <si>
    <t>2S</t>
  </si>
  <si>
    <t>3S</t>
  </si>
  <si>
    <t>X-2S</t>
  </si>
  <si>
    <t>X-3S</t>
  </si>
  <si>
    <t>X+2S</t>
  </si>
  <si>
    <t>X+3S</t>
  </si>
  <si>
    <t xml:space="preserve">%REC </t>
  </si>
  <si>
    <t>PROMEDIO</t>
  </si>
  <si>
    <t>ANALISTA</t>
  </si>
  <si>
    <t xml:space="preserve">RANGO DE ACEPTACIÓN </t>
  </si>
  <si>
    <t xml:space="preserve">UNIDADES </t>
  </si>
  <si>
    <t xml:space="preserve">CALS No. </t>
  </si>
  <si>
    <t>PARÁMETRO</t>
  </si>
  <si>
    <t>VIGENCIA</t>
  </si>
  <si>
    <t>REVISIÓN</t>
  </si>
  <si>
    <t>CV(%)</t>
  </si>
  <si>
    <t>REPORTE</t>
  </si>
  <si>
    <t>CONSECUTIVO</t>
  </si>
  <si>
    <t xml:space="preserve">FECHA REALIZACIÓN </t>
  </si>
  <si>
    <t>CARTA CONTROL ANÁLISIS DE EXACTITUD
GESTIÓN AGROLÓGICA</t>
  </si>
  <si>
    <t>LECTURA BLANCO</t>
  </si>
  <si>
    <t>LECTURA CORREGIDA</t>
  </si>
  <si>
    <t>FECHA</t>
  </si>
  <si>
    <t>AAAA-MM-DD</t>
  </si>
  <si>
    <t>X</t>
  </si>
  <si>
    <t xml:space="preserve"> PROMEDIO REPORTE </t>
  </si>
  <si>
    <t>UNIDADES REPORTE</t>
  </si>
  <si>
    <t>PROMEDIO REPORTE</t>
  </si>
  <si>
    <t>FECHA DE CAJA O SOLICITUD</t>
  </si>
  <si>
    <t>REPORTE DUPLICADO</t>
  </si>
  <si>
    <t>% RPD</t>
  </si>
  <si>
    <t>ACEPTACIÓN (%)</t>
  </si>
  <si>
    <t>IDENTIFICACIÓN DE LA MUESTRA</t>
  </si>
  <si>
    <t>UNIDADES</t>
  </si>
  <si>
    <t>CARTA CONTROL ANÁLISIS DE BLANCOS
GESTIÓN AGROLÓGICA</t>
  </si>
  <si>
    <t>Hoja  1 de  4</t>
  </si>
  <si>
    <t>Hoja  2  de  4</t>
  </si>
  <si>
    <t>Hoja  3 de  4</t>
  </si>
  <si>
    <t>PATRÓN</t>
  </si>
  <si>
    <t>LECTURA</t>
  </si>
  <si>
    <t>REVISÓ</t>
  </si>
  <si>
    <t>Hoja  4 de  4</t>
  </si>
  <si>
    <t xml:space="preserve">FECHA DE REALIZACIÓN </t>
  </si>
  <si>
    <r>
      <t xml:space="preserve">CARTA CONTROL DE ANÁLISIS  DE PRECISIÓN
</t>
    </r>
    <r>
      <rPr>
        <sz val="18"/>
        <color rgb="FF000000"/>
        <rFont val="Calibri"/>
        <family val="2"/>
      </rPr>
      <t xml:space="preserve">
GESTIÓN AGROLÓGICA</t>
    </r>
  </si>
  <si>
    <t>OBSERVACIONES</t>
  </si>
  <si>
    <t>FO-AGR-PC01-84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</si>
</sst>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"/>
    <numFmt numFmtId="166" formatCode="yyyy\-mm\-dd;@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name val="Calibri"/>
      <family val="2"/>
    </font>
    <font>
      <b/>
      <sz val="11"/>
      <color theme="2" tint="-0.249977111117893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b/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0000"/>
      <name val="Calibri"/>
      <family val="2"/>
    </font>
    <font>
      <sz val="1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9" fontId="1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12" fillId="5" borderId="30" xfId="0" applyFont="1" applyFill="1" applyBorder="1" applyAlignment="1" applyProtection="1">
      <alignment vertical="center" wrapText="1"/>
      <protection hidden="1"/>
    </xf>
    <xf numFmtId="0" fontId="4" fillId="2" borderId="43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2" borderId="44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Protection="1">
      <protection hidden="1"/>
    </xf>
    <xf numFmtId="165" fontId="2" fillId="0" borderId="7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165" fontId="2" fillId="0" borderId="1" xfId="0" applyNumberFormat="1" applyFont="1" applyBorder="1" applyProtection="1">
      <protection hidden="1"/>
    </xf>
    <xf numFmtId="165" fontId="2" fillId="0" borderId="0" xfId="0" applyNumberFormat="1" applyFont="1" applyProtection="1"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vertical="top"/>
      <protection locked="0"/>
    </xf>
    <xf numFmtId="0" fontId="2" fillId="4" borderId="0" xfId="0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4" borderId="60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4" borderId="61" xfId="0" applyNumberFormat="1" applyFont="1" applyFill="1" applyBorder="1" applyAlignment="1" applyProtection="1">
      <alignment horizontal="center" vertical="center"/>
      <protection hidden="1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165" fontId="2" fillId="4" borderId="62" xfId="0" applyNumberFormat="1" applyFont="1" applyFill="1" applyBorder="1" applyAlignment="1" applyProtection="1">
      <alignment horizontal="center" vertical="center"/>
      <protection hidden="1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165" fontId="2" fillId="0" borderId="7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2" fontId="2" fillId="0" borderId="8" xfId="0" applyNumberFormat="1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166" fontId="2" fillId="0" borderId="27" xfId="0" applyNumberFormat="1" applyFont="1" applyBorder="1" applyAlignment="1" applyProtection="1">
      <alignment vertical="center" wrapText="1"/>
      <protection locked="0"/>
    </xf>
    <xf numFmtId="2" fontId="2" fillId="0" borderId="27" xfId="0" applyNumberFormat="1" applyFont="1" applyBorder="1" applyAlignment="1" applyProtection="1">
      <alignment horizontal="center" vertical="center" wrapText="1"/>
      <protection locked="0"/>
    </xf>
    <xf numFmtId="165" fontId="2" fillId="0" borderId="27" xfId="0" applyNumberFormat="1" applyFont="1" applyBorder="1" applyAlignment="1" applyProtection="1">
      <alignment horizontal="center" vertical="center" wrapText="1"/>
      <protection locked="0"/>
    </xf>
    <xf numFmtId="165" fontId="0" fillId="0" borderId="27" xfId="0" applyNumberFormat="1" applyBorder="1" applyAlignment="1" applyProtection="1">
      <alignment horizontal="center"/>
      <protection locked="0"/>
    </xf>
    <xf numFmtId="165" fontId="2" fillId="4" borderId="27" xfId="0" applyNumberFormat="1" applyFont="1" applyFill="1" applyBorder="1" applyAlignment="1" applyProtection="1">
      <alignment vertical="center"/>
      <protection hidden="1"/>
    </xf>
    <xf numFmtId="165" fontId="2" fillId="4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2" fontId="13" fillId="4" borderId="1" xfId="16" applyNumberFormat="1" applyFill="1" applyBorder="1" applyAlignment="1" applyProtection="1">
      <alignment horizontal="center" vertical="center"/>
      <protection hidden="1"/>
    </xf>
    <xf numFmtId="0" fontId="13" fillId="0" borderId="66" xfId="16" applyBorder="1" applyProtection="1">
      <protection hidden="1"/>
    </xf>
    <xf numFmtId="0" fontId="13" fillId="0" borderId="70" xfId="16" applyBorder="1" applyProtection="1">
      <protection hidden="1"/>
    </xf>
    <xf numFmtId="0" fontId="13" fillId="0" borderId="0" xfId="16" applyProtection="1">
      <protection hidden="1"/>
    </xf>
    <xf numFmtId="0" fontId="13" fillId="4" borderId="0" xfId="16" applyFill="1" applyProtection="1">
      <protection hidden="1"/>
    </xf>
    <xf numFmtId="0" fontId="13" fillId="0" borderId="71" xfId="16" applyBorder="1" applyProtection="1">
      <protection hidden="1"/>
    </xf>
    <xf numFmtId="0" fontId="13" fillId="0" borderId="68" xfId="16" applyBorder="1" applyProtection="1">
      <protection hidden="1"/>
    </xf>
    <xf numFmtId="0" fontId="13" fillId="4" borderId="22" xfId="16" applyFill="1" applyBorder="1" applyProtection="1">
      <protection hidden="1"/>
    </xf>
    <xf numFmtId="0" fontId="13" fillId="4" borderId="25" xfId="16" applyFill="1" applyBorder="1" applyProtection="1">
      <protection hidden="1"/>
    </xf>
    <xf numFmtId="0" fontId="13" fillId="4" borderId="26" xfId="16" applyFill="1" applyBorder="1" applyProtection="1">
      <protection hidden="1"/>
    </xf>
    <xf numFmtId="0" fontId="13" fillId="0" borderId="67" xfId="16" applyBorder="1" applyProtection="1">
      <protection hidden="1"/>
    </xf>
    <xf numFmtId="0" fontId="17" fillId="4" borderId="0" xfId="16" applyFont="1" applyFill="1" applyAlignment="1" applyProtection="1">
      <alignment vertical="center" wrapText="1"/>
      <protection hidden="1"/>
    </xf>
    <xf numFmtId="0" fontId="17" fillId="4" borderId="0" xfId="16" applyFont="1" applyFill="1" applyAlignment="1" applyProtection="1">
      <alignment horizontal="center" vertical="center" wrapText="1"/>
      <protection hidden="1"/>
    </xf>
    <xf numFmtId="0" fontId="15" fillId="4" borderId="0" xfId="16" applyFont="1" applyFill="1" applyProtection="1">
      <protection hidden="1"/>
    </xf>
    <xf numFmtId="0" fontId="13" fillId="0" borderId="0" xfId="16" applyAlignment="1" applyProtection="1">
      <alignment horizontal="center"/>
      <protection hidden="1"/>
    </xf>
    <xf numFmtId="0" fontId="13" fillId="0" borderId="68" xfId="16" applyBorder="1" applyAlignment="1" applyProtection="1">
      <alignment horizontal="center"/>
      <protection hidden="1"/>
    </xf>
    <xf numFmtId="0" fontId="13" fillId="4" borderId="0" xfId="16" applyFill="1" applyAlignment="1" applyProtection="1">
      <alignment horizontal="center"/>
      <protection hidden="1"/>
    </xf>
    <xf numFmtId="0" fontId="13" fillId="4" borderId="26" xfId="16" applyFill="1" applyBorder="1" applyAlignment="1" applyProtection="1">
      <alignment horizontal="center"/>
      <protection hidden="1"/>
    </xf>
    <xf numFmtId="1" fontId="13" fillId="4" borderId="1" xfId="16" applyNumberFormat="1" applyFill="1" applyBorder="1" applyAlignment="1" applyProtection="1">
      <alignment horizontal="center" vertical="center"/>
      <protection hidden="1"/>
    </xf>
    <xf numFmtId="0" fontId="13" fillId="0" borderId="69" xfId="16" applyBorder="1" applyProtection="1">
      <protection hidden="1"/>
    </xf>
    <xf numFmtId="0" fontId="13" fillId="0" borderId="27" xfId="16" applyBorder="1" applyProtection="1">
      <protection hidden="1"/>
    </xf>
    <xf numFmtId="0" fontId="13" fillId="4" borderId="27" xfId="16" applyFill="1" applyBorder="1" applyProtection="1">
      <protection hidden="1"/>
    </xf>
    <xf numFmtId="0" fontId="13" fillId="4" borderId="28" xfId="16" applyFill="1" applyBorder="1" applyProtection="1">
      <protection hidden="1"/>
    </xf>
    <xf numFmtId="166" fontId="13" fillId="0" borderId="1" xfId="16" applyNumberFormat="1" applyBorder="1" applyAlignment="1" applyProtection="1">
      <alignment vertical="center"/>
      <protection locked="0"/>
    </xf>
    <xf numFmtId="2" fontId="13" fillId="0" borderId="1" xfId="16" applyNumberFormat="1" applyBorder="1" applyAlignment="1" applyProtection="1">
      <alignment vertical="center"/>
      <protection locked="0"/>
    </xf>
    <xf numFmtId="2" fontId="13" fillId="0" borderId="1" xfId="16" applyNumberFormat="1" applyBorder="1" applyAlignment="1" applyProtection="1">
      <alignment horizontal="center" vertical="center" wrapText="1"/>
      <protection locked="0"/>
    </xf>
    <xf numFmtId="2" fontId="13" fillId="0" borderId="1" xfId="16" applyNumberFormat="1" applyBorder="1" applyAlignment="1" applyProtection="1">
      <alignment horizontal="center" vertical="center"/>
      <protection locked="0"/>
    </xf>
    <xf numFmtId="0" fontId="18" fillId="0" borderId="1" xfId="16" applyFont="1" applyBorder="1" applyProtection="1">
      <protection locked="0"/>
    </xf>
    <xf numFmtId="0" fontId="2" fillId="0" borderId="72" xfId="0" applyFont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2" fillId="0" borderId="74" xfId="0" applyFont="1" applyBorder="1" applyAlignment="1" applyProtection="1">
      <alignment horizontal="center"/>
      <protection locked="0"/>
    </xf>
    <xf numFmtId="165" fontId="2" fillId="0" borderId="34" xfId="0" applyNumberFormat="1" applyFont="1" applyBorder="1" applyAlignment="1" applyProtection="1">
      <alignment horizontal="center" vertical="center" wrapText="1"/>
      <protection locked="0"/>
    </xf>
    <xf numFmtId="2" fontId="2" fillId="0" borderId="34" xfId="0" applyNumberFormat="1" applyFont="1" applyBorder="1" applyAlignment="1" applyProtection="1">
      <alignment horizontal="center" vertical="center" wrapText="1"/>
      <protection locked="0"/>
    </xf>
    <xf numFmtId="0" fontId="18" fillId="4" borderId="22" xfId="16" applyFont="1" applyFill="1" applyBorder="1" applyProtection="1">
      <protection hidden="1"/>
    </xf>
    <xf numFmtId="0" fontId="23" fillId="0" borderId="13" xfId="16" applyFont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13" fillId="0" borderId="1" xfId="16" applyBorder="1" applyProtection="1">
      <protection locked="0"/>
    </xf>
    <xf numFmtId="0" fontId="23" fillId="0" borderId="15" xfId="16" applyFont="1" applyBorder="1" applyAlignment="1" applyProtection="1">
      <alignment horizontal="center" vertical="center"/>
      <protection hidden="1"/>
    </xf>
    <xf numFmtId="166" fontId="13" fillId="0" borderId="16" xfId="16" applyNumberFormat="1" applyBorder="1" applyAlignment="1" applyProtection="1">
      <alignment vertical="center"/>
      <protection locked="0"/>
    </xf>
    <xf numFmtId="2" fontId="13" fillId="0" borderId="16" xfId="16" applyNumberFormat="1" applyBorder="1" applyAlignment="1" applyProtection="1">
      <alignment vertical="center"/>
      <protection locked="0"/>
    </xf>
    <xf numFmtId="2" fontId="13" fillId="0" borderId="16" xfId="16" applyNumberFormat="1" applyBorder="1" applyAlignment="1" applyProtection="1">
      <alignment horizontal="center" vertical="center" wrapText="1"/>
      <protection locked="0"/>
    </xf>
    <xf numFmtId="2" fontId="13" fillId="0" borderId="16" xfId="16" applyNumberFormat="1" applyBorder="1" applyAlignment="1" applyProtection="1">
      <alignment horizontal="center" vertical="center"/>
      <protection locked="0"/>
    </xf>
    <xf numFmtId="2" fontId="13" fillId="4" borderId="16" xfId="16" applyNumberFormat="1" applyFill="1" applyBorder="1" applyAlignment="1" applyProtection="1">
      <alignment horizontal="center" vertical="center"/>
      <protection hidden="1"/>
    </xf>
    <xf numFmtId="1" fontId="13" fillId="4" borderId="16" xfId="16" applyNumberFormat="1" applyFill="1" applyBorder="1" applyAlignment="1" applyProtection="1">
      <alignment horizontal="center" vertical="center"/>
      <protection hidden="1"/>
    </xf>
    <xf numFmtId="0" fontId="18" fillId="0" borderId="16" xfId="16" applyFont="1" applyBorder="1" applyProtection="1">
      <protection locked="0"/>
    </xf>
    <xf numFmtId="0" fontId="13" fillId="0" borderId="16" xfId="16" applyBorder="1" applyProtection="1">
      <protection locked="0"/>
    </xf>
    <xf numFmtId="0" fontId="2" fillId="0" borderId="80" xfId="0" applyFont="1" applyBorder="1" applyAlignment="1" applyProtection="1">
      <alignment horizontal="center"/>
      <protection locked="0"/>
    </xf>
    <xf numFmtId="0" fontId="2" fillId="0" borderId="81" xfId="0" applyFont="1" applyBorder="1" applyAlignment="1" applyProtection="1">
      <alignment vertical="center" wrapText="1"/>
      <protection locked="0"/>
    </xf>
    <xf numFmtId="0" fontId="2" fillId="0" borderId="81" xfId="0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vertical="center" wrapText="1"/>
      <protection locked="0"/>
    </xf>
    <xf numFmtId="166" fontId="2" fillId="0" borderId="16" xfId="0" applyNumberFormat="1" applyFont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/>
    </xf>
    <xf numFmtId="0" fontId="18" fillId="4" borderId="22" xfId="16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12" fillId="0" borderId="10" xfId="19" applyFont="1" applyBorder="1" applyAlignment="1" applyProtection="1">
      <alignment horizontal="center" vertical="center" wrapText="1"/>
      <protection hidden="1"/>
    </xf>
    <xf numFmtId="0" fontId="12" fillId="0" borderId="51" xfId="19" applyFont="1" applyBorder="1" applyAlignment="1" applyProtection="1">
      <alignment horizontal="center" vertical="center" wrapText="1"/>
      <protection hidden="1"/>
    </xf>
    <xf numFmtId="0" fontId="12" fillId="0" borderId="12" xfId="19" applyFont="1" applyBorder="1" applyAlignment="1" applyProtection="1">
      <alignment horizontal="center" vertical="center" wrapText="1"/>
      <protection hidden="1"/>
    </xf>
    <xf numFmtId="0" fontId="16" fillId="0" borderId="1" xfId="19" applyFont="1" applyBorder="1" applyAlignment="1" applyProtection="1">
      <alignment horizontal="center" vertical="center" wrapText="1"/>
      <protection hidden="1"/>
    </xf>
    <xf numFmtId="0" fontId="16" fillId="0" borderId="39" xfId="19" applyFont="1" applyBorder="1" applyAlignment="1" applyProtection="1">
      <alignment horizontal="center" vertical="center" wrapText="1"/>
      <protection hidden="1"/>
    </xf>
    <xf numFmtId="0" fontId="16" fillId="0" borderId="14" xfId="19" applyFont="1" applyBorder="1" applyAlignment="1" applyProtection="1">
      <alignment horizontal="center" vertical="center" wrapText="1"/>
      <protection hidden="1"/>
    </xf>
    <xf numFmtId="166" fontId="10" fillId="0" borderId="39" xfId="19" applyNumberFormat="1" applyFont="1" applyBorder="1" applyAlignment="1" applyProtection="1">
      <alignment horizontal="center" vertical="center" wrapText="1"/>
      <protection hidden="1"/>
    </xf>
    <xf numFmtId="166" fontId="10" fillId="0" borderId="40" xfId="19" applyNumberFormat="1" applyFont="1" applyBorder="1" applyAlignment="1" applyProtection="1">
      <alignment horizontal="center" vertical="center" wrapText="1"/>
      <protection hidden="1"/>
    </xf>
    <xf numFmtId="166" fontId="10" fillId="0" borderId="49" xfId="19" applyNumberFormat="1" applyFont="1" applyBorder="1" applyAlignment="1" applyProtection="1">
      <alignment horizontal="center" vertical="center" wrapText="1"/>
      <protection hidden="1"/>
    </xf>
    <xf numFmtId="0" fontId="12" fillId="0" borderId="16" xfId="19" applyFont="1" applyBorder="1" applyAlignment="1" applyProtection="1">
      <alignment horizontal="center" vertical="center" wrapText="1"/>
      <protection hidden="1"/>
    </xf>
    <xf numFmtId="0" fontId="12" fillId="0" borderId="45" xfId="19" applyFont="1" applyBorder="1" applyAlignment="1" applyProtection="1">
      <alignment horizontal="center" vertical="center" wrapText="1"/>
      <protection hidden="1"/>
    </xf>
    <xf numFmtId="0" fontId="12" fillId="0" borderId="18" xfId="19" applyFont="1" applyBorder="1" applyAlignment="1" applyProtection="1">
      <alignment horizontal="center" vertical="center" wrapText="1"/>
      <protection hidden="1"/>
    </xf>
    <xf numFmtId="0" fontId="2" fillId="0" borderId="76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hidden="1"/>
    </xf>
    <xf numFmtId="0" fontId="4" fillId="6" borderId="9" xfId="0" applyFont="1" applyFill="1" applyBorder="1" applyAlignment="1" applyProtection="1">
      <alignment horizontal="center" vertical="center" wrapText="1"/>
      <protection hidden="1"/>
    </xf>
    <xf numFmtId="0" fontId="4" fillId="6" borderId="17" xfId="0" applyFont="1" applyFill="1" applyBorder="1" applyAlignment="1" applyProtection="1">
      <alignment horizontal="center" vertical="center" wrapText="1"/>
      <protection hidden="1"/>
    </xf>
    <xf numFmtId="0" fontId="4" fillId="6" borderId="21" xfId="0" applyFont="1" applyFill="1" applyBorder="1" applyAlignment="1" applyProtection="1">
      <alignment horizontal="center" vertical="center" wrapText="1"/>
      <protection hidden="1"/>
    </xf>
    <xf numFmtId="0" fontId="4" fillId="6" borderId="22" xfId="0" applyFont="1" applyFill="1" applyBorder="1" applyAlignment="1" applyProtection="1">
      <alignment horizontal="center" vertical="center" wrapText="1"/>
      <protection hidden="1"/>
    </xf>
    <xf numFmtId="0" fontId="4" fillId="6" borderId="56" xfId="0" applyFont="1" applyFill="1" applyBorder="1" applyAlignment="1" applyProtection="1">
      <alignment horizontal="center" vertical="center" wrapText="1"/>
      <protection hidden="1"/>
    </xf>
    <xf numFmtId="0" fontId="4" fillId="6" borderId="4" xfId="0" applyFont="1" applyFill="1" applyBorder="1" applyAlignment="1" applyProtection="1">
      <alignment horizontal="center" vertical="center" wrapText="1"/>
      <protection hidden="1"/>
    </xf>
    <xf numFmtId="0" fontId="4" fillId="6" borderId="6" xfId="0" applyFont="1" applyFill="1" applyBorder="1" applyAlignment="1" applyProtection="1">
      <alignment horizontal="center" vertical="center" wrapText="1"/>
      <protection hidden="1"/>
    </xf>
    <xf numFmtId="0" fontId="4" fillId="6" borderId="3" xfId="0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 vertical="center"/>
      <protection hidden="1"/>
    </xf>
    <xf numFmtId="0" fontId="4" fillId="6" borderId="54" xfId="0" applyFont="1" applyFill="1" applyBorder="1" applyAlignment="1" applyProtection="1">
      <alignment horizontal="center" vertical="center" wrapText="1"/>
      <protection hidden="1"/>
    </xf>
    <xf numFmtId="0" fontId="4" fillId="6" borderId="40" xfId="0" applyFont="1" applyFill="1" applyBorder="1" applyAlignment="1" applyProtection="1">
      <alignment horizontal="center" vertical="center" wrapText="1"/>
      <protection hidden="1"/>
    </xf>
    <xf numFmtId="0" fontId="4" fillId="6" borderId="49" xfId="0" applyFont="1" applyFill="1" applyBorder="1" applyAlignment="1" applyProtection="1">
      <alignment horizontal="center" vertical="center" wrapText="1"/>
      <protection hidden="1"/>
    </xf>
    <xf numFmtId="14" fontId="4" fillId="0" borderId="41" xfId="0" applyNumberFormat="1" applyFont="1" applyBorder="1" applyAlignment="1" applyProtection="1">
      <alignment horizontal="center" vertical="center" wrapText="1"/>
      <protection hidden="1"/>
    </xf>
    <xf numFmtId="14" fontId="4" fillId="0" borderId="14" xfId="0" applyNumberFormat="1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6" borderId="53" xfId="0" applyFont="1" applyFill="1" applyBorder="1" applyAlignment="1" applyProtection="1">
      <alignment horizontal="center" vertical="center" wrapText="1"/>
      <protection hidden="1"/>
    </xf>
    <xf numFmtId="0" fontId="4" fillId="6" borderId="37" xfId="0" applyFont="1" applyFill="1" applyBorder="1" applyAlignment="1" applyProtection="1">
      <alignment horizontal="center" vertical="center" wrapText="1"/>
      <protection hidden="1"/>
    </xf>
    <xf numFmtId="0" fontId="4" fillId="6" borderId="52" xfId="0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58" xfId="0" applyFont="1" applyBorder="1" applyAlignment="1" applyProtection="1">
      <alignment horizontal="center" vertical="center" wrapText="1"/>
      <protection hidden="1"/>
    </xf>
    <xf numFmtId="0" fontId="4" fillId="6" borderId="42" xfId="0" applyFont="1" applyFill="1" applyBorder="1" applyAlignment="1" applyProtection="1">
      <alignment horizontal="center" vertical="center" wrapText="1"/>
      <protection hidden="1"/>
    </xf>
    <xf numFmtId="0" fontId="4" fillId="6" borderId="23" xfId="0" applyFont="1" applyFill="1" applyBorder="1" applyAlignment="1" applyProtection="1">
      <alignment horizontal="center" vertical="center" wrapText="1"/>
      <protection hidden="1"/>
    </xf>
    <xf numFmtId="0" fontId="4" fillId="6" borderId="24" xfId="0" applyFont="1" applyFill="1" applyBorder="1" applyAlignment="1" applyProtection="1">
      <alignment horizontal="center" vertical="center" wrapText="1"/>
      <protection hidden="1"/>
    </xf>
    <xf numFmtId="165" fontId="2" fillId="0" borderId="9" xfId="0" applyNumberFormat="1" applyFont="1" applyBorder="1" applyAlignment="1" applyProtection="1">
      <alignment horizontal="center" vertical="center"/>
      <protection hidden="1"/>
    </xf>
    <xf numFmtId="165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4" fillId="6" borderId="55" xfId="0" applyFont="1" applyFill="1" applyBorder="1" applyAlignment="1" applyProtection="1">
      <alignment horizontal="center" vertical="center" wrapText="1"/>
      <protection hidden="1"/>
    </xf>
    <xf numFmtId="0" fontId="4" fillId="6" borderId="46" xfId="0" applyFont="1" applyFill="1" applyBorder="1" applyAlignment="1" applyProtection="1">
      <alignment horizontal="center" vertical="center" wrapText="1"/>
      <protection hidden="1"/>
    </xf>
    <xf numFmtId="0" fontId="4" fillId="6" borderId="47" xfId="0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6" borderId="16" xfId="0" applyFont="1" applyFill="1" applyBorder="1" applyAlignment="1" applyProtection="1">
      <alignment horizontal="center" vertical="center" wrapText="1"/>
      <protection locked="0"/>
    </xf>
    <xf numFmtId="165" fontId="4" fillId="0" borderId="9" xfId="0" applyNumberFormat="1" applyFont="1" applyBorder="1" applyAlignment="1" applyProtection="1">
      <alignment horizontal="center" vertical="center" wrapText="1"/>
      <protection hidden="1"/>
    </xf>
    <xf numFmtId="165" fontId="4" fillId="0" borderId="17" xfId="0" applyNumberFormat="1" applyFont="1" applyBorder="1" applyAlignment="1" applyProtection="1">
      <alignment horizontal="center" vertical="center" wrapText="1"/>
      <protection hidden="1"/>
    </xf>
    <xf numFmtId="10" fontId="4" fillId="0" borderId="9" xfId="4" applyNumberFormat="1" applyFont="1" applyBorder="1" applyAlignment="1" applyProtection="1">
      <alignment horizontal="center" vertical="center" wrapText="1"/>
      <protection hidden="1"/>
    </xf>
    <xf numFmtId="10" fontId="4" fillId="0" borderId="17" xfId="4" applyNumberFormat="1" applyFont="1" applyBorder="1" applyAlignment="1" applyProtection="1">
      <alignment horizontal="center" vertical="center" wrapText="1"/>
      <protection hidden="1"/>
    </xf>
    <xf numFmtId="0" fontId="7" fillId="6" borderId="10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hidden="1"/>
    </xf>
    <xf numFmtId="0" fontId="5" fillId="6" borderId="10" xfId="1" applyFont="1" applyFill="1" applyBorder="1" applyAlignment="1" applyProtection="1">
      <alignment horizontal="center" vertical="center" wrapText="1"/>
      <protection locked="0"/>
    </xf>
    <xf numFmtId="0" fontId="5" fillId="6" borderId="16" xfId="1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hidden="1"/>
    </xf>
    <xf numFmtId="2" fontId="4" fillId="0" borderId="41" xfId="0" applyNumberFormat="1" applyFont="1" applyBorder="1" applyAlignment="1" applyProtection="1">
      <alignment horizontal="center" vertical="center" wrapText="1"/>
      <protection hidden="1"/>
    </xf>
    <xf numFmtId="2" fontId="4" fillId="0" borderId="14" xfId="0" applyNumberFormat="1" applyFont="1" applyBorder="1" applyAlignment="1" applyProtection="1">
      <alignment horizontal="center" vertical="center" wrapText="1"/>
      <protection hidden="1"/>
    </xf>
    <xf numFmtId="2" fontId="4" fillId="0" borderId="23" xfId="0" applyNumberFormat="1" applyFont="1" applyBorder="1" applyAlignment="1" applyProtection="1">
      <alignment horizontal="center" vertical="center" wrapText="1"/>
      <protection hidden="1"/>
    </xf>
    <xf numFmtId="2" fontId="4" fillId="0" borderId="24" xfId="0" applyNumberFormat="1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166" fontId="2" fillId="0" borderId="34" xfId="0" applyNumberFormat="1" applyFont="1" applyBorder="1" applyAlignment="1" applyProtection="1">
      <alignment horizontal="center" vertical="center" wrapText="1"/>
      <protection locked="0"/>
    </xf>
    <xf numFmtId="166" fontId="2" fillId="0" borderId="9" xfId="0" applyNumberFormat="1" applyFont="1" applyBorder="1" applyAlignment="1" applyProtection="1">
      <alignment horizontal="center" vertical="center" wrapText="1"/>
      <protection locked="0"/>
    </xf>
    <xf numFmtId="166" fontId="2" fillId="0" borderId="17" xfId="0" applyNumberFormat="1" applyFont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6" xfId="0" applyNumberFormat="1" applyFont="1" applyBorder="1" applyAlignment="1" applyProtection="1">
      <alignment horizontal="center" vertical="center" wrapText="1"/>
      <protection locked="0"/>
    </xf>
    <xf numFmtId="165" fontId="2" fillId="4" borderId="10" xfId="0" applyNumberFormat="1" applyFont="1" applyFill="1" applyBorder="1" applyAlignment="1" applyProtection="1">
      <alignment horizontal="center" vertical="center"/>
      <protection hidden="1"/>
    </xf>
    <xf numFmtId="165" fontId="2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16" xfId="0" applyNumberFormat="1" applyFont="1" applyFill="1" applyBorder="1" applyAlignment="1" applyProtection="1">
      <alignment horizontal="center" vertical="center"/>
      <protection hidden="1"/>
    </xf>
    <xf numFmtId="165" fontId="2" fillId="4" borderId="51" xfId="0" applyNumberFormat="1" applyFont="1" applyFill="1" applyBorder="1" applyAlignment="1" applyProtection="1">
      <alignment horizontal="center" vertical="center"/>
      <protection hidden="1"/>
    </xf>
    <xf numFmtId="165" fontId="2" fillId="4" borderId="39" xfId="0" applyNumberFormat="1" applyFont="1" applyFill="1" applyBorder="1" applyAlignment="1" applyProtection="1">
      <alignment horizontal="center" vertical="center"/>
      <protection hidden="1"/>
    </xf>
    <xf numFmtId="165" fontId="2" fillId="4" borderId="45" xfId="0" applyNumberFormat="1" applyFont="1" applyFill="1" applyBorder="1" applyAlignment="1" applyProtection="1">
      <alignment horizontal="center" vertical="center"/>
      <protection hidden="1"/>
    </xf>
    <xf numFmtId="165" fontId="2" fillId="4" borderId="50" xfId="0" applyNumberFormat="1" applyFont="1" applyFill="1" applyBorder="1" applyAlignment="1" applyProtection="1">
      <alignment horizontal="center" vertical="center"/>
      <protection hidden="1"/>
    </xf>
    <xf numFmtId="165" fontId="2" fillId="4" borderId="41" xfId="0" applyNumberFormat="1" applyFont="1" applyFill="1" applyBorder="1" applyAlignment="1" applyProtection="1">
      <alignment horizontal="center" vertical="center"/>
      <protection hidden="1"/>
    </xf>
    <xf numFmtId="165" fontId="2" fillId="4" borderId="48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7" xfId="0" applyNumberFormat="1" applyFont="1" applyBorder="1" applyAlignment="1" applyProtection="1">
      <alignment horizontal="center" vertical="center" wrapText="1"/>
      <protection locked="0"/>
    </xf>
    <xf numFmtId="166" fontId="2" fillId="0" borderId="8" xfId="0" applyNumberFormat="1" applyFont="1" applyBorder="1" applyAlignment="1" applyProtection="1">
      <alignment horizontal="center" vertical="center" wrapText="1"/>
      <protection locked="0"/>
    </xf>
    <xf numFmtId="0" fontId="6" fillId="6" borderId="35" xfId="0" applyFont="1" applyFill="1" applyBorder="1" applyAlignment="1" applyProtection="1">
      <alignment horizontal="center" vertical="center" wrapText="1"/>
      <protection locked="0"/>
    </xf>
    <xf numFmtId="0" fontId="6" fillId="6" borderId="22" xfId="0" applyFont="1" applyFill="1" applyBorder="1" applyAlignment="1" applyProtection="1">
      <alignment horizontal="center" vertical="center" wrapText="1"/>
      <protection locked="0"/>
    </xf>
    <xf numFmtId="0" fontId="6" fillId="6" borderId="25" xfId="0" applyFont="1" applyFill="1" applyBorder="1" applyAlignment="1" applyProtection="1">
      <alignment horizontal="center" vertical="center" wrapText="1"/>
      <protection locked="0"/>
    </xf>
    <xf numFmtId="0" fontId="6" fillId="6" borderId="38" xfId="0" applyFont="1" applyFill="1" applyBorder="1" applyAlignment="1" applyProtection="1">
      <alignment horizontal="center" vertical="center" wrapText="1"/>
      <protection locked="0"/>
    </xf>
    <xf numFmtId="0" fontId="6" fillId="6" borderId="27" xfId="0" applyFont="1" applyFill="1" applyBorder="1" applyAlignment="1" applyProtection="1">
      <alignment horizontal="center" vertical="center" wrapText="1"/>
      <protection locked="0"/>
    </xf>
    <xf numFmtId="0" fontId="6" fillId="6" borderId="2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2" fillId="4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13" fillId="0" borderId="35" xfId="16" applyBorder="1" applyAlignment="1" applyProtection="1">
      <alignment horizontal="center"/>
      <protection hidden="1"/>
    </xf>
    <xf numFmtId="0" fontId="13" fillId="0" borderId="31" xfId="16" applyBorder="1" applyAlignment="1" applyProtection="1">
      <alignment horizontal="center"/>
      <protection hidden="1"/>
    </xf>
    <xf numFmtId="0" fontId="13" fillId="0" borderId="32" xfId="16" applyBorder="1" applyAlignment="1" applyProtection="1">
      <alignment horizontal="center"/>
      <protection hidden="1"/>
    </xf>
    <xf numFmtId="0" fontId="7" fillId="6" borderId="37" xfId="17" applyFont="1" applyFill="1" applyBorder="1" applyAlignment="1" applyProtection="1">
      <alignment horizontal="center" vertical="center" wrapText="1"/>
      <protection hidden="1"/>
    </xf>
    <xf numFmtId="0" fontId="7" fillId="6" borderId="50" xfId="17" applyFont="1" applyFill="1" applyBorder="1" applyAlignment="1" applyProtection="1">
      <alignment horizontal="center" vertical="center" wrapText="1"/>
      <protection hidden="1"/>
    </xf>
    <xf numFmtId="0" fontId="13" fillId="0" borderId="26" xfId="16" applyBorder="1" applyAlignment="1" applyProtection="1">
      <alignment horizontal="center"/>
      <protection hidden="1"/>
    </xf>
    <xf numFmtId="0" fontId="13" fillId="0" borderId="28" xfId="16" applyBorder="1" applyAlignment="1" applyProtection="1">
      <alignment horizontal="center"/>
      <protection hidden="1"/>
    </xf>
    <xf numFmtId="0" fontId="14" fillId="0" borderId="64" xfId="16" applyFont="1" applyBorder="1" applyAlignment="1" applyProtection="1">
      <alignment horizontal="center" vertical="center" wrapText="1"/>
      <protection hidden="1"/>
    </xf>
    <xf numFmtId="0" fontId="12" fillId="0" borderId="3" xfId="16" applyFont="1" applyBorder="1" applyAlignment="1" applyProtection="1">
      <alignment horizontal="center" vertical="center" wrapText="1"/>
      <protection hidden="1"/>
    </xf>
    <xf numFmtId="0" fontId="12" fillId="0" borderId="7" xfId="16" applyFont="1" applyBorder="1" applyAlignment="1" applyProtection="1">
      <alignment horizontal="center" vertical="center" wrapText="1"/>
      <protection hidden="1"/>
    </xf>
    <xf numFmtId="0" fontId="12" fillId="0" borderId="4" xfId="16" applyFont="1" applyBorder="1" applyAlignment="1" applyProtection="1">
      <alignment horizontal="center" vertical="center" wrapText="1"/>
      <protection hidden="1"/>
    </xf>
    <xf numFmtId="0" fontId="12" fillId="0" borderId="20" xfId="16" applyFont="1" applyBorder="1" applyAlignment="1" applyProtection="1">
      <alignment horizontal="center" vertical="center" wrapText="1"/>
      <protection hidden="1"/>
    </xf>
    <xf numFmtId="0" fontId="16" fillId="0" borderId="41" xfId="16" applyFont="1" applyBorder="1" applyAlignment="1" applyProtection="1">
      <alignment horizontal="center" vertical="center" wrapText="1"/>
      <protection hidden="1"/>
    </xf>
    <xf numFmtId="0" fontId="12" fillId="0" borderId="1" xfId="16" applyFont="1" applyBorder="1" applyAlignment="1" applyProtection="1">
      <alignment horizontal="center" vertical="center" wrapText="1"/>
      <protection hidden="1"/>
    </xf>
    <xf numFmtId="0" fontId="12" fillId="0" borderId="39" xfId="16" applyFont="1" applyBorder="1" applyAlignment="1" applyProtection="1">
      <alignment horizontal="center" vertical="center" wrapText="1"/>
      <protection hidden="1"/>
    </xf>
    <xf numFmtId="0" fontId="12" fillId="0" borderId="14" xfId="16" applyFont="1" applyBorder="1" applyAlignment="1" applyProtection="1">
      <alignment horizontal="center" vertical="center" wrapText="1"/>
      <protection hidden="1"/>
    </xf>
    <xf numFmtId="166" fontId="10" fillId="0" borderId="40" xfId="16" applyNumberFormat="1" applyFont="1" applyBorder="1" applyAlignment="1" applyProtection="1">
      <alignment horizontal="center" vertical="center" wrapText="1"/>
      <protection hidden="1"/>
    </xf>
    <xf numFmtId="166" fontId="10" fillId="0" borderId="49" xfId="16" applyNumberFormat="1" applyFont="1" applyBorder="1" applyAlignment="1" applyProtection="1">
      <alignment horizontal="center" vertical="center" wrapText="1"/>
      <protection hidden="1"/>
    </xf>
    <xf numFmtId="0" fontId="12" fillId="0" borderId="48" xfId="16" applyFont="1" applyBorder="1" applyAlignment="1" applyProtection="1">
      <alignment horizontal="center" vertical="center" wrapText="1"/>
      <protection hidden="1"/>
    </xf>
    <xf numFmtId="0" fontId="12" fillId="0" borderId="16" xfId="16" applyFont="1" applyBorder="1" applyAlignment="1" applyProtection="1">
      <alignment horizontal="center" vertical="center" wrapText="1"/>
      <protection hidden="1"/>
    </xf>
    <xf numFmtId="0" fontId="12" fillId="0" borderId="45" xfId="16" applyFont="1" applyBorder="1" applyAlignment="1" applyProtection="1">
      <alignment horizontal="center" vertical="center" wrapText="1"/>
      <protection hidden="1"/>
    </xf>
    <xf numFmtId="0" fontId="12" fillId="0" borderId="18" xfId="16" applyFont="1" applyBorder="1" applyAlignment="1" applyProtection="1">
      <alignment horizontal="center" vertical="center" wrapText="1"/>
      <protection hidden="1"/>
    </xf>
    <xf numFmtId="14" fontId="4" fillId="0" borderId="51" xfId="0" applyNumberFormat="1" applyFont="1" applyBorder="1" applyAlignment="1" applyProtection="1">
      <alignment horizontal="center" vertical="center" wrapText="1"/>
      <protection hidden="1"/>
    </xf>
    <xf numFmtId="14" fontId="4" fillId="0" borderId="37" xfId="0" applyNumberFormat="1" applyFont="1" applyBorder="1" applyAlignment="1" applyProtection="1">
      <alignment horizontal="center" vertical="center" wrapText="1"/>
      <protection hidden="1"/>
    </xf>
    <xf numFmtId="14" fontId="4" fillId="0" borderId="52" xfId="0" applyNumberFormat="1" applyFont="1" applyBorder="1" applyAlignment="1" applyProtection="1">
      <alignment horizontal="center" vertical="center" wrapText="1"/>
      <protection hidden="1"/>
    </xf>
    <xf numFmtId="0" fontId="7" fillId="6" borderId="40" xfId="17" applyFont="1" applyFill="1" applyBorder="1" applyAlignment="1" applyProtection="1">
      <alignment horizontal="center" vertical="center" wrapText="1"/>
      <protection hidden="1"/>
    </xf>
    <xf numFmtId="0" fontId="7" fillId="6" borderId="41" xfId="17" applyFont="1" applyFill="1" applyBorder="1" applyAlignment="1" applyProtection="1">
      <alignment horizontal="center" vertical="center" wrapText="1"/>
      <protection hidden="1"/>
    </xf>
    <xf numFmtId="0" fontId="4" fillId="0" borderId="39" xfId="17" applyFont="1" applyBorder="1" applyAlignment="1" applyProtection="1">
      <alignment horizontal="center" vertical="center" wrapText="1"/>
      <protection hidden="1"/>
    </xf>
    <xf numFmtId="0" fontId="4" fillId="0" borderId="40" xfId="17" applyFont="1" applyBorder="1" applyAlignment="1" applyProtection="1">
      <alignment horizontal="center" vertical="center" wrapText="1"/>
      <protection hidden="1"/>
    </xf>
    <xf numFmtId="0" fontId="4" fillId="0" borderId="49" xfId="17" applyFont="1" applyBorder="1" applyAlignment="1" applyProtection="1">
      <alignment horizontal="center" vertical="center" wrapText="1"/>
      <protection hidden="1"/>
    </xf>
    <xf numFmtId="0" fontId="7" fillId="6" borderId="46" xfId="17" applyFont="1" applyFill="1" applyBorder="1" applyAlignment="1" applyProtection="1">
      <alignment horizontal="center" vertical="center" wrapText="1"/>
      <protection hidden="1"/>
    </xf>
    <xf numFmtId="0" fontId="7" fillId="6" borderId="48" xfId="17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19" fillId="6" borderId="10" xfId="16" applyFont="1" applyFill="1" applyBorder="1" applyAlignment="1" applyProtection="1">
      <alignment horizontal="center" vertical="center" wrapText="1"/>
      <protection hidden="1"/>
    </xf>
    <xf numFmtId="0" fontId="19" fillId="6" borderId="1" xfId="16" applyFont="1" applyFill="1" applyBorder="1" applyAlignment="1" applyProtection="1">
      <alignment horizontal="center" vertical="center" wrapText="1"/>
      <protection hidden="1"/>
    </xf>
    <xf numFmtId="0" fontId="19" fillId="6" borderId="11" xfId="16" applyFont="1" applyFill="1" applyBorder="1" applyAlignment="1" applyProtection="1">
      <alignment horizontal="center" vertical="center" wrapText="1"/>
      <protection hidden="1"/>
    </xf>
    <xf numFmtId="0" fontId="19" fillId="6" borderId="13" xfId="16" applyFont="1" applyFill="1" applyBorder="1" applyAlignment="1" applyProtection="1">
      <alignment horizontal="center" vertical="center" wrapText="1"/>
      <protection hidden="1"/>
    </xf>
    <xf numFmtId="0" fontId="19" fillId="6" borderId="34" xfId="16" applyFont="1" applyFill="1" applyBorder="1" applyAlignment="1" applyProtection="1">
      <alignment horizontal="center" vertical="center" wrapText="1"/>
      <protection hidden="1"/>
    </xf>
    <xf numFmtId="0" fontId="19" fillId="6" borderId="7" xfId="16" applyFont="1" applyFill="1" applyBorder="1" applyAlignment="1" applyProtection="1">
      <alignment horizontal="center" vertical="center" wrapText="1"/>
      <protection hidden="1"/>
    </xf>
    <xf numFmtId="0" fontId="19" fillId="6" borderId="12" xfId="16" applyFont="1" applyFill="1" applyBorder="1" applyAlignment="1" applyProtection="1">
      <alignment horizontal="center" vertical="center" wrapText="1"/>
      <protection hidden="1"/>
    </xf>
    <xf numFmtId="0" fontId="19" fillId="6" borderId="14" xfId="16" applyFont="1" applyFill="1" applyBorder="1" applyAlignment="1" applyProtection="1">
      <alignment horizontal="center" vertical="center" wrapText="1"/>
      <protection hidden="1"/>
    </xf>
    <xf numFmtId="0" fontId="13" fillId="4" borderId="1" xfId="16" applyFill="1" applyBorder="1" applyAlignment="1" applyProtection="1">
      <alignment horizontal="center"/>
      <protection hidden="1"/>
    </xf>
    <xf numFmtId="0" fontId="13" fillId="4" borderId="14" xfId="16" applyFill="1" applyBorder="1" applyAlignment="1" applyProtection="1">
      <alignment horizontal="center"/>
      <protection hidden="1"/>
    </xf>
    <xf numFmtId="0" fontId="13" fillId="4" borderId="16" xfId="16" applyFill="1" applyBorder="1" applyAlignment="1" applyProtection="1">
      <alignment horizontal="center"/>
      <protection hidden="1"/>
    </xf>
    <xf numFmtId="0" fontId="13" fillId="4" borderId="18" xfId="16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6" fillId="6" borderId="51" xfId="0" applyFont="1" applyFill="1" applyBorder="1" applyAlignment="1" applyProtection="1">
      <alignment horizontal="center" vertical="center" wrapText="1"/>
      <protection locked="0"/>
    </xf>
    <xf numFmtId="0" fontId="6" fillId="6" borderId="45" xfId="0" applyFont="1" applyFill="1" applyBorder="1" applyAlignment="1" applyProtection="1">
      <alignment horizontal="center" vertical="center" wrapText="1"/>
      <protection locked="0"/>
    </xf>
    <xf numFmtId="2" fontId="2" fillId="0" borderId="59" xfId="0" applyNumberFormat="1" applyFont="1" applyBorder="1" applyAlignment="1" applyProtection="1">
      <alignment horizontal="center" vertical="center" wrapText="1"/>
      <protection hidden="1"/>
    </xf>
    <xf numFmtId="0" fontId="19" fillId="6" borderId="11" xfId="0" applyFont="1" applyFill="1" applyBorder="1" applyAlignment="1" applyProtection="1">
      <alignment horizontal="center" vertical="center" wrapText="1"/>
      <protection locked="0"/>
    </xf>
    <xf numFmtId="0" fontId="19" fillId="6" borderId="15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0" fontId="6" fillId="6" borderId="29" xfId="0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center"/>
      <protection locked="0"/>
    </xf>
    <xf numFmtId="0" fontId="2" fillId="0" borderId="79" xfId="0" applyFont="1" applyBorder="1" applyAlignment="1" applyProtection="1">
      <alignment horizontal="center"/>
      <protection locked="0"/>
    </xf>
    <xf numFmtId="0" fontId="2" fillId="0" borderId="82" xfId="0" applyFont="1" applyBorder="1" applyAlignment="1" applyProtection="1">
      <alignment horizontal="center"/>
      <protection locked="0"/>
    </xf>
    <xf numFmtId="0" fontId="5" fillId="6" borderId="12" xfId="1" applyFont="1" applyFill="1" applyBorder="1" applyAlignment="1" applyProtection="1">
      <alignment horizontal="center" vertical="center" wrapText="1"/>
      <protection locked="0"/>
    </xf>
  </cellXfs>
  <cellStyles count="21">
    <cellStyle name="Millares 2" xfId="2" xr:uid="{00000000-0005-0000-0000-000000000000}"/>
    <cellStyle name="Normal" xfId="0" builtinId="0"/>
    <cellStyle name="Normal 10" xfId="5" xr:uid="{00000000-0005-0000-0000-000002000000}"/>
    <cellStyle name="Normal 11" xfId="6" xr:uid="{00000000-0005-0000-0000-000003000000}"/>
    <cellStyle name="Normal 11 2" xfId="18" xr:uid="{00000000-0005-0000-0000-000004000000}"/>
    <cellStyle name="Normal 12" xfId="16" xr:uid="{00000000-0005-0000-0000-000005000000}"/>
    <cellStyle name="Normal 12 2" xfId="19" xr:uid="{00000000-0005-0000-0000-000006000000}"/>
    <cellStyle name="Normal 2" xfId="7" xr:uid="{00000000-0005-0000-0000-000007000000}"/>
    <cellStyle name="Normal 2 2" xfId="3" xr:uid="{00000000-0005-0000-0000-000008000000}"/>
    <cellStyle name="Normal 2 3" xfId="17" xr:uid="{00000000-0005-0000-0000-000009000000}"/>
    <cellStyle name="Normal 3" xfId="8" xr:uid="{00000000-0005-0000-0000-00000A000000}"/>
    <cellStyle name="Normal 3 2" xfId="9" xr:uid="{00000000-0005-0000-0000-00000B000000}"/>
    <cellStyle name="Normal 4" xfId="10" xr:uid="{00000000-0005-0000-0000-00000C000000}"/>
    <cellStyle name="Normal 5" xfId="11" xr:uid="{00000000-0005-0000-0000-00000D000000}"/>
    <cellStyle name="Normal 6" xfId="12" xr:uid="{00000000-0005-0000-0000-00000E000000}"/>
    <cellStyle name="Normal 7" xfId="13" xr:uid="{00000000-0005-0000-0000-00000F000000}"/>
    <cellStyle name="Normal 8" xfId="14" xr:uid="{00000000-0005-0000-0000-000010000000}"/>
    <cellStyle name="Normal 9" xfId="15" xr:uid="{00000000-0005-0000-0000-000011000000}"/>
    <cellStyle name="Normal_Carta control SST 2013" xfId="1" xr:uid="{00000000-0005-0000-0000-000012000000}"/>
    <cellStyle name="Porcentaje" xfId="4" builtinId="5"/>
    <cellStyle name="Porcentaje 2" xfId="20" xr:uid="{00000000-0005-0000-0000-00001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3019432931017E-2"/>
          <c:y val="0.10117778782593717"/>
          <c:w val="0.88503192102347883"/>
          <c:h val="0.63660696983399001"/>
        </c:manualLayout>
      </c:layout>
      <c:lineChart>
        <c:grouping val="standard"/>
        <c:varyColors val="0"/>
        <c:ser>
          <c:idx val="1"/>
          <c:order val="0"/>
          <c:tx>
            <c:strRef>
              <c:f>EXACTITUD!$AO$15</c:f>
              <c:strCache>
                <c:ptCount val="1"/>
                <c:pt idx="0">
                  <c:v>X-3S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[1]EXACTITUD!$AD$16:$AD$35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EXACTITUD!$AO$16:$AO$35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A-404F-B04C-114BB59317C1}"/>
            </c:ext>
          </c:extLst>
        </c:ser>
        <c:ser>
          <c:idx val="3"/>
          <c:order val="1"/>
          <c:tx>
            <c:strRef>
              <c:f>EXACTITUD!$AP$15</c:f>
              <c:strCache>
                <c:ptCount val="1"/>
                <c:pt idx="0">
                  <c:v>X-2S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[1]EXACTITUD!$AD$16:$AD$35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EXACTITUD!$AP$16:$AP$35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A-404F-B04C-114BB59317C1}"/>
            </c:ext>
          </c:extLst>
        </c:ser>
        <c:ser>
          <c:idx val="5"/>
          <c:order val="2"/>
          <c:tx>
            <c:strRef>
              <c:f>EXACTITUD!$AQ$15</c:f>
              <c:strCache>
                <c:ptCount val="1"/>
                <c:pt idx="0">
                  <c:v>X+2S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[1]EXACTITUD!$AD$16:$AD$35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EXACTITUD!$AQ$16:$AQ$35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CA-404F-B04C-114BB59317C1}"/>
            </c:ext>
          </c:extLst>
        </c:ser>
        <c:ser>
          <c:idx val="6"/>
          <c:order val="3"/>
          <c:tx>
            <c:strRef>
              <c:f>EXACTITUD!$AR$15</c:f>
              <c:strCache>
                <c:ptCount val="1"/>
                <c:pt idx="0">
                  <c:v>X+3S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[1]EXACTITUD!$AD$16:$AD$35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EXACTITUD!$AR$16:$AR$35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CA-404F-B04C-114BB59317C1}"/>
            </c:ext>
          </c:extLst>
        </c:ser>
        <c:ser>
          <c:idx val="0"/>
          <c:order val="4"/>
          <c:tx>
            <c:strRef>
              <c:f>EXACTITUD!$AS$15</c:f>
              <c:strCache>
                <c:ptCount val="1"/>
                <c:pt idx="0">
                  <c:v>X</c:v>
                </c:pt>
              </c:strCache>
            </c:strRef>
          </c:tx>
          <c:spPr>
            <a:ln w="34925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EXACTITUD!$AS$16:$AS$35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E-417F-8226-4085988EBCBA}"/>
            </c:ext>
          </c:extLst>
        </c:ser>
        <c:ser>
          <c:idx val="2"/>
          <c:order val="5"/>
          <c:tx>
            <c:strRef>
              <c:f>EXACTITUD!$AT$15</c:f>
              <c:strCache>
                <c:ptCount val="1"/>
                <c:pt idx="0">
                  <c:v>PROMEDIO REPORTE</c:v>
                </c:pt>
              </c:strCache>
            </c:strRef>
          </c:tx>
          <c:spPr>
            <a:ln w="22225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val>
            <c:numRef>
              <c:f>EXACTITUD!$AT$16:$AT$35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E-417F-8226-4085988EB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718976"/>
        <c:axId val="964245856"/>
      </c:lineChart>
      <c:catAx>
        <c:axId val="74071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964245856"/>
        <c:crosses val="autoZero"/>
        <c:auto val="0"/>
        <c:lblAlgn val="ctr"/>
        <c:lblOffset val="100"/>
        <c:noMultiLvlLbl val="0"/>
      </c:catAx>
      <c:valAx>
        <c:axId val="964245856"/>
        <c:scaling>
          <c:orientation val="minMax"/>
          <c:max val="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in"/>
        <c:minorTickMark val="in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7407189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92130081852975909"/>
          <c:y val="8.9305525410221076E-2"/>
          <c:w val="6.7187543615147685E-2"/>
          <c:h val="0.6080383775680184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800"/>
          </a:pPr>
          <a:endParaRPr lang="es-CO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1" i="0"/>
            </a:pPr>
            <a:r>
              <a:rPr lang="es-CO"/>
              <a:t>DUPLICADOS</a:t>
            </a:r>
          </a:p>
        </c:rich>
      </c:tx>
      <c:layout>
        <c:manualLayout>
          <c:xMode val="edge"/>
          <c:yMode val="edge"/>
          <c:x val="0.47540689582016354"/>
          <c:y val="1.57480380052650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6864378294399737E-2"/>
          <c:y val="0.13691906376467392"/>
          <c:w val="0.89215613087978618"/>
          <c:h val="0.64819461764301101"/>
        </c:manualLayout>
      </c:layout>
      <c:scatterChart>
        <c:scatterStyle val="lineMarker"/>
        <c:varyColors val="1"/>
        <c:ser>
          <c:idx val="0"/>
          <c:order val="0"/>
          <c:tx>
            <c:strRef>
              <c:f>'PRECISIÓN '!$K$11</c:f>
              <c:strCache>
                <c:ptCount val="1"/>
                <c:pt idx="0">
                  <c:v>% RPD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00B050"/>
              </a:solidFill>
              <a:ln cmpd="sng">
                <a:solidFill>
                  <a:srgbClr val="00B050"/>
                </a:solidFill>
              </a:ln>
            </c:spPr>
          </c:marker>
          <c:xVal>
            <c:numRef>
              <c:f>'PRECISIÓN '!$C$12:$C$52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'PRECISIÓN '!$K$12:$K$52</c:f>
              <c:numCache>
                <c:formatCode>0.00</c:formatCod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E8-4733-B903-DD1F138A858A}"/>
            </c:ext>
          </c:extLst>
        </c:ser>
        <c:ser>
          <c:idx val="1"/>
          <c:order val="1"/>
          <c:tx>
            <c:strRef>
              <c:f>'PRECISIÓN '!$L$11</c:f>
              <c:strCache>
                <c:ptCount val="1"/>
                <c:pt idx="0">
                  <c:v>ACEPTACIÓN (%)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'PRECISIÓN '!$C$13:$C$52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'PRECISIÓN '!$L$13:$L$52</c:f>
              <c:numCache>
                <c:formatCode>0</c:formatCode>
                <c:ptCount val="4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E8-4733-B903-DD1F138A8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240960"/>
        <c:axId val="964242048"/>
      </c:scatterChart>
      <c:valAx>
        <c:axId val="964240960"/>
        <c:scaling>
          <c:orientation val="minMax"/>
          <c:max val="40"/>
          <c:min val="0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s-CO"/>
                  <a:t>CONSECUTIVO</a:t>
                </a:r>
              </a:p>
            </c:rich>
          </c:tx>
          <c:layout>
            <c:manualLayout>
              <c:xMode val="edge"/>
              <c:yMode val="edge"/>
              <c:x val="0.49745150234156282"/>
              <c:y val="0.87211973138228505"/>
            </c:manualLayout>
          </c:layout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700" b="1" i="0"/>
            </a:pPr>
            <a:endParaRPr lang="es-CO"/>
          </a:p>
        </c:txPr>
        <c:crossAx val="964242048"/>
        <c:crosses val="autoZero"/>
        <c:crossBetween val="midCat"/>
        <c:majorUnit val="1"/>
      </c:valAx>
      <c:valAx>
        <c:axId val="964242048"/>
        <c:scaling>
          <c:orientation val="minMax"/>
          <c:max val="22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s-CO"/>
                  <a:t>Rango Establecido % </a:t>
                </a:r>
              </a:p>
            </c:rich>
          </c:tx>
          <c:layout>
            <c:manualLayout>
              <c:xMode val="edge"/>
              <c:yMode val="edge"/>
              <c:x val="3.551374636579706E-3"/>
              <c:y val="0.19382404109535253"/>
            </c:manualLayout>
          </c:layout>
          <c:overlay val="0"/>
        </c:title>
        <c:numFmt formatCode="0" sourceLinked="0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700" b="1" i="0"/>
            </a:pPr>
            <a:endParaRPr lang="es-CO"/>
          </a:p>
        </c:txPr>
        <c:crossAx val="964240960"/>
        <c:crosses val="autoZero"/>
        <c:crossBetween val="midCat"/>
        <c:majorUnit val="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93238085615454291"/>
          <c:y val="0.31900027652066737"/>
          <c:w val="6.3266925062046273E-2"/>
          <c:h val="0.33157928021132965"/>
        </c:manualLayout>
      </c:layout>
      <c:overlay val="0"/>
    </c:legend>
    <c:plotVisOnly val="1"/>
    <c:dispBlanksAs val="zero"/>
    <c:showDLblsOverMax val="1"/>
  </c:chart>
  <c:spPr>
    <a:ln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09114021679431E-2"/>
          <c:y val="0.10117778782593717"/>
          <c:w val="0.88335582643473032"/>
          <c:h val="0.63660696983399001"/>
        </c:manualLayout>
      </c:layout>
      <c:lineChart>
        <c:grouping val="standard"/>
        <c:varyColors val="0"/>
        <c:ser>
          <c:idx val="1"/>
          <c:order val="0"/>
          <c:tx>
            <c:strRef>
              <c:f>BLANCOS!$AO$15</c:f>
              <c:strCache>
                <c:ptCount val="1"/>
                <c:pt idx="0">
                  <c:v>X-3S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[1]EXACTITUD!$AD$16:$AD$35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BLANCOS!$AO$16:$AO$35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A-404F-B04C-114BB59317C1}"/>
            </c:ext>
          </c:extLst>
        </c:ser>
        <c:ser>
          <c:idx val="3"/>
          <c:order val="1"/>
          <c:tx>
            <c:strRef>
              <c:f>BLANCOS!$AP$15</c:f>
              <c:strCache>
                <c:ptCount val="1"/>
                <c:pt idx="0">
                  <c:v>X-2S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[1]EXACTITUD!$AD$16:$AD$35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BLANCOS!$AP$16:$AP$35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A-404F-B04C-114BB59317C1}"/>
            </c:ext>
          </c:extLst>
        </c:ser>
        <c:ser>
          <c:idx val="5"/>
          <c:order val="2"/>
          <c:tx>
            <c:strRef>
              <c:f>BLANCOS!$AQ$15</c:f>
              <c:strCache>
                <c:ptCount val="1"/>
                <c:pt idx="0">
                  <c:v>X+2S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[1]EXACTITUD!$AD$16:$AD$35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BLANCOS!$AQ$16:$AQ$35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CA-404F-B04C-114BB59317C1}"/>
            </c:ext>
          </c:extLst>
        </c:ser>
        <c:ser>
          <c:idx val="6"/>
          <c:order val="3"/>
          <c:tx>
            <c:strRef>
              <c:f>BLANCOS!$AR$15</c:f>
              <c:strCache>
                <c:ptCount val="1"/>
                <c:pt idx="0">
                  <c:v>X+3S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[1]EXACTITUD!$AD$16:$AD$35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BLANCOS!$AR$16:$AR$35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CA-404F-B04C-114BB59317C1}"/>
            </c:ext>
          </c:extLst>
        </c:ser>
        <c:ser>
          <c:idx val="0"/>
          <c:order val="4"/>
          <c:tx>
            <c:strRef>
              <c:f>BLANCOS!$AS$15</c:f>
              <c:strCache>
                <c:ptCount val="1"/>
                <c:pt idx="0">
                  <c:v>X</c:v>
                </c:pt>
              </c:strCache>
            </c:strRef>
          </c:tx>
          <c:spPr>
            <a:ln w="34925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BLANCOS!$AS$16:$AS$35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A-46BF-9CE2-2C276E6EEEC0}"/>
            </c:ext>
          </c:extLst>
        </c:ser>
        <c:ser>
          <c:idx val="2"/>
          <c:order val="5"/>
          <c:tx>
            <c:strRef>
              <c:f>BLANCOS!$AT$15</c:f>
              <c:strCache>
                <c:ptCount val="1"/>
                <c:pt idx="0">
                  <c:v>PROMEDIO REPORTE</c:v>
                </c:pt>
              </c:strCache>
            </c:strRef>
          </c:tx>
          <c:spPr>
            <a:ln w="22225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val>
            <c:numRef>
              <c:f>BLANCOS!$AT$16:$AT$35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A-46BF-9CE2-2C276E6EE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4243136"/>
        <c:axId val="964243680"/>
      </c:lineChart>
      <c:catAx>
        <c:axId val="9642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964243680"/>
        <c:crosses val="autoZero"/>
        <c:auto val="0"/>
        <c:lblAlgn val="ctr"/>
        <c:lblOffset val="100"/>
        <c:noMultiLvlLbl val="0"/>
      </c:catAx>
      <c:valAx>
        <c:axId val="964243680"/>
        <c:scaling>
          <c:orientation val="minMax"/>
          <c:max val="0.23"/>
          <c:min val="-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in"/>
        <c:minorTickMark val="in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964243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92130081852975909"/>
          <c:y val="8.9305525410221076E-2"/>
          <c:w val="6.7187543615147685E-2"/>
          <c:h val="0.6080383775680184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800"/>
          </a:pPr>
          <a:endParaRPr lang="es-CO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3019432931017E-2"/>
          <c:y val="0.10117778782593717"/>
          <c:w val="0.88503192102347883"/>
          <c:h val="0.63660696983399001"/>
        </c:manualLayout>
      </c:layout>
      <c:lineChart>
        <c:grouping val="standard"/>
        <c:varyColors val="0"/>
        <c:ser>
          <c:idx val="1"/>
          <c:order val="0"/>
          <c:tx>
            <c:strRef>
              <c:f>PATRÓN!$R$10</c:f>
              <c:strCache>
                <c:ptCount val="1"/>
                <c:pt idx="0">
                  <c:v>X+3S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PATRÓN!$E$15:$E$64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PATRÓN!$AO$15:$AO$34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1-4B7B-A68A-1B7FDE22221C}"/>
            </c:ext>
          </c:extLst>
        </c:ser>
        <c:ser>
          <c:idx val="3"/>
          <c:order val="1"/>
          <c:tx>
            <c:strRef>
              <c:f>PATRÓN!$Q$10</c:f>
              <c:strCache>
                <c:ptCount val="1"/>
                <c:pt idx="0">
                  <c:v>X+2S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PATRÓN!$E$15:$E$64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PATRÓN!$AP$15:$AP$34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1-4B7B-A68A-1B7FDE22221C}"/>
            </c:ext>
          </c:extLst>
        </c:ser>
        <c:ser>
          <c:idx val="5"/>
          <c:order val="2"/>
          <c:tx>
            <c:strRef>
              <c:f>PATRÓN!$O$10</c:f>
              <c:strCache>
                <c:ptCount val="1"/>
                <c:pt idx="0">
                  <c:v>X-2S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PATRÓN!$E$15:$E$64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PATRÓN!$AQ$15:$AQ$34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D1-4B7B-A68A-1B7FDE22221C}"/>
            </c:ext>
          </c:extLst>
        </c:ser>
        <c:ser>
          <c:idx val="6"/>
          <c:order val="3"/>
          <c:tx>
            <c:strRef>
              <c:f>PATRÓN!$P$10</c:f>
              <c:strCache>
                <c:ptCount val="1"/>
                <c:pt idx="0">
                  <c:v>X-3S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PATRÓN!$E$15:$E$64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PATRÓN!$AR$15:$AR$34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D1-4B7B-A68A-1B7FDE22221C}"/>
            </c:ext>
          </c:extLst>
        </c:ser>
        <c:ser>
          <c:idx val="0"/>
          <c:order val="4"/>
          <c:tx>
            <c:strRef>
              <c:f>PATRÓN!$J$8</c:f>
              <c:strCache>
                <c:ptCount val="1"/>
                <c:pt idx="0">
                  <c:v>X(PROM)</c:v>
                </c:pt>
              </c:strCache>
            </c:strRef>
          </c:tx>
          <c:spPr>
            <a:ln w="34925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PATRÓN!$E$15:$E$64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PATRÓN!$AS$15:$AS$34</c:f>
              <c:numCache>
                <c:formatCode>0.000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D1-4B7B-A68A-1B7FDE22221C}"/>
            </c:ext>
          </c:extLst>
        </c:ser>
        <c:ser>
          <c:idx val="2"/>
          <c:order val="5"/>
          <c:tx>
            <c:strRef>
              <c:f>PATRÓN!$J$14</c:f>
              <c:strCache>
                <c:ptCount val="1"/>
                <c:pt idx="0">
                  <c:v>LECTURA</c:v>
                </c:pt>
              </c:strCache>
            </c:strRef>
          </c:tx>
          <c:spPr>
            <a:ln w="22225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cat>
            <c:numRef>
              <c:f>PATRÓN!$E$15:$E$64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PATRÓN!$J$15:$J$64</c:f>
              <c:numCache>
                <c:formatCode>yyyy\-mm\-dd;@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D1-4B7B-A68A-1B7FDE22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718976"/>
        <c:axId val="964245856"/>
      </c:lineChart>
      <c:catAx>
        <c:axId val="74071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964245856"/>
        <c:crosses val="autoZero"/>
        <c:auto val="0"/>
        <c:lblAlgn val="ctr"/>
        <c:lblOffset val="100"/>
        <c:noMultiLvlLbl val="0"/>
      </c:catAx>
      <c:valAx>
        <c:axId val="964245856"/>
        <c:scaling>
          <c:orientation val="minMax"/>
          <c:max val="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in"/>
        <c:minorTickMark val="in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7407189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92130081852975909"/>
          <c:y val="8.9305525410221076E-2"/>
          <c:w val="6.7187543615147685E-2"/>
          <c:h val="0.6080383775680184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800"/>
          </a:pPr>
          <a:endParaRPr lang="es-CO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6</xdr:row>
      <xdr:rowOff>119304</xdr:rowOff>
    </xdr:from>
    <xdr:to>
      <xdr:col>19</xdr:col>
      <xdr:colOff>466726</xdr:colOff>
      <xdr:row>6</xdr:row>
      <xdr:rowOff>3095626</xdr:rowOff>
    </xdr:to>
    <xdr:graphicFrame macro="">
      <xdr:nvGraphicFramePr>
        <xdr:cNvPr id="2" name="Gráfico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460376</xdr:colOff>
      <xdr:row>6</xdr:row>
      <xdr:rowOff>2594769</xdr:rowOff>
    </xdr:from>
    <xdr:to>
      <xdr:col>13</xdr:col>
      <xdr:colOff>476251</xdr:colOff>
      <xdr:row>6</xdr:row>
      <xdr:rowOff>3023394</xdr:rowOff>
    </xdr:to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47001" y="4280694"/>
          <a:ext cx="329247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/>
            <a:t>CONSECUTIVO</a:t>
          </a:r>
        </a:p>
      </xdr:txBody>
    </xdr:sp>
    <xdr:clientData/>
  </xdr:twoCellAnchor>
  <xdr:twoCellAnchor>
    <xdr:from>
      <xdr:col>1</xdr:col>
      <xdr:colOff>432027</xdr:colOff>
      <xdr:row>2</xdr:row>
      <xdr:rowOff>188914</xdr:rowOff>
    </xdr:from>
    <xdr:to>
      <xdr:col>2</xdr:col>
      <xdr:colOff>394607</xdr:colOff>
      <xdr:row>5</xdr:row>
      <xdr:rowOff>73819</xdr:rowOff>
    </xdr:to>
    <xdr:pic>
      <xdr:nvPicPr>
        <xdr:cNvPr id="4" name="Imagen 9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3293"/>
        <a:stretch>
          <a:fillRect/>
        </a:stretch>
      </xdr:blipFill>
      <xdr:spPr bwMode="auto">
        <a:xfrm>
          <a:off x="894670" y="501878"/>
          <a:ext cx="779008" cy="905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6.5988E-8</cdr:x>
      <cdr:y>0.0352</cdr:y>
    </cdr:from>
    <cdr:to>
      <cdr:x>0.02954</cdr:x>
      <cdr:y>0.78984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6200000">
          <a:off x="-899187" y="1003949"/>
          <a:ext cx="2246052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O" sz="1200" b="0" baseline="0">
              <a:solidFill>
                <a:sysClr val="windowText" lastClr="000000"/>
              </a:solidFill>
            </a:rPr>
            <a:t>REPORTE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5</xdr:row>
      <xdr:rowOff>138793</xdr:rowOff>
    </xdr:from>
    <xdr:ext cx="11401425" cy="24193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1</xdr:col>
      <xdr:colOff>69397</xdr:colOff>
      <xdr:row>1</xdr:row>
      <xdr:rowOff>175531</xdr:rowOff>
    </xdr:from>
    <xdr:to>
      <xdr:col>1</xdr:col>
      <xdr:colOff>898072</xdr:colOff>
      <xdr:row>4</xdr:row>
      <xdr:rowOff>123371</xdr:rowOff>
    </xdr:to>
    <xdr:pic>
      <xdr:nvPicPr>
        <xdr:cNvPr id="3" name="Imagen 2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3293"/>
        <a:stretch>
          <a:fillRect/>
        </a:stretch>
      </xdr:blipFill>
      <xdr:spPr bwMode="auto">
        <a:xfrm>
          <a:off x="423183" y="366031"/>
          <a:ext cx="828675" cy="954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6</xdr:row>
      <xdr:rowOff>119304</xdr:rowOff>
    </xdr:from>
    <xdr:to>
      <xdr:col>19</xdr:col>
      <xdr:colOff>466726</xdr:colOff>
      <xdr:row>6</xdr:row>
      <xdr:rowOff>3095626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355601</xdr:colOff>
      <xdr:row>6</xdr:row>
      <xdr:rowOff>2623344</xdr:rowOff>
    </xdr:from>
    <xdr:to>
      <xdr:col>14</xdr:col>
      <xdr:colOff>371476</xdr:colOff>
      <xdr:row>6</xdr:row>
      <xdr:rowOff>3051969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461376" y="4309269"/>
          <a:ext cx="329247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/>
            <a:t>CONSECUTIVO</a:t>
          </a:r>
        </a:p>
      </xdr:txBody>
    </xdr:sp>
    <xdr:clientData/>
  </xdr:twoCellAnchor>
  <xdr:twoCellAnchor>
    <xdr:from>
      <xdr:col>1</xdr:col>
      <xdr:colOff>500063</xdr:colOff>
      <xdr:row>2</xdr:row>
      <xdr:rowOff>188914</xdr:rowOff>
    </xdr:from>
    <xdr:to>
      <xdr:col>2</xdr:col>
      <xdr:colOff>435429</xdr:colOff>
      <xdr:row>5</xdr:row>
      <xdr:rowOff>73819</xdr:rowOff>
    </xdr:to>
    <xdr:pic>
      <xdr:nvPicPr>
        <xdr:cNvPr id="4" name="Imagen 3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3293"/>
        <a:stretch>
          <a:fillRect/>
        </a:stretch>
      </xdr:blipFill>
      <xdr:spPr bwMode="auto">
        <a:xfrm>
          <a:off x="962706" y="501878"/>
          <a:ext cx="751794" cy="905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0.04267</cdr:y>
    </cdr:from>
    <cdr:to>
      <cdr:x>0.02954</cdr:x>
      <cdr:y>0.79731</cdr:y>
    </cdr:to>
    <cdr:sp macro="" textlink="">
      <cdr:nvSpPr>
        <cdr:cNvPr id="3" name="CuadroTexto 1"/>
        <cdr:cNvSpPr txBox="1"/>
      </cdr:nvSpPr>
      <cdr:spPr>
        <a:xfrm xmlns:a="http://schemas.openxmlformats.org/drawingml/2006/main" rot="16200000">
          <a:off x="-899188" y="1026189"/>
          <a:ext cx="2246052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900" b="1" baseline="0">
              <a:solidFill>
                <a:sysClr val="windowText" lastClr="000000"/>
              </a:solidFill>
            </a:rPr>
            <a:t>BLANCOS</a:t>
          </a:r>
          <a:endParaRPr lang="es-CO" sz="900" b="0" baseline="0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6</xdr:row>
      <xdr:rowOff>119304</xdr:rowOff>
    </xdr:from>
    <xdr:to>
      <xdr:col>19</xdr:col>
      <xdr:colOff>466726</xdr:colOff>
      <xdr:row>6</xdr:row>
      <xdr:rowOff>3095626</xdr:rowOff>
    </xdr:to>
    <xdr:graphicFrame macro="">
      <xdr:nvGraphicFramePr>
        <xdr:cNvPr id="2" name="Gráfico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460376</xdr:colOff>
      <xdr:row>6</xdr:row>
      <xdr:rowOff>2594769</xdr:rowOff>
    </xdr:from>
    <xdr:to>
      <xdr:col>13</xdr:col>
      <xdr:colOff>476251</xdr:colOff>
      <xdr:row>6</xdr:row>
      <xdr:rowOff>3023394</xdr:rowOff>
    </xdr:to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747001" y="4280694"/>
          <a:ext cx="329247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/>
            <a:t>CONSECUTIVO</a:t>
          </a:r>
        </a:p>
      </xdr:txBody>
    </xdr:sp>
    <xdr:clientData/>
  </xdr:twoCellAnchor>
  <xdr:twoCellAnchor>
    <xdr:from>
      <xdr:col>1</xdr:col>
      <xdr:colOff>432027</xdr:colOff>
      <xdr:row>2</xdr:row>
      <xdr:rowOff>188914</xdr:rowOff>
    </xdr:from>
    <xdr:to>
      <xdr:col>2</xdr:col>
      <xdr:colOff>394607</xdr:colOff>
      <xdr:row>5</xdr:row>
      <xdr:rowOff>73819</xdr:rowOff>
    </xdr:to>
    <xdr:pic>
      <xdr:nvPicPr>
        <xdr:cNvPr id="4" name="Imagen 9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3293"/>
        <a:stretch>
          <a:fillRect/>
        </a:stretch>
      </xdr:blipFill>
      <xdr:spPr bwMode="auto">
        <a:xfrm>
          <a:off x="889227" y="503239"/>
          <a:ext cx="781730" cy="91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6.5988E-8</cdr:x>
      <cdr:y>0.0352</cdr:y>
    </cdr:from>
    <cdr:to>
      <cdr:x>0.02954</cdr:x>
      <cdr:y>0.78984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6200000">
          <a:off x="-899187" y="1003949"/>
          <a:ext cx="2246052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O" sz="900" b="0" baseline="0">
              <a:solidFill>
                <a:sysClr val="windowText" lastClr="000000"/>
              </a:solidFill>
            </a:rPr>
            <a:t>LECTURA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anna.cordero/Downloads/CARTA%20CONTROL%20EXACTIT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ACTITUD"/>
    </sheetNames>
    <sheetDataSet>
      <sheetData sheetId="0">
        <row r="15">
          <cell r="AE15" t="str">
            <v>X-3S</v>
          </cell>
        </row>
        <row r="16">
          <cell r="AD16">
            <v>1</v>
          </cell>
        </row>
        <row r="17">
          <cell r="AD17">
            <v>2</v>
          </cell>
        </row>
        <row r="18">
          <cell r="AD18">
            <v>3</v>
          </cell>
        </row>
        <row r="19">
          <cell r="AD19">
            <v>4</v>
          </cell>
        </row>
        <row r="20">
          <cell r="AD20">
            <v>5</v>
          </cell>
        </row>
        <row r="21">
          <cell r="AD21">
            <v>6</v>
          </cell>
        </row>
        <row r="22">
          <cell r="AD22">
            <v>7</v>
          </cell>
        </row>
        <row r="23">
          <cell r="AD23">
            <v>8</v>
          </cell>
        </row>
        <row r="24">
          <cell r="AD24">
            <v>9</v>
          </cell>
        </row>
        <row r="25">
          <cell r="AD25">
            <v>10</v>
          </cell>
        </row>
        <row r="26">
          <cell r="AD26">
            <v>11</v>
          </cell>
        </row>
        <row r="27">
          <cell r="AD27">
            <v>12</v>
          </cell>
        </row>
        <row r="28">
          <cell r="AD28">
            <v>13</v>
          </cell>
        </row>
        <row r="29">
          <cell r="AD29">
            <v>14</v>
          </cell>
        </row>
        <row r="30">
          <cell r="AD30">
            <v>15</v>
          </cell>
        </row>
        <row r="31">
          <cell r="AD31">
            <v>16</v>
          </cell>
        </row>
        <row r="32">
          <cell r="AD32">
            <v>17</v>
          </cell>
        </row>
        <row r="33">
          <cell r="AD33">
            <v>18</v>
          </cell>
        </row>
        <row r="34">
          <cell r="AD34">
            <v>19</v>
          </cell>
        </row>
        <row r="35">
          <cell r="AD3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153"/>
  <sheetViews>
    <sheetView tabSelected="1" zoomScale="70" zoomScaleNormal="70" zoomScaleSheetLayoutView="130" workbookViewId="0">
      <selection activeCell="D3" sqref="D3:P6"/>
    </sheetView>
  </sheetViews>
  <sheetFormatPr baseColWidth="10" defaultColWidth="12.28515625" defaultRowHeight="12" x14ac:dyDescent="0.2"/>
  <cols>
    <col min="1" max="1" width="6.85546875" style="1" customWidth="1"/>
    <col min="2" max="4" width="12.28515625" style="1"/>
    <col min="5" max="5" width="18.5703125" style="1" customWidth="1"/>
    <col min="6" max="6" width="16.140625" style="1" customWidth="1"/>
    <col min="7" max="7" width="16.85546875" style="1" customWidth="1"/>
    <col min="8" max="8" width="17.85546875" style="1" customWidth="1"/>
    <col min="9" max="9" width="15" style="1" customWidth="1"/>
    <col min="10" max="10" width="14.28515625" style="1" customWidth="1"/>
    <col min="11" max="11" width="16.7109375" style="1" customWidth="1"/>
    <col min="12" max="19" width="12.28515625" style="1"/>
    <col min="20" max="20" width="10.7109375" style="1" customWidth="1"/>
    <col min="21" max="16384" width="12.28515625" style="1"/>
  </cols>
  <sheetData>
    <row r="1" spans="1:47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47" ht="12.75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47" ht="27" customHeight="1" x14ac:dyDescent="0.2">
      <c r="A3" s="106"/>
      <c r="B3" s="107"/>
      <c r="C3" s="108"/>
      <c r="D3" s="113" t="s">
        <v>21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9" t="s">
        <v>24</v>
      </c>
      <c r="R3" s="119"/>
      <c r="S3" s="120"/>
      <c r="T3" s="121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20"/>
    </row>
    <row r="4" spans="1:47" ht="27" customHeight="1" x14ac:dyDescent="0.2">
      <c r="A4" s="106"/>
      <c r="B4" s="109"/>
      <c r="C4" s="110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22" t="s">
        <v>25</v>
      </c>
      <c r="R4" s="122"/>
      <c r="S4" s="123"/>
      <c r="T4" s="12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47" ht="27" customHeight="1" x14ac:dyDescent="0.2">
      <c r="A5" s="106"/>
      <c r="B5" s="109"/>
      <c r="C5" s="110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25"/>
      <c r="R5" s="126"/>
      <c r="S5" s="126"/>
      <c r="T5" s="12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47" ht="27" customHeight="1" thickBot="1" x14ac:dyDescent="0.25">
      <c r="A6" s="106"/>
      <c r="B6" s="111"/>
      <c r="C6" s="112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28" t="s">
        <v>37</v>
      </c>
      <c r="R6" s="128"/>
      <c r="S6" s="129"/>
      <c r="T6" s="13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47" ht="255.75" customHeight="1" thickBot="1" x14ac:dyDescent="0.25">
      <c r="A7" s="106"/>
      <c r="B7" s="131"/>
      <c r="C7" s="106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47" ht="21" customHeight="1" x14ac:dyDescent="0.2">
      <c r="A8" s="106"/>
      <c r="B8" s="132"/>
      <c r="C8" s="156" t="s">
        <v>13</v>
      </c>
      <c r="D8" s="157"/>
      <c r="E8" s="157"/>
      <c r="F8" s="158"/>
      <c r="G8" s="159"/>
      <c r="H8" s="160"/>
      <c r="I8" s="161"/>
      <c r="J8" s="162" t="s">
        <v>0</v>
      </c>
      <c r="K8" s="137" t="s">
        <v>1</v>
      </c>
      <c r="L8" s="137" t="s">
        <v>2</v>
      </c>
      <c r="M8" s="137" t="s">
        <v>3</v>
      </c>
      <c r="N8" s="137" t="s">
        <v>17</v>
      </c>
      <c r="O8" s="140" t="s">
        <v>11</v>
      </c>
      <c r="P8" s="141"/>
      <c r="Q8" s="141"/>
      <c r="R8" s="142"/>
      <c r="S8" s="146" t="s">
        <v>12</v>
      </c>
      <c r="T8" s="22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0"/>
      <c r="AK8" s="20"/>
      <c r="AL8" s="20"/>
    </row>
    <row r="9" spans="1:47" ht="15" customHeight="1" x14ac:dyDescent="0.2">
      <c r="A9" s="106"/>
      <c r="B9" s="132"/>
      <c r="C9" s="149" t="s">
        <v>15</v>
      </c>
      <c r="D9" s="150"/>
      <c r="E9" s="150"/>
      <c r="F9" s="151"/>
      <c r="G9" s="152"/>
      <c r="H9" s="153"/>
      <c r="I9" s="161"/>
      <c r="J9" s="163"/>
      <c r="K9" s="138"/>
      <c r="L9" s="138"/>
      <c r="M9" s="138"/>
      <c r="N9" s="138"/>
      <c r="O9" s="143"/>
      <c r="P9" s="144"/>
      <c r="Q9" s="144"/>
      <c r="R9" s="145"/>
      <c r="S9" s="147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  <c r="AK9" s="20"/>
      <c r="AL9" s="20"/>
    </row>
    <row r="10" spans="1:47" ht="19.5" customHeight="1" thickBot="1" x14ac:dyDescent="0.25">
      <c r="A10" s="106"/>
      <c r="B10" s="132"/>
      <c r="C10" s="149" t="s">
        <v>14</v>
      </c>
      <c r="D10" s="150"/>
      <c r="E10" s="150"/>
      <c r="F10" s="151"/>
      <c r="G10" s="154"/>
      <c r="H10" s="155"/>
      <c r="I10" s="161"/>
      <c r="J10" s="164"/>
      <c r="K10" s="139"/>
      <c r="L10" s="139"/>
      <c r="M10" s="139"/>
      <c r="N10" s="139"/>
      <c r="O10" s="23" t="s">
        <v>4</v>
      </c>
      <c r="P10" s="23" t="s">
        <v>5</v>
      </c>
      <c r="Q10" s="23" t="s">
        <v>6</v>
      </c>
      <c r="R10" s="23" t="s">
        <v>7</v>
      </c>
      <c r="S10" s="148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47" ht="15" customHeight="1" x14ac:dyDescent="0.2">
      <c r="A11" s="106"/>
      <c r="B11" s="132"/>
      <c r="C11" s="149" t="s">
        <v>27</v>
      </c>
      <c r="D11" s="150"/>
      <c r="E11" s="150"/>
      <c r="F11" s="151"/>
      <c r="G11" s="193">
        <f>J11</f>
        <v>0</v>
      </c>
      <c r="H11" s="194"/>
      <c r="I11" s="161"/>
      <c r="J11" s="195"/>
      <c r="K11" s="179"/>
      <c r="L11" s="179">
        <f>2*K11</f>
        <v>0</v>
      </c>
      <c r="M11" s="179">
        <f>3*K11</f>
        <v>0</v>
      </c>
      <c r="N11" s="181" t="str">
        <f>IFERROR(K11/J11," ")</f>
        <v xml:space="preserve"> </v>
      </c>
      <c r="O11" s="165">
        <f>J11-L11</f>
        <v>0</v>
      </c>
      <c r="P11" s="165">
        <f>J11-M11</f>
        <v>0</v>
      </c>
      <c r="Q11" s="165">
        <f>J11+L11</f>
        <v>0</v>
      </c>
      <c r="R11" s="165">
        <f>J11+M11</f>
        <v>0</v>
      </c>
      <c r="S11" s="167">
        <f>G12</f>
        <v>0</v>
      </c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47" ht="20.25" customHeight="1" thickBot="1" x14ac:dyDescent="0.25">
      <c r="A12" s="106"/>
      <c r="B12" s="132"/>
      <c r="C12" s="169" t="s">
        <v>28</v>
      </c>
      <c r="D12" s="170"/>
      <c r="E12" s="170"/>
      <c r="F12" s="171"/>
      <c r="G12" s="172"/>
      <c r="H12" s="173"/>
      <c r="I12" s="161"/>
      <c r="J12" s="196"/>
      <c r="K12" s="180"/>
      <c r="L12" s="180"/>
      <c r="M12" s="180"/>
      <c r="N12" s="182"/>
      <c r="O12" s="166"/>
      <c r="P12" s="166"/>
      <c r="Q12" s="166"/>
      <c r="R12" s="166"/>
      <c r="S12" s="168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47" ht="20.25" customHeight="1" thickBot="1" x14ac:dyDescent="0.25">
      <c r="A13" s="106"/>
      <c r="B13" s="133"/>
      <c r="C13" s="135"/>
      <c r="D13" s="135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85"/>
      <c r="R13" s="85"/>
      <c r="S13" s="85"/>
      <c r="T13" s="8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47" s="2" customFormat="1" ht="39" customHeight="1" thickBot="1" x14ac:dyDescent="0.25">
      <c r="A14" s="106"/>
      <c r="B14" s="133"/>
      <c r="C14" s="106"/>
      <c r="D14" s="106"/>
      <c r="E14" s="175" t="s">
        <v>19</v>
      </c>
      <c r="F14" s="177" t="s">
        <v>30</v>
      </c>
      <c r="G14" s="177" t="s">
        <v>20</v>
      </c>
      <c r="H14" s="177" t="s">
        <v>23</v>
      </c>
      <c r="I14" s="177" t="s">
        <v>22</v>
      </c>
      <c r="J14" s="177" t="s">
        <v>18</v>
      </c>
      <c r="K14" s="183" t="s">
        <v>9</v>
      </c>
      <c r="L14" s="183" t="s">
        <v>1</v>
      </c>
      <c r="M14" s="183" t="s">
        <v>8</v>
      </c>
      <c r="N14" s="183" t="s">
        <v>17</v>
      </c>
      <c r="O14" s="185" t="s">
        <v>10</v>
      </c>
      <c r="P14" s="187" t="s">
        <v>16</v>
      </c>
      <c r="Q14" s="220" t="s">
        <v>46</v>
      </c>
      <c r="R14" s="221"/>
      <c r="S14" s="222"/>
      <c r="T14" s="86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47" s="3" customFormat="1" ht="39" customHeight="1" thickBot="1" x14ac:dyDescent="0.3">
      <c r="A15" s="106"/>
      <c r="B15" s="133"/>
      <c r="C15" s="106"/>
      <c r="D15" s="106"/>
      <c r="E15" s="176"/>
      <c r="F15" s="178"/>
      <c r="G15" s="178"/>
      <c r="H15" s="178"/>
      <c r="I15" s="178"/>
      <c r="J15" s="178"/>
      <c r="K15" s="184"/>
      <c r="L15" s="184"/>
      <c r="M15" s="192"/>
      <c r="N15" s="184"/>
      <c r="O15" s="186"/>
      <c r="P15" s="188"/>
      <c r="Q15" s="223"/>
      <c r="R15" s="224"/>
      <c r="S15" s="225"/>
      <c r="T15" s="86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N15" s="4" t="s">
        <v>19</v>
      </c>
      <c r="AO15" s="5" t="s">
        <v>5</v>
      </c>
      <c r="AP15" s="6" t="s">
        <v>4</v>
      </c>
      <c r="AQ15" s="6" t="s">
        <v>6</v>
      </c>
      <c r="AR15" s="5" t="s">
        <v>7</v>
      </c>
      <c r="AS15" s="5" t="s">
        <v>26</v>
      </c>
      <c r="AT15" s="7" t="s">
        <v>29</v>
      </c>
    </row>
    <row r="16" spans="1:47" ht="15" customHeight="1" x14ac:dyDescent="0.2">
      <c r="A16" s="106"/>
      <c r="B16" s="133"/>
      <c r="C16" s="106"/>
      <c r="D16" s="106"/>
      <c r="E16" s="189">
        <v>1</v>
      </c>
      <c r="F16" s="200"/>
      <c r="G16" s="203"/>
      <c r="H16" s="24"/>
      <c r="I16" s="24"/>
      <c r="J16" s="24"/>
      <c r="K16" s="206" t="str">
        <f t="shared" ref="K16" si="0">IFERROR(AVERAGE(J16:J19)," ")</f>
        <v xml:space="preserve"> </v>
      </c>
      <c r="L16" s="209" t="str">
        <f>IFERROR(STDEV(J16:J19)," ")</f>
        <v xml:space="preserve"> </v>
      </c>
      <c r="M16" s="25" t="str">
        <f>IFERROR(ABS(J16)/K16*100," ")</f>
        <v xml:space="preserve"> </v>
      </c>
      <c r="N16" s="212" t="str">
        <f>IFERROR(L16/K16," ")</f>
        <v xml:space="preserve"> </v>
      </c>
      <c r="O16" s="215"/>
      <c r="P16" s="197"/>
      <c r="Q16" s="226"/>
      <c r="R16" s="135"/>
      <c r="S16" s="136"/>
      <c r="T16" s="8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N16" s="8">
        <v>1</v>
      </c>
      <c r="AO16" s="9">
        <f t="shared" ref="AO16:AO35" si="1">$P$11</f>
        <v>0</v>
      </c>
      <c r="AP16" s="9">
        <f t="shared" ref="AP16:AP35" si="2">$O$11</f>
        <v>0</v>
      </c>
      <c r="AQ16" s="9">
        <f t="shared" ref="AQ16:AQ35" si="3">$Q$11</f>
        <v>0</v>
      </c>
      <c r="AR16" s="9">
        <f t="shared" ref="AR16:AR35" si="4">$R$11</f>
        <v>0</v>
      </c>
      <c r="AS16" s="9">
        <f t="shared" ref="AS16:AS35" si="5">$J$11</f>
        <v>0</v>
      </c>
      <c r="AT16" s="9" t="str">
        <f>$K$16</f>
        <v xml:space="preserve"> </v>
      </c>
      <c r="AU16" s="12"/>
    </row>
    <row r="17" spans="1:47" ht="15" customHeight="1" x14ac:dyDescent="0.2">
      <c r="A17" s="106"/>
      <c r="B17" s="133"/>
      <c r="C17" s="106"/>
      <c r="D17" s="106"/>
      <c r="E17" s="190"/>
      <c r="F17" s="201"/>
      <c r="G17" s="204"/>
      <c r="H17" s="26"/>
      <c r="I17" s="26"/>
      <c r="J17" s="26"/>
      <c r="K17" s="207"/>
      <c r="L17" s="210"/>
      <c r="M17" s="27" t="str">
        <f>IFERROR(ABS(J17)/K16*100," ")</f>
        <v xml:space="preserve"> </v>
      </c>
      <c r="N17" s="213"/>
      <c r="O17" s="216"/>
      <c r="P17" s="198"/>
      <c r="Q17" s="227"/>
      <c r="R17" s="106"/>
      <c r="S17" s="228"/>
      <c r="T17" s="86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N17" s="10">
        <v>2</v>
      </c>
      <c r="AO17" s="11">
        <f t="shared" si="1"/>
        <v>0</v>
      </c>
      <c r="AP17" s="11">
        <f t="shared" si="2"/>
        <v>0</v>
      </c>
      <c r="AQ17" s="11">
        <f t="shared" si="3"/>
        <v>0</v>
      </c>
      <c r="AR17" s="11">
        <f t="shared" si="4"/>
        <v>0</v>
      </c>
      <c r="AS17" s="11">
        <f t="shared" si="5"/>
        <v>0</v>
      </c>
      <c r="AT17" s="11" t="str">
        <f>$K$20</f>
        <v xml:space="preserve"> </v>
      </c>
      <c r="AU17" s="12"/>
    </row>
    <row r="18" spans="1:47" ht="15" customHeight="1" x14ac:dyDescent="0.2">
      <c r="A18" s="106"/>
      <c r="B18" s="133"/>
      <c r="C18" s="106"/>
      <c r="D18" s="106"/>
      <c r="E18" s="190"/>
      <c r="F18" s="201"/>
      <c r="G18" s="204"/>
      <c r="H18" s="26"/>
      <c r="I18" s="26"/>
      <c r="J18" s="26"/>
      <c r="K18" s="207"/>
      <c r="L18" s="210"/>
      <c r="M18" s="27" t="str">
        <f>IFERROR(ABS(J18)/K16*100," ")</f>
        <v xml:space="preserve"> </v>
      </c>
      <c r="N18" s="213"/>
      <c r="O18" s="216"/>
      <c r="P18" s="198"/>
      <c r="Q18" s="227"/>
      <c r="R18" s="106"/>
      <c r="S18" s="228"/>
      <c r="T18" s="8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N18" s="10">
        <v>3</v>
      </c>
      <c r="AO18" s="11">
        <f t="shared" si="1"/>
        <v>0</v>
      </c>
      <c r="AP18" s="11">
        <f t="shared" si="2"/>
        <v>0</v>
      </c>
      <c r="AQ18" s="11">
        <f t="shared" si="3"/>
        <v>0</v>
      </c>
      <c r="AR18" s="11">
        <f t="shared" si="4"/>
        <v>0</v>
      </c>
      <c r="AS18" s="11">
        <f t="shared" si="5"/>
        <v>0</v>
      </c>
      <c r="AT18" s="11" t="str">
        <f>$K$24</f>
        <v xml:space="preserve"> </v>
      </c>
      <c r="AU18" s="12"/>
    </row>
    <row r="19" spans="1:47" ht="15" customHeight="1" thickBot="1" x14ac:dyDescent="0.25">
      <c r="A19" s="106"/>
      <c r="B19" s="133"/>
      <c r="C19" s="106"/>
      <c r="D19" s="106"/>
      <c r="E19" s="191"/>
      <c r="F19" s="202"/>
      <c r="G19" s="205"/>
      <c r="H19" s="28"/>
      <c r="I19" s="28"/>
      <c r="J19" s="28"/>
      <c r="K19" s="208"/>
      <c r="L19" s="211"/>
      <c r="M19" s="29" t="str">
        <f>IFERROR(ABS(J19)/K16*100," ")</f>
        <v xml:space="preserve"> </v>
      </c>
      <c r="N19" s="214"/>
      <c r="O19" s="217"/>
      <c r="P19" s="199"/>
      <c r="Q19" s="227"/>
      <c r="R19" s="106"/>
      <c r="S19" s="228"/>
      <c r="T19" s="86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N19" s="10">
        <v>4</v>
      </c>
      <c r="AO19" s="11">
        <f t="shared" si="1"/>
        <v>0</v>
      </c>
      <c r="AP19" s="11">
        <f t="shared" si="2"/>
        <v>0</v>
      </c>
      <c r="AQ19" s="11">
        <f t="shared" si="3"/>
        <v>0</v>
      </c>
      <c r="AR19" s="11">
        <f t="shared" si="4"/>
        <v>0</v>
      </c>
      <c r="AS19" s="11">
        <f t="shared" si="5"/>
        <v>0</v>
      </c>
      <c r="AT19" s="11" t="str">
        <f>$K$28</f>
        <v xml:space="preserve"> </v>
      </c>
      <c r="AU19" s="12"/>
    </row>
    <row r="20" spans="1:47" ht="15" customHeight="1" x14ac:dyDescent="0.2">
      <c r="A20" s="106"/>
      <c r="B20" s="133"/>
      <c r="C20" s="106"/>
      <c r="D20" s="106"/>
      <c r="E20" s="189">
        <v>2</v>
      </c>
      <c r="F20" s="200"/>
      <c r="G20" s="203"/>
      <c r="H20" s="24"/>
      <c r="I20" s="78"/>
      <c r="J20" s="24"/>
      <c r="K20" s="206" t="str">
        <f t="shared" ref="K20" si="6">IFERROR(AVERAGE(J20:J23)," ")</f>
        <v xml:space="preserve"> </v>
      </c>
      <c r="L20" s="209" t="str">
        <f t="shared" ref="L20" si="7">IFERROR(STDEV(J20:J23)," ")</f>
        <v xml:space="preserve"> </v>
      </c>
      <c r="M20" s="25" t="str">
        <f>IFERROR(ABS(J20)/K20*100," ")</f>
        <v xml:space="preserve"> </v>
      </c>
      <c r="N20" s="212" t="str">
        <f>IFERROR(L20/K20," ")</f>
        <v xml:space="preserve"> </v>
      </c>
      <c r="O20" s="215"/>
      <c r="P20" s="197"/>
      <c r="Q20" s="226"/>
      <c r="R20" s="135"/>
      <c r="S20" s="136"/>
      <c r="T20" s="8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N20" s="10">
        <v>5</v>
      </c>
      <c r="AO20" s="11">
        <f t="shared" si="1"/>
        <v>0</v>
      </c>
      <c r="AP20" s="11">
        <f t="shared" si="2"/>
        <v>0</v>
      </c>
      <c r="AQ20" s="11">
        <f t="shared" si="3"/>
        <v>0</v>
      </c>
      <c r="AR20" s="11">
        <f t="shared" si="4"/>
        <v>0</v>
      </c>
      <c r="AS20" s="11">
        <f t="shared" si="5"/>
        <v>0</v>
      </c>
      <c r="AT20" s="11" t="str">
        <f>$K$32</f>
        <v xml:space="preserve"> </v>
      </c>
      <c r="AU20" s="12"/>
    </row>
    <row r="21" spans="1:47" ht="15" customHeight="1" x14ac:dyDescent="0.2">
      <c r="A21" s="106"/>
      <c r="B21" s="133"/>
      <c r="C21" s="106"/>
      <c r="D21" s="106"/>
      <c r="E21" s="190"/>
      <c r="F21" s="201"/>
      <c r="G21" s="204"/>
      <c r="H21" s="26"/>
      <c r="I21" s="26"/>
      <c r="J21" s="26"/>
      <c r="K21" s="207"/>
      <c r="L21" s="210"/>
      <c r="M21" s="27" t="str">
        <f>IFERROR(ABS(J21)/K20*100," ")</f>
        <v xml:space="preserve"> </v>
      </c>
      <c r="N21" s="213"/>
      <c r="O21" s="216"/>
      <c r="P21" s="198"/>
      <c r="Q21" s="227"/>
      <c r="R21" s="106"/>
      <c r="S21" s="228"/>
      <c r="T21" s="86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N21" s="10">
        <v>6</v>
      </c>
      <c r="AO21" s="11">
        <f t="shared" si="1"/>
        <v>0</v>
      </c>
      <c r="AP21" s="11">
        <f t="shared" si="2"/>
        <v>0</v>
      </c>
      <c r="AQ21" s="11">
        <f t="shared" si="3"/>
        <v>0</v>
      </c>
      <c r="AR21" s="11">
        <f t="shared" si="4"/>
        <v>0</v>
      </c>
      <c r="AS21" s="11">
        <f t="shared" si="5"/>
        <v>0</v>
      </c>
      <c r="AT21" s="11" t="str">
        <f>$K$36</f>
        <v xml:space="preserve"> </v>
      </c>
      <c r="AU21" s="12"/>
    </row>
    <row r="22" spans="1:47" ht="15" customHeight="1" x14ac:dyDescent="0.2">
      <c r="A22" s="106"/>
      <c r="B22" s="133"/>
      <c r="C22" s="106"/>
      <c r="D22" s="106"/>
      <c r="E22" s="190"/>
      <c r="F22" s="201"/>
      <c r="G22" s="204"/>
      <c r="H22" s="26"/>
      <c r="I22" s="30"/>
      <c r="J22" s="26"/>
      <c r="K22" s="207"/>
      <c r="L22" s="210"/>
      <c r="M22" s="27" t="str">
        <f>IFERROR(ABS(J22)/K20*100," ")</f>
        <v xml:space="preserve"> </v>
      </c>
      <c r="N22" s="213"/>
      <c r="O22" s="216"/>
      <c r="P22" s="198"/>
      <c r="Q22" s="227"/>
      <c r="R22" s="106"/>
      <c r="S22" s="228"/>
      <c r="T22" s="86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0">
        <v>7</v>
      </c>
      <c r="AO22" s="11">
        <f t="shared" si="1"/>
        <v>0</v>
      </c>
      <c r="AP22" s="11">
        <f t="shared" si="2"/>
        <v>0</v>
      </c>
      <c r="AQ22" s="11">
        <f t="shared" si="3"/>
        <v>0</v>
      </c>
      <c r="AR22" s="11">
        <f t="shared" si="4"/>
        <v>0</v>
      </c>
      <c r="AS22" s="11">
        <f t="shared" si="5"/>
        <v>0</v>
      </c>
      <c r="AT22" s="11" t="str">
        <f>$K$40</f>
        <v xml:space="preserve"> </v>
      </c>
      <c r="AU22" s="12"/>
    </row>
    <row r="23" spans="1:47" ht="15" customHeight="1" thickBot="1" x14ac:dyDescent="0.25">
      <c r="A23" s="106"/>
      <c r="B23" s="133"/>
      <c r="C23" s="106"/>
      <c r="D23" s="106"/>
      <c r="E23" s="191"/>
      <c r="F23" s="202"/>
      <c r="G23" s="205"/>
      <c r="H23" s="28"/>
      <c r="I23" s="28"/>
      <c r="J23" s="28"/>
      <c r="K23" s="208"/>
      <c r="L23" s="211"/>
      <c r="M23" s="29" t="str">
        <f t="shared" ref="M23:M83" si="8">IFERROR(ABS(J23)/K20*100," ")</f>
        <v xml:space="preserve"> </v>
      </c>
      <c r="N23" s="214"/>
      <c r="O23" s="217"/>
      <c r="P23" s="199"/>
      <c r="Q23" s="227"/>
      <c r="R23" s="106"/>
      <c r="S23" s="228"/>
      <c r="T23" s="86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0">
        <v>8</v>
      </c>
      <c r="AO23" s="11">
        <f t="shared" si="1"/>
        <v>0</v>
      </c>
      <c r="AP23" s="11">
        <f t="shared" si="2"/>
        <v>0</v>
      </c>
      <c r="AQ23" s="11">
        <f t="shared" si="3"/>
        <v>0</v>
      </c>
      <c r="AR23" s="11">
        <f t="shared" si="4"/>
        <v>0</v>
      </c>
      <c r="AS23" s="11">
        <f t="shared" si="5"/>
        <v>0</v>
      </c>
      <c r="AT23" s="11" t="str">
        <f>$K$44</f>
        <v xml:space="preserve"> </v>
      </c>
      <c r="AU23" s="12"/>
    </row>
    <row r="24" spans="1:47" ht="15" x14ac:dyDescent="0.25">
      <c r="A24" s="106"/>
      <c r="B24" s="133"/>
      <c r="C24" s="106"/>
      <c r="D24" s="106"/>
      <c r="E24" s="189">
        <v>3</v>
      </c>
      <c r="F24" s="200"/>
      <c r="G24" s="203"/>
      <c r="H24" s="24"/>
      <c r="I24" s="77"/>
      <c r="J24" s="16"/>
      <c r="K24" s="206" t="str">
        <f t="shared" ref="K24" si="9">IFERROR(AVERAGE(J24:J27)," ")</f>
        <v xml:space="preserve"> </v>
      </c>
      <c r="L24" s="209" t="str">
        <f t="shared" ref="L24" si="10">IFERROR(STDEV(J24:J27)," ")</f>
        <v xml:space="preserve"> </v>
      </c>
      <c r="M24" s="25" t="str">
        <f>IFERROR(ABS(J24)/K24*100," ")</f>
        <v xml:space="preserve"> </v>
      </c>
      <c r="N24" s="212" t="str">
        <f t="shared" ref="N24" si="11">IFERROR(L24/K24," ")</f>
        <v xml:space="preserve"> </v>
      </c>
      <c r="O24" s="215"/>
      <c r="P24" s="197"/>
      <c r="Q24" s="226"/>
      <c r="R24" s="135"/>
      <c r="S24" s="136"/>
      <c r="T24" s="86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N24" s="10">
        <v>9</v>
      </c>
      <c r="AO24" s="11">
        <f t="shared" si="1"/>
        <v>0</v>
      </c>
      <c r="AP24" s="11">
        <f t="shared" si="2"/>
        <v>0</v>
      </c>
      <c r="AQ24" s="11">
        <f t="shared" si="3"/>
        <v>0</v>
      </c>
      <c r="AR24" s="11">
        <f t="shared" si="4"/>
        <v>0</v>
      </c>
      <c r="AS24" s="11">
        <f t="shared" si="5"/>
        <v>0</v>
      </c>
      <c r="AT24" s="11" t="str">
        <f>$K$48</f>
        <v xml:space="preserve"> </v>
      </c>
      <c r="AU24" s="12"/>
    </row>
    <row r="25" spans="1:47" ht="15" x14ac:dyDescent="0.25">
      <c r="A25" s="106"/>
      <c r="B25" s="133"/>
      <c r="C25" s="106"/>
      <c r="D25" s="106"/>
      <c r="E25" s="190"/>
      <c r="F25" s="201"/>
      <c r="G25" s="204"/>
      <c r="H25" s="26"/>
      <c r="I25" s="14"/>
      <c r="J25" s="17"/>
      <c r="K25" s="207"/>
      <c r="L25" s="210"/>
      <c r="M25" s="27" t="str">
        <f>IFERROR(ABS(J25)/K24*100," ")</f>
        <v xml:space="preserve"> </v>
      </c>
      <c r="N25" s="213"/>
      <c r="O25" s="216"/>
      <c r="P25" s="198"/>
      <c r="Q25" s="227"/>
      <c r="R25" s="106"/>
      <c r="S25" s="228"/>
      <c r="T25" s="8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N25" s="10">
        <v>10</v>
      </c>
      <c r="AO25" s="11">
        <f t="shared" si="1"/>
        <v>0</v>
      </c>
      <c r="AP25" s="11">
        <f t="shared" si="2"/>
        <v>0</v>
      </c>
      <c r="AQ25" s="11">
        <f t="shared" si="3"/>
        <v>0</v>
      </c>
      <c r="AR25" s="11">
        <f t="shared" si="4"/>
        <v>0</v>
      </c>
      <c r="AS25" s="11">
        <f t="shared" si="5"/>
        <v>0</v>
      </c>
      <c r="AT25" s="11" t="str">
        <f>$K$52</f>
        <v xml:space="preserve"> </v>
      </c>
      <c r="AU25" s="12"/>
    </row>
    <row r="26" spans="1:47" ht="15" x14ac:dyDescent="0.25">
      <c r="A26" s="106"/>
      <c r="B26" s="133"/>
      <c r="C26" s="106"/>
      <c r="D26" s="106"/>
      <c r="E26" s="190"/>
      <c r="F26" s="201"/>
      <c r="G26" s="204"/>
      <c r="H26" s="26"/>
      <c r="I26" s="31"/>
      <c r="J26" s="17"/>
      <c r="K26" s="207"/>
      <c r="L26" s="210"/>
      <c r="M26" s="27" t="str">
        <f>IFERROR(ABS(J26)/K24*100," ")</f>
        <v xml:space="preserve"> </v>
      </c>
      <c r="N26" s="213"/>
      <c r="O26" s="216"/>
      <c r="P26" s="198"/>
      <c r="Q26" s="227"/>
      <c r="R26" s="106"/>
      <c r="S26" s="228"/>
      <c r="T26" s="86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N26" s="10">
        <v>11</v>
      </c>
      <c r="AO26" s="11">
        <f t="shared" si="1"/>
        <v>0</v>
      </c>
      <c r="AP26" s="11">
        <f t="shared" si="2"/>
        <v>0</v>
      </c>
      <c r="AQ26" s="11">
        <f t="shared" si="3"/>
        <v>0</v>
      </c>
      <c r="AR26" s="11">
        <f t="shared" si="4"/>
        <v>0</v>
      </c>
      <c r="AS26" s="11">
        <f t="shared" si="5"/>
        <v>0</v>
      </c>
      <c r="AT26" s="11" t="str">
        <f>$K$56</f>
        <v xml:space="preserve"> </v>
      </c>
      <c r="AU26" s="12"/>
    </row>
    <row r="27" spans="1:47" ht="15.75" thickBot="1" x14ac:dyDescent="0.3">
      <c r="A27" s="106"/>
      <c r="B27" s="133"/>
      <c r="C27" s="106"/>
      <c r="D27" s="106"/>
      <c r="E27" s="191"/>
      <c r="F27" s="202"/>
      <c r="G27" s="205"/>
      <c r="H27" s="28"/>
      <c r="I27" s="15"/>
      <c r="J27" s="18"/>
      <c r="K27" s="208"/>
      <c r="L27" s="211"/>
      <c r="M27" s="29" t="str">
        <f t="shared" si="8"/>
        <v xml:space="preserve"> </v>
      </c>
      <c r="N27" s="214"/>
      <c r="O27" s="217"/>
      <c r="P27" s="199"/>
      <c r="Q27" s="227"/>
      <c r="R27" s="106"/>
      <c r="S27" s="228"/>
      <c r="T27" s="8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N27" s="10">
        <v>12</v>
      </c>
      <c r="AO27" s="11">
        <f t="shared" si="1"/>
        <v>0</v>
      </c>
      <c r="AP27" s="11">
        <f t="shared" si="2"/>
        <v>0</v>
      </c>
      <c r="AQ27" s="11">
        <f t="shared" si="3"/>
        <v>0</v>
      </c>
      <c r="AR27" s="11">
        <f t="shared" si="4"/>
        <v>0</v>
      </c>
      <c r="AS27" s="11">
        <f t="shared" si="5"/>
        <v>0</v>
      </c>
      <c r="AT27" s="11" t="str">
        <f>$K$60</f>
        <v xml:space="preserve"> </v>
      </c>
      <c r="AU27" s="12"/>
    </row>
    <row r="28" spans="1:47" ht="15" x14ac:dyDescent="0.25">
      <c r="A28" s="106"/>
      <c r="B28" s="133"/>
      <c r="C28" s="106"/>
      <c r="D28" s="106"/>
      <c r="E28" s="189">
        <v>4</v>
      </c>
      <c r="F28" s="200"/>
      <c r="G28" s="203"/>
      <c r="H28" s="24"/>
      <c r="I28" s="13"/>
      <c r="J28" s="16"/>
      <c r="K28" s="206" t="str">
        <f t="shared" ref="K28" si="12">IFERROR(AVERAGE(J28:J31)," ")</f>
        <v xml:space="preserve"> </v>
      </c>
      <c r="L28" s="209" t="str">
        <f t="shared" ref="L28" si="13">IFERROR(STDEV(J28:J31)," ")</f>
        <v xml:space="preserve"> </v>
      </c>
      <c r="M28" s="25" t="str">
        <f>IFERROR(ABS(J28)/K28*100," ")</f>
        <v xml:space="preserve"> </v>
      </c>
      <c r="N28" s="212" t="str">
        <f t="shared" ref="N28" si="14">IFERROR(L28/K28," ")</f>
        <v xml:space="preserve"> </v>
      </c>
      <c r="O28" s="215"/>
      <c r="P28" s="197"/>
      <c r="Q28" s="226"/>
      <c r="R28" s="135"/>
      <c r="S28" s="136"/>
      <c r="T28" s="8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N28" s="10">
        <v>13</v>
      </c>
      <c r="AO28" s="11">
        <f t="shared" si="1"/>
        <v>0</v>
      </c>
      <c r="AP28" s="11">
        <f t="shared" si="2"/>
        <v>0</v>
      </c>
      <c r="AQ28" s="11">
        <f t="shared" si="3"/>
        <v>0</v>
      </c>
      <c r="AR28" s="11">
        <f t="shared" si="4"/>
        <v>0</v>
      </c>
      <c r="AS28" s="11">
        <f t="shared" si="5"/>
        <v>0</v>
      </c>
      <c r="AT28" s="11" t="str">
        <f>$K$64</f>
        <v xml:space="preserve"> </v>
      </c>
      <c r="AU28" s="12"/>
    </row>
    <row r="29" spans="1:47" ht="15" x14ac:dyDescent="0.25">
      <c r="A29" s="106"/>
      <c r="B29" s="133"/>
      <c r="C29" s="106"/>
      <c r="D29" s="106"/>
      <c r="E29" s="190"/>
      <c r="F29" s="201"/>
      <c r="G29" s="204"/>
      <c r="H29" s="26"/>
      <c r="I29" s="14"/>
      <c r="J29" s="17"/>
      <c r="K29" s="207"/>
      <c r="L29" s="210"/>
      <c r="M29" s="27" t="str">
        <f>IFERROR(ABS(J29)/K28*100," ")</f>
        <v xml:space="preserve"> </v>
      </c>
      <c r="N29" s="213"/>
      <c r="O29" s="216"/>
      <c r="P29" s="198"/>
      <c r="Q29" s="227"/>
      <c r="R29" s="106"/>
      <c r="S29" s="228"/>
      <c r="T29" s="86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N29" s="10">
        <v>14</v>
      </c>
      <c r="AO29" s="11">
        <f t="shared" si="1"/>
        <v>0</v>
      </c>
      <c r="AP29" s="11">
        <f t="shared" si="2"/>
        <v>0</v>
      </c>
      <c r="AQ29" s="11">
        <f t="shared" si="3"/>
        <v>0</v>
      </c>
      <c r="AR29" s="11">
        <f t="shared" si="4"/>
        <v>0</v>
      </c>
      <c r="AS29" s="11">
        <f t="shared" si="5"/>
        <v>0</v>
      </c>
      <c r="AT29" s="11" t="str">
        <f>$K$68</f>
        <v xml:space="preserve"> </v>
      </c>
      <c r="AU29" s="12"/>
    </row>
    <row r="30" spans="1:47" ht="15" x14ac:dyDescent="0.25">
      <c r="A30" s="106"/>
      <c r="B30" s="133"/>
      <c r="C30" s="106"/>
      <c r="D30" s="106"/>
      <c r="E30" s="190"/>
      <c r="F30" s="201"/>
      <c r="G30" s="204"/>
      <c r="H30" s="26"/>
      <c r="I30" s="14"/>
      <c r="J30" s="17"/>
      <c r="K30" s="207"/>
      <c r="L30" s="210"/>
      <c r="M30" s="27" t="str">
        <f>IFERROR(ABS(J30)/K28*100," ")</f>
        <v xml:space="preserve"> </v>
      </c>
      <c r="N30" s="213"/>
      <c r="O30" s="216"/>
      <c r="P30" s="198"/>
      <c r="Q30" s="227"/>
      <c r="R30" s="106"/>
      <c r="S30" s="228"/>
      <c r="T30" s="86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N30" s="10">
        <v>15</v>
      </c>
      <c r="AO30" s="11">
        <f t="shared" si="1"/>
        <v>0</v>
      </c>
      <c r="AP30" s="11">
        <f t="shared" si="2"/>
        <v>0</v>
      </c>
      <c r="AQ30" s="11">
        <f t="shared" si="3"/>
        <v>0</v>
      </c>
      <c r="AR30" s="11">
        <f t="shared" si="4"/>
        <v>0</v>
      </c>
      <c r="AS30" s="11">
        <f t="shared" si="5"/>
        <v>0</v>
      </c>
      <c r="AT30" s="11" t="str">
        <f>$K$72</f>
        <v xml:space="preserve"> </v>
      </c>
      <c r="AU30" s="12"/>
    </row>
    <row r="31" spans="1:47" ht="15.75" thickBot="1" x14ac:dyDescent="0.3">
      <c r="A31" s="106"/>
      <c r="B31" s="133"/>
      <c r="C31" s="106"/>
      <c r="D31" s="106"/>
      <c r="E31" s="191"/>
      <c r="F31" s="202"/>
      <c r="G31" s="205"/>
      <c r="H31" s="28"/>
      <c r="I31" s="15"/>
      <c r="J31" s="18"/>
      <c r="K31" s="208"/>
      <c r="L31" s="211"/>
      <c r="M31" s="29" t="str">
        <f t="shared" si="8"/>
        <v xml:space="preserve"> </v>
      </c>
      <c r="N31" s="214"/>
      <c r="O31" s="217"/>
      <c r="P31" s="199"/>
      <c r="Q31" s="227"/>
      <c r="R31" s="106"/>
      <c r="S31" s="228"/>
      <c r="T31" s="86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N31" s="10">
        <v>16</v>
      </c>
      <c r="AO31" s="11">
        <f t="shared" si="1"/>
        <v>0</v>
      </c>
      <c r="AP31" s="11">
        <f t="shared" si="2"/>
        <v>0</v>
      </c>
      <c r="AQ31" s="11">
        <f t="shared" si="3"/>
        <v>0</v>
      </c>
      <c r="AR31" s="11">
        <f t="shared" si="4"/>
        <v>0</v>
      </c>
      <c r="AS31" s="11">
        <f t="shared" si="5"/>
        <v>0</v>
      </c>
      <c r="AT31" s="11" t="str">
        <f>$K$76</f>
        <v xml:space="preserve"> </v>
      </c>
      <c r="AU31" s="12"/>
    </row>
    <row r="32" spans="1:47" ht="15" x14ac:dyDescent="0.25">
      <c r="A32" s="106"/>
      <c r="B32" s="133"/>
      <c r="C32" s="106"/>
      <c r="D32" s="106"/>
      <c r="E32" s="189">
        <v>5</v>
      </c>
      <c r="F32" s="200"/>
      <c r="G32" s="203"/>
      <c r="H32" s="24"/>
      <c r="I32" s="13"/>
      <c r="J32" s="16"/>
      <c r="K32" s="206" t="str">
        <f t="shared" ref="K32" si="15">IFERROR(AVERAGE(J32:J35)," ")</f>
        <v xml:space="preserve"> </v>
      </c>
      <c r="L32" s="209" t="str">
        <f t="shared" ref="L32" si="16">IFERROR(STDEV(J32:J35)," ")</f>
        <v xml:space="preserve"> </v>
      </c>
      <c r="M32" s="25" t="str">
        <f>IFERROR(ABS(J32)/K32*100," ")</f>
        <v xml:space="preserve"> </v>
      </c>
      <c r="N32" s="212" t="str">
        <f t="shared" ref="N32" si="17">IFERROR(L32/K32," ")</f>
        <v xml:space="preserve"> </v>
      </c>
      <c r="O32" s="215"/>
      <c r="P32" s="197"/>
      <c r="Q32" s="226"/>
      <c r="R32" s="135"/>
      <c r="S32" s="136"/>
      <c r="T32" s="86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N32" s="10">
        <v>17</v>
      </c>
      <c r="AO32" s="11">
        <f t="shared" si="1"/>
        <v>0</v>
      </c>
      <c r="AP32" s="11">
        <f t="shared" si="2"/>
        <v>0</v>
      </c>
      <c r="AQ32" s="11">
        <f t="shared" si="3"/>
        <v>0</v>
      </c>
      <c r="AR32" s="11">
        <f t="shared" si="4"/>
        <v>0</v>
      </c>
      <c r="AS32" s="11">
        <f t="shared" si="5"/>
        <v>0</v>
      </c>
      <c r="AT32" s="11" t="str">
        <f>$K$80</f>
        <v xml:space="preserve"> </v>
      </c>
      <c r="AU32" s="12"/>
    </row>
    <row r="33" spans="1:47" ht="15" x14ac:dyDescent="0.25">
      <c r="A33" s="106"/>
      <c r="B33" s="133"/>
      <c r="C33" s="106"/>
      <c r="D33" s="106"/>
      <c r="E33" s="190"/>
      <c r="F33" s="201"/>
      <c r="G33" s="204"/>
      <c r="H33" s="26"/>
      <c r="I33" s="14"/>
      <c r="J33" s="17"/>
      <c r="K33" s="207"/>
      <c r="L33" s="210"/>
      <c r="M33" s="27" t="str">
        <f>IFERROR(ABS(J33)/K32*100," ")</f>
        <v xml:space="preserve"> </v>
      </c>
      <c r="N33" s="213"/>
      <c r="O33" s="216"/>
      <c r="P33" s="198"/>
      <c r="Q33" s="227"/>
      <c r="R33" s="106"/>
      <c r="S33" s="228"/>
      <c r="T33" s="86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N33" s="10">
        <v>18</v>
      </c>
      <c r="AO33" s="11">
        <f t="shared" si="1"/>
        <v>0</v>
      </c>
      <c r="AP33" s="11">
        <f t="shared" si="2"/>
        <v>0</v>
      </c>
      <c r="AQ33" s="11">
        <f t="shared" si="3"/>
        <v>0</v>
      </c>
      <c r="AR33" s="11">
        <f t="shared" si="4"/>
        <v>0</v>
      </c>
      <c r="AS33" s="11">
        <f t="shared" si="5"/>
        <v>0</v>
      </c>
      <c r="AT33" s="11" t="str">
        <f>$K$84</f>
        <v xml:space="preserve"> </v>
      </c>
      <c r="AU33" s="12"/>
    </row>
    <row r="34" spans="1:47" ht="15" x14ac:dyDescent="0.25">
      <c r="A34" s="106"/>
      <c r="B34" s="133"/>
      <c r="C34" s="106"/>
      <c r="D34" s="106"/>
      <c r="E34" s="190"/>
      <c r="F34" s="201"/>
      <c r="G34" s="204"/>
      <c r="H34" s="26"/>
      <c r="I34" s="14"/>
      <c r="J34" s="17"/>
      <c r="K34" s="207"/>
      <c r="L34" s="210"/>
      <c r="M34" s="27" t="str">
        <f>IFERROR(ABS(J34)/K32*100," ")</f>
        <v xml:space="preserve"> </v>
      </c>
      <c r="N34" s="213"/>
      <c r="O34" s="216"/>
      <c r="P34" s="198"/>
      <c r="Q34" s="227"/>
      <c r="R34" s="106"/>
      <c r="S34" s="228"/>
      <c r="T34" s="86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N34" s="10">
        <v>19</v>
      </c>
      <c r="AO34" s="11">
        <f t="shared" si="1"/>
        <v>0</v>
      </c>
      <c r="AP34" s="11">
        <f t="shared" si="2"/>
        <v>0</v>
      </c>
      <c r="AQ34" s="11">
        <f t="shared" si="3"/>
        <v>0</v>
      </c>
      <c r="AR34" s="11">
        <f t="shared" si="4"/>
        <v>0</v>
      </c>
      <c r="AS34" s="11">
        <f t="shared" si="5"/>
        <v>0</v>
      </c>
      <c r="AT34" s="11" t="str">
        <f>$K$88</f>
        <v xml:space="preserve"> </v>
      </c>
      <c r="AU34" s="12"/>
    </row>
    <row r="35" spans="1:47" ht="15.75" thickBot="1" x14ac:dyDescent="0.3">
      <c r="A35" s="106"/>
      <c r="B35" s="133"/>
      <c r="C35" s="106"/>
      <c r="D35" s="106"/>
      <c r="E35" s="191"/>
      <c r="F35" s="202"/>
      <c r="G35" s="205"/>
      <c r="H35" s="28"/>
      <c r="I35" s="15"/>
      <c r="J35" s="18"/>
      <c r="K35" s="208"/>
      <c r="L35" s="211"/>
      <c r="M35" s="29" t="str">
        <f>IFERROR(ABS(J35)/K36*100," ")</f>
        <v xml:space="preserve"> </v>
      </c>
      <c r="N35" s="214"/>
      <c r="O35" s="217"/>
      <c r="P35" s="199"/>
      <c r="Q35" s="227"/>
      <c r="R35" s="106"/>
      <c r="S35" s="228"/>
      <c r="T35" s="86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N35" s="10">
        <v>20</v>
      </c>
      <c r="AO35" s="11">
        <f t="shared" si="1"/>
        <v>0</v>
      </c>
      <c r="AP35" s="11">
        <f t="shared" si="2"/>
        <v>0</v>
      </c>
      <c r="AQ35" s="11">
        <f t="shared" si="3"/>
        <v>0</v>
      </c>
      <c r="AR35" s="11">
        <f t="shared" si="4"/>
        <v>0</v>
      </c>
      <c r="AS35" s="11">
        <f t="shared" si="5"/>
        <v>0</v>
      </c>
      <c r="AT35" s="11" t="str">
        <f>$K$92</f>
        <v xml:space="preserve"> </v>
      </c>
      <c r="AU35" s="12"/>
    </row>
    <row r="36" spans="1:47" ht="15" x14ac:dyDescent="0.25">
      <c r="A36" s="106"/>
      <c r="B36" s="133"/>
      <c r="C36" s="106"/>
      <c r="D36" s="106"/>
      <c r="E36" s="189">
        <v>6</v>
      </c>
      <c r="F36" s="200"/>
      <c r="G36" s="203"/>
      <c r="H36" s="24"/>
      <c r="I36" s="13"/>
      <c r="J36" s="16"/>
      <c r="K36" s="206" t="str">
        <f t="shared" ref="K36" si="18">IFERROR(AVERAGE(J36:J39)," ")</f>
        <v xml:space="preserve"> </v>
      </c>
      <c r="L36" s="209" t="str">
        <f t="shared" ref="L36" si="19">IFERROR(STDEV(J36:J39)," ")</f>
        <v xml:space="preserve"> </v>
      </c>
      <c r="M36" s="25" t="str">
        <f>IFERROR(ABS(J36)/K36*100," ")</f>
        <v xml:space="preserve"> </v>
      </c>
      <c r="N36" s="212" t="str">
        <f t="shared" ref="N36" si="20">IFERROR(L36/K36," ")</f>
        <v xml:space="preserve"> </v>
      </c>
      <c r="O36" s="215"/>
      <c r="P36" s="197"/>
      <c r="Q36" s="226"/>
      <c r="R36" s="135"/>
      <c r="S36" s="136"/>
      <c r="T36" s="8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O36" s="12"/>
    </row>
    <row r="37" spans="1:47" ht="15" x14ac:dyDescent="0.25">
      <c r="A37" s="106"/>
      <c r="B37" s="133"/>
      <c r="C37" s="106"/>
      <c r="D37" s="106"/>
      <c r="E37" s="190"/>
      <c r="F37" s="201"/>
      <c r="G37" s="204"/>
      <c r="H37" s="26"/>
      <c r="I37" s="14"/>
      <c r="J37" s="17"/>
      <c r="K37" s="207"/>
      <c r="L37" s="210"/>
      <c r="M37" s="27" t="str">
        <f>IFERROR(ABS(J37)/K36*100," ")</f>
        <v xml:space="preserve"> </v>
      </c>
      <c r="N37" s="213"/>
      <c r="O37" s="216"/>
      <c r="P37" s="198"/>
      <c r="Q37" s="227"/>
      <c r="R37" s="106"/>
      <c r="S37" s="228"/>
      <c r="T37" s="8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O37" s="12"/>
    </row>
    <row r="38" spans="1:47" ht="15" x14ac:dyDescent="0.25">
      <c r="A38" s="106"/>
      <c r="B38" s="133"/>
      <c r="C38" s="106"/>
      <c r="D38" s="106"/>
      <c r="E38" s="190"/>
      <c r="F38" s="201"/>
      <c r="G38" s="204"/>
      <c r="H38" s="26"/>
      <c r="I38" s="14"/>
      <c r="J38" s="17"/>
      <c r="K38" s="207"/>
      <c r="L38" s="210"/>
      <c r="M38" s="27" t="str">
        <f>IFERROR(ABS(J38)/K36*100," ")</f>
        <v xml:space="preserve"> </v>
      </c>
      <c r="N38" s="213"/>
      <c r="O38" s="216"/>
      <c r="P38" s="198"/>
      <c r="Q38" s="227"/>
      <c r="R38" s="106"/>
      <c r="S38" s="228"/>
      <c r="T38" s="86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O38" s="12"/>
    </row>
    <row r="39" spans="1:47" ht="15.75" thickBot="1" x14ac:dyDescent="0.3">
      <c r="A39" s="106"/>
      <c r="B39" s="133"/>
      <c r="C39" s="106"/>
      <c r="D39" s="106"/>
      <c r="E39" s="191"/>
      <c r="F39" s="202"/>
      <c r="G39" s="205"/>
      <c r="H39" s="28"/>
      <c r="I39" s="15"/>
      <c r="J39" s="18"/>
      <c r="K39" s="208"/>
      <c r="L39" s="211"/>
      <c r="M39" s="29" t="str">
        <f t="shared" si="8"/>
        <v xml:space="preserve"> </v>
      </c>
      <c r="N39" s="214"/>
      <c r="O39" s="217"/>
      <c r="P39" s="199"/>
      <c r="Q39" s="227"/>
      <c r="R39" s="106"/>
      <c r="S39" s="228"/>
      <c r="T39" s="86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O39" s="12"/>
    </row>
    <row r="40" spans="1:47" ht="15" x14ac:dyDescent="0.25">
      <c r="A40" s="106"/>
      <c r="B40" s="133"/>
      <c r="C40" s="106"/>
      <c r="D40" s="106"/>
      <c r="E40" s="189">
        <v>7</v>
      </c>
      <c r="F40" s="200"/>
      <c r="G40" s="203"/>
      <c r="H40" s="24"/>
      <c r="I40" s="13"/>
      <c r="J40" s="16"/>
      <c r="K40" s="206" t="str">
        <f t="shared" ref="K40" si="21">IFERROR(AVERAGE(J40:J43)," ")</f>
        <v xml:space="preserve"> </v>
      </c>
      <c r="L40" s="209" t="str">
        <f t="shared" ref="L40" si="22">IFERROR(STDEV(J40:J43)," ")</f>
        <v xml:space="preserve"> </v>
      </c>
      <c r="M40" s="25" t="str">
        <f>IFERROR(ABS(J40)/K40*100," ")</f>
        <v xml:space="preserve"> </v>
      </c>
      <c r="N40" s="212" t="str">
        <f t="shared" ref="N40" si="23">IFERROR(L40/K40," ")</f>
        <v xml:space="preserve"> </v>
      </c>
      <c r="O40" s="215"/>
      <c r="P40" s="197"/>
      <c r="Q40" s="226"/>
      <c r="R40" s="135"/>
      <c r="S40" s="136"/>
      <c r="T40" s="86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47" ht="15" x14ac:dyDescent="0.25">
      <c r="A41" s="106"/>
      <c r="B41" s="133"/>
      <c r="C41" s="106"/>
      <c r="D41" s="106"/>
      <c r="E41" s="190"/>
      <c r="F41" s="201"/>
      <c r="G41" s="204"/>
      <c r="H41" s="26"/>
      <c r="I41" s="14"/>
      <c r="J41" s="17"/>
      <c r="K41" s="207"/>
      <c r="L41" s="210"/>
      <c r="M41" s="27" t="str">
        <f>IFERROR(ABS(J41)/K40*100," ")</f>
        <v xml:space="preserve"> </v>
      </c>
      <c r="N41" s="213"/>
      <c r="O41" s="216"/>
      <c r="P41" s="198"/>
      <c r="Q41" s="227"/>
      <c r="R41" s="106"/>
      <c r="S41" s="228"/>
      <c r="T41" s="86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47" ht="15" x14ac:dyDescent="0.25">
      <c r="A42" s="106"/>
      <c r="B42" s="133"/>
      <c r="C42" s="106"/>
      <c r="D42" s="106"/>
      <c r="E42" s="190"/>
      <c r="F42" s="201"/>
      <c r="G42" s="204"/>
      <c r="H42" s="26"/>
      <c r="I42" s="14"/>
      <c r="J42" s="17"/>
      <c r="K42" s="207"/>
      <c r="L42" s="210"/>
      <c r="M42" s="27" t="str">
        <f>IFERROR(ABS(J42)/K40*100," ")</f>
        <v xml:space="preserve"> </v>
      </c>
      <c r="N42" s="213"/>
      <c r="O42" s="216"/>
      <c r="P42" s="198"/>
      <c r="Q42" s="227"/>
      <c r="R42" s="106"/>
      <c r="S42" s="228"/>
      <c r="T42" s="86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47" ht="15.75" thickBot="1" x14ac:dyDescent="0.3">
      <c r="A43" s="106"/>
      <c r="B43" s="133"/>
      <c r="C43" s="106"/>
      <c r="D43" s="106"/>
      <c r="E43" s="191"/>
      <c r="F43" s="202"/>
      <c r="G43" s="205"/>
      <c r="H43" s="28"/>
      <c r="I43" s="15"/>
      <c r="J43" s="18"/>
      <c r="K43" s="208"/>
      <c r="L43" s="211"/>
      <c r="M43" s="29" t="str">
        <f t="shared" si="8"/>
        <v xml:space="preserve"> </v>
      </c>
      <c r="N43" s="214"/>
      <c r="O43" s="217"/>
      <c r="P43" s="199"/>
      <c r="Q43" s="227"/>
      <c r="R43" s="106"/>
      <c r="S43" s="228"/>
      <c r="T43" s="86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47" ht="15" x14ac:dyDescent="0.25">
      <c r="A44" s="106"/>
      <c r="B44" s="133"/>
      <c r="C44" s="106"/>
      <c r="D44" s="106"/>
      <c r="E44" s="190">
        <v>8</v>
      </c>
      <c r="F44" s="201"/>
      <c r="G44" s="218"/>
      <c r="H44" s="30"/>
      <c r="I44" s="31"/>
      <c r="J44" s="32"/>
      <c r="K44" s="206" t="str">
        <f t="shared" ref="K44" si="24">IFERROR(AVERAGE(J44:J47)," ")</f>
        <v xml:space="preserve"> </v>
      </c>
      <c r="L44" s="209" t="str">
        <f t="shared" ref="L44" si="25">IFERROR(STDEV(J44:J47)," ")</f>
        <v xml:space="preserve"> </v>
      </c>
      <c r="M44" s="25" t="str">
        <f>IFERROR(ABS(J44)/K44*100," ")</f>
        <v xml:space="preserve"> </v>
      </c>
      <c r="N44" s="212" t="str">
        <f t="shared" ref="N44" si="26">IFERROR(L44/K44," ")</f>
        <v xml:space="preserve"> </v>
      </c>
      <c r="O44" s="215"/>
      <c r="P44" s="197"/>
      <c r="Q44" s="226"/>
      <c r="R44" s="135"/>
      <c r="S44" s="136"/>
      <c r="T44" s="8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47" ht="15" x14ac:dyDescent="0.25">
      <c r="A45" s="106"/>
      <c r="B45" s="133"/>
      <c r="C45" s="106"/>
      <c r="D45" s="106"/>
      <c r="E45" s="190"/>
      <c r="F45" s="201"/>
      <c r="G45" s="204"/>
      <c r="H45" s="26"/>
      <c r="I45" s="14"/>
      <c r="J45" s="17"/>
      <c r="K45" s="207"/>
      <c r="L45" s="210"/>
      <c r="M45" s="27" t="str">
        <f>IFERROR(ABS(J45)/K44*100," ")</f>
        <v xml:space="preserve"> </v>
      </c>
      <c r="N45" s="213"/>
      <c r="O45" s="216"/>
      <c r="P45" s="198"/>
      <c r="Q45" s="227"/>
      <c r="R45" s="106"/>
      <c r="S45" s="228"/>
      <c r="T45" s="8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47" ht="15" x14ac:dyDescent="0.25">
      <c r="A46" s="106"/>
      <c r="B46" s="133"/>
      <c r="C46" s="106"/>
      <c r="D46" s="106"/>
      <c r="E46" s="190"/>
      <c r="F46" s="201"/>
      <c r="G46" s="204"/>
      <c r="H46" s="26"/>
      <c r="I46" s="14"/>
      <c r="J46" s="17"/>
      <c r="K46" s="207"/>
      <c r="L46" s="210"/>
      <c r="M46" s="27" t="str">
        <f>IFERROR(ABS(J46)/K44*100," ")</f>
        <v xml:space="preserve"> </v>
      </c>
      <c r="N46" s="213"/>
      <c r="O46" s="216"/>
      <c r="P46" s="198"/>
      <c r="Q46" s="227"/>
      <c r="R46" s="106"/>
      <c r="S46" s="228"/>
      <c r="T46" s="86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47" ht="15.75" thickBot="1" x14ac:dyDescent="0.3">
      <c r="A47" s="106"/>
      <c r="B47" s="133"/>
      <c r="C47" s="106"/>
      <c r="D47" s="106"/>
      <c r="E47" s="190"/>
      <c r="F47" s="201"/>
      <c r="G47" s="219"/>
      <c r="H47" s="33"/>
      <c r="I47" s="34"/>
      <c r="J47" s="35"/>
      <c r="K47" s="208"/>
      <c r="L47" s="211"/>
      <c r="M47" s="29" t="str">
        <f t="shared" si="8"/>
        <v xml:space="preserve"> </v>
      </c>
      <c r="N47" s="214"/>
      <c r="O47" s="217"/>
      <c r="P47" s="199"/>
      <c r="Q47" s="227"/>
      <c r="R47" s="106"/>
      <c r="S47" s="228"/>
      <c r="T47" s="8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47" ht="15" x14ac:dyDescent="0.25">
      <c r="A48" s="106"/>
      <c r="B48" s="133"/>
      <c r="C48" s="106"/>
      <c r="D48" s="106"/>
      <c r="E48" s="189">
        <v>9</v>
      </c>
      <c r="F48" s="200"/>
      <c r="G48" s="203"/>
      <c r="H48" s="24"/>
      <c r="I48" s="13"/>
      <c r="J48" s="16"/>
      <c r="K48" s="206" t="str">
        <f t="shared" ref="K48" si="27">IFERROR(AVERAGE(J48:J51)," ")</f>
        <v xml:space="preserve"> </v>
      </c>
      <c r="L48" s="209" t="str">
        <f t="shared" ref="L48" si="28">IFERROR(STDEV(J48:J51)," ")</f>
        <v xml:space="preserve"> </v>
      </c>
      <c r="M48" s="25" t="str">
        <f>IFERROR(ABS(J48)/K48*100," ")</f>
        <v xml:space="preserve"> </v>
      </c>
      <c r="N48" s="212" t="str">
        <f t="shared" ref="N48" si="29">IFERROR(L48/K48," ")</f>
        <v xml:space="preserve"> </v>
      </c>
      <c r="O48" s="215"/>
      <c r="P48" s="197"/>
      <c r="Q48" s="226"/>
      <c r="R48" s="135"/>
      <c r="S48" s="136"/>
      <c r="T48" s="86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ht="15" x14ac:dyDescent="0.25">
      <c r="A49" s="106"/>
      <c r="B49" s="133"/>
      <c r="C49" s="106"/>
      <c r="D49" s="106"/>
      <c r="E49" s="190"/>
      <c r="F49" s="201"/>
      <c r="G49" s="204"/>
      <c r="H49" s="26"/>
      <c r="I49" s="14"/>
      <c r="J49" s="17"/>
      <c r="K49" s="207"/>
      <c r="L49" s="210"/>
      <c r="M49" s="27" t="str">
        <f>IFERROR(ABS(J49)/K48*100," ")</f>
        <v xml:space="preserve"> </v>
      </c>
      <c r="N49" s="213"/>
      <c r="O49" s="216"/>
      <c r="P49" s="198"/>
      <c r="Q49" s="227"/>
      <c r="R49" s="106"/>
      <c r="S49" s="228"/>
      <c r="T49" s="86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15" x14ac:dyDescent="0.25">
      <c r="A50" s="106"/>
      <c r="B50" s="133"/>
      <c r="C50" s="106"/>
      <c r="D50" s="106"/>
      <c r="E50" s="190"/>
      <c r="F50" s="201"/>
      <c r="G50" s="204"/>
      <c r="H50" s="26"/>
      <c r="I50" s="14"/>
      <c r="J50" s="17"/>
      <c r="K50" s="207"/>
      <c r="L50" s="210"/>
      <c r="M50" s="27" t="str">
        <f>IFERROR(ABS(J50)/K48*100," ")</f>
        <v xml:space="preserve"> </v>
      </c>
      <c r="N50" s="213"/>
      <c r="O50" s="216"/>
      <c r="P50" s="198"/>
      <c r="Q50" s="227"/>
      <c r="R50" s="106"/>
      <c r="S50" s="228"/>
      <c r="T50" s="86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5.75" thickBot="1" x14ac:dyDescent="0.3">
      <c r="A51" s="106"/>
      <c r="B51" s="133"/>
      <c r="C51" s="106"/>
      <c r="D51" s="106"/>
      <c r="E51" s="191"/>
      <c r="F51" s="202"/>
      <c r="G51" s="205"/>
      <c r="H51" s="28"/>
      <c r="I51" s="15"/>
      <c r="J51" s="18"/>
      <c r="K51" s="208"/>
      <c r="L51" s="211"/>
      <c r="M51" s="29" t="str">
        <f>IFERROR(ABS(J51)/K52*100," ")</f>
        <v xml:space="preserve"> </v>
      </c>
      <c r="N51" s="214"/>
      <c r="O51" s="217"/>
      <c r="P51" s="199"/>
      <c r="Q51" s="227"/>
      <c r="R51" s="106"/>
      <c r="S51" s="228"/>
      <c r="T51" s="86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15" x14ac:dyDescent="0.25">
      <c r="A52" s="106"/>
      <c r="B52" s="133"/>
      <c r="C52" s="106"/>
      <c r="D52" s="106"/>
      <c r="E52" s="190">
        <v>10</v>
      </c>
      <c r="F52" s="201"/>
      <c r="G52" s="218"/>
      <c r="H52" s="30"/>
      <c r="I52" s="31"/>
      <c r="J52" s="32"/>
      <c r="K52" s="206" t="str">
        <f t="shared" ref="K52" si="30">IFERROR(AVERAGE(J52:J55)," ")</f>
        <v xml:space="preserve"> </v>
      </c>
      <c r="L52" s="209" t="str">
        <f t="shared" ref="L52" si="31">IFERROR(STDEV(J52:J55)," ")</f>
        <v xml:space="preserve"> </v>
      </c>
      <c r="M52" s="25" t="str">
        <f>IFERROR(ABS(J52)/K52*100," ")</f>
        <v xml:space="preserve"> </v>
      </c>
      <c r="N52" s="212" t="str">
        <f t="shared" ref="N52" si="32">IFERROR(L52/K52," ")</f>
        <v xml:space="preserve"> </v>
      </c>
      <c r="O52" s="215"/>
      <c r="P52" s="197"/>
      <c r="Q52" s="226"/>
      <c r="R52" s="135"/>
      <c r="S52" s="136"/>
      <c r="T52" s="8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15" x14ac:dyDescent="0.25">
      <c r="A53" s="106"/>
      <c r="B53" s="133"/>
      <c r="C53" s="106"/>
      <c r="D53" s="106"/>
      <c r="E53" s="190"/>
      <c r="F53" s="201"/>
      <c r="G53" s="204"/>
      <c r="H53" s="26"/>
      <c r="I53" s="14"/>
      <c r="J53" s="17"/>
      <c r="K53" s="207"/>
      <c r="L53" s="210"/>
      <c r="M53" s="27" t="str">
        <f>IFERROR(ABS(J53)/K52*100," ")</f>
        <v xml:space="preserve"> </v>
      </c>
      <c r="N53" s="213"/>
      <c r="O53" s="216"/>
      <c r="P53" s="198"/>
      <c r="Q53" s="227"/>
      <c r="R53" s="106"/>
      <c r="S53" s="228"/>
      <c r="T53" s="86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ht="15" x14ac:dyDescent="0.25">
      <c r="A54" s="106"/>
      <c r="B54" s="133"/>
      <c r="C54" s="106"/>
      <c r="D54" s="106"/>
      <c r="E54" s="190"/>
      <c r="F54" s="201"/>
      <c r="G54" s="204"/>
      <c r="H54" s="26"/>
      <c r="I54" s="14"/>
      <c r="J54" s="17"/>
      <c r="K54" s="207"/>
      <c r="L54" s="210"/>
      <c r="M54" s="27" t="str">
        <f>IFERROR(ABS(J54)/K52*100," ")</f>
        <v xml:space="preserve"> </v>
      </c>
      <c r="N54" s="213"/>
      <c r="O54" s="216"/>
      <c r="P54" s="198"/>
      <c r="Q54" s="227"/>
      <c r="R54" s="106"/>
      <c r="S54" s="228"/>
      <c r="T54" s="86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ht="15.75" thickBot="1" x14ac:dyDescent="0.3">
      <c r="A55" s="106"/>
      <c r="B55" s="133"/>
      <c r="C55" s="106"/>
      <c r="D55" s="106"/>
      <c r="E55" s="190"/>
      <c r="F55" s="201"/>
      <c r="G55" s="219"/>
      <c r="H55" s="33"/>
      <c r="I55" s="34"/>
      <c r="J55" s="35"/>
      <c r="K55" s="208"/>
      <c r="L55" s="211"/>
      <c r="M55" s="29" t="str">
        <f t="shared" si="8"/>
        <v xml:space="preserve"> </v>
      </c>
      <c r="N55" s="214"/>
      <c r="O55" s="217"/>
      <c r="P55" s="199"/>
      <c r="Q55" s="227"/>
      <c r="R55" s="106"/>
      <c r="S55" s="228"/>
      <c r="T55" s="86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ht="15" x14ac:dyDescent="0.25">
      <c r="A56" s="106"/>
      <c r="B56" s="133"/>
      <c r="C56" s="106"/>
      <c r="D56" s="106"/>
      <c r="E56" s="189">
        <v>11</v>
      </c>
      <c r="F56" s="200"/>
      <c r="G56" s="203"/>
      <c r="H56" s="24"/>
      <c r="I56" s="13"/>
      <c r="J56" s="16"/>
      <c r="K56" s="206" t="str">
        <f t="shared" ref="K56" si="33">IFERROR(AVERAGE(J56:J59)," ")</f>
        <v xml:space="preserve"> </v>
      </c>
      <c r="L56" s="209" t="str">
        <f t="shared" ref="L56" si="34">IFERROR(STDEV(J56:J59)," ")</f>
        <v xml:space="preserve"> </v>
      </c>
      <c r="M56" s="25" t="str">
        <f>IFERROR(ABS(J56)/K56*100," ")</f>
        <v xml:space="preserve"> </v>
      </c>
      <c r="N56" s="212" t="str">
        <f t="shared" ref="N56" si="35">IFERROR(L56/K56," ")</f>
        <v xml:space="preserve"> </v>
      </c>
      <c r="O56" s="215"/>
      <c r="P56" s="197"/>
      <c r="Q56" s="226"/>
      <c r="R56" s="135"/>
      <c r="S56" s="136"/>
      <c r="T56" s="86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ht="15" x14ac:dyDescent="0.25">
      <c r="A57" s="106"/>
      <c r="B57" s="133"/>
      <c r="C57" s="106"/>
      <c r="D57" s="106"/>
      <c r="E57" s="190"/>
      <c r="F57" s="201"/>
      <c r="G57" s="204"/>
      <c r="H57" s="26"/>
      <c r="I57" s="14"/>
      <c r="J57" s="17"/>
      <c r="K57" s="207"/>
      <c r="L57" s="210"/>
      <c r="M57" s="27" t="str">
        <f>IFERROR(ABS(J57)/K56*100," ")</f>
        <v xml:space="preserve"> </v>
      </c>
      <c r="N57" s="213"/>
      <c r="O57" s="216"/>
      <c r="P57" s="198"/>
      <c r="Q57" s="227"/>
      <c r="R57" s="106"/>
      <c r="S57" s="228"/>
      <c r="T57" s="86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ht="15" x14ac:dyDescent="0.25">
      <c r="A58" s="106"/>
      <c r="B58" s="133"/>
      <c r="C58" s="106"/>
      <c r="D58" s="106"/>
      <c r="E58" s="190"/>
      <c r="F58" s="201"/>
      <c r="G58" s="204"/>
      <c r="H58" s="26"/>
      <c r="I58" s="14"/>
      <c r="J58" s="17"/>
      <c r="K58" s="207"/>
      <c r="L58" s="210"/>
      <c r="M58" s="27" t="str">
        <f>IFERROR(ABS(J58)/K56*100," ")</f>
        <v xml:space="preserve"> </v>
      </c>
      <c r="N58" s="213"/>
      <c r="O58" s="216"/>
      <c r="P58" s="198"/>
      <c r="Q58" s="227"/>
      <c r="R58" s="106"/>
      <c r="S58" s="228"/>
      <c r="T58" s="8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ht="15.75" thickBot="1" x14ac:dyDescent="0.3">
      <c r="A59" s="106"/>
      <c r="B59" s="133"/>
      <c r="C59" s="106"/>
      <c r="D59" s="106"/>
      <c r="E59" s="191"/>
      <c r="F59" s="202"/>
      <c r="G59" s="205"/>
      <c r="H59" s="28"/>
      <c r="I59" s="15"/>
      <c r="J59" s="18"/>
      <c r="K59" s="208"/>
      <c r="L59" s="211"/>
      <c r="M59" s="29" t="str">
        <f t="shared" si="8"/>
        <v xml:space="preserve"> </v>
      </c>
      <c r="N59" s="214"/>
      <c r="O59" s="217"/>
      <c r="P59" s="199"/>
      <c r="Q59" s="227"/>
      <c r="R59" s="106"/>
      <c r="S59" s="228"/>
      <c r="T59" s="86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ht="15" x14ac:dyDescent="0.25">
      <c r="A60" s="106"/>
      <c r="B60" s="133"/>
      <c r="C60" s="106"/>
      <c r="D60" s="106"/>
      <c r="E60" s="190">
        <v>12</v>
      </c>
      <c r="F60" s="201"/>
      <c r="G60" s="218"/>
      <c r="H60" s="30"/>
      <c r="I60" s="31"/>
      <c r="J60" s="32"/>
      <c r="K60" s="206" t="str">
        <f t="shared" ref="K60" si="36">IFERROR(AVERAGE(J60:J63)," ")</f>
        <v xml:space="preserve"> </v>
      </c>
      <c r="L60" s="209" t="str">
        <f t="shared" ref="L60" si="37">IFERROR(STDEV(J60:J63)," ")</f>
        <v xml:space="preserve"> </v>
      </c>
      <c r="M60" s="25" t="str">
        <f>IFERROR(ABS(J60)/K60*100," ")</f>
        <v xml:space="preserve"> </v>
      </c>
      <c r="N60" s="212" t="str">
        <f t="shared" ref="N60" si="38">IFERROR(L60/K60," ")</f>
        <v xml:space="preserve"> </v>
      </c>
      <c r="O60" s="215"/>
      <c r="P60" s="197"/>
      <c r="Q60" s="226"/>
      <c r="R60" s="135"/>
      <c r="S60" s="136"/>
      <c r="T60" s="86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ht="15" x14ac:dyDescent="0.25">
      <c r="A61" s="106"/>
      <c r="B61" s="133"/>
      <c r="C61" s="106"/>
      <c r="D61" s="106"/>
      <c r="E61" s="190"/>
      <c r="F61" s="201"/>
      <c r="G61" s="204"/>
      <c r="H61" s="26"/>
      <c r="I61" s="14"/>
      <c r="J61" s="17"/>
      <c r="K61" s="207"/>
      <c r="L61" s="210"/>
      <c r="M61" s="27" t="str">
        <f>IFERROR(ABS(J61)/K60*100," ")</f>
        <v xml:space="preserve"> </v>
      </c>
      <c r="N61" s="213"/>
      <c r="O61" s="216"/>
      <c r="P61" s="198"/>
      <c r="Q61" s="227"/>
      <c r="R61" s="106"/>
      <c r="S61" s="228"/>
      <c r="T61" s="86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ht="15" x14ac:dyDescent="0.25">
      <c r="A62" s="106"/>
      <c r="B62" s="133"/>
      <c r="C62" s="106"/>
      <c r="D62" s="106"/>
      <c r="E62" s="190"/>
      <c r="F62" s="201"/>
      <c r="G62" s="204"/>
      <c r="H62" s="26"/>
      <c r="I62" s="14"/>
      <c r="J62" s="17"/>
      <c r="K62" s="207"/>
      <c r="L62" s="210"/>
      <c r="M62" s="27" t="str">
        <f>IFERROR(ABS(J62)/K60*100," ")</f>
        <v xml:space="preserve"> </v>
      </c>
      <c r="N62" s="213"/>
      <c r="O62" s="216"/>
      <c r="P62" s="198"/>
      <c r="Q62" s="227"/>
      <c r="R62" s="106"/>
      <c r="S62" s="228"/>
      <c r="T62" s="86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ht="15.75" thickBot="1" x14ac:dyDescent="0.3">
      <c r="A63" s="106"/>
      <c r="B63" s="133"/>
      <c r="C63" s="106"/>
      <c r="D63" s="106"/>
      <c r="E63" s="190"/>
      <c r="F63" s="201"/>
      <c r="G63" s="219"/>
      <c r="H63" s="33"/>
      <c r="I63" s="34"/>
      <c r="J63" s="35"/>
      <c r="K63" s="208"/>
      <c r="L63" s="211"/>
      <c r="M63" s="29" t="str">
        <f t="shared" si="8"/>
        <v xml:space="preserve"> </v>
      </c>
      <c r="N63" s="214"/>
      <c r="O63" s="217"/>
      <c r="P63" s="199"/>
      <c r="Q63" s="227"/>
      <c r="R63" s="106"/>
      <c r="S63" s="228"/>
      <c r="T63" s="86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ht="15" x14ac:dyDescent="0.25">
      <c r="A64" s="106"/>
      <c r="B64" s="133"/>
      <c r="C64" s="106"/>
      <c r="D64" s="106"/>
      <c r="E64" s="189">
        <v>13</v>
      </c>
      <c r="F64" s="200"/>
      <c r="G64" s="203"/>
      <c r="H64" s="24"/>
      <c r="I64" s="13"/>
      <c r="J64" s="16"/>
      <c r="K64" s="206" t="str">
        <f t="shared" ref="K64" si="39">IFERROR(AVERAGE(J64:J67)," ")</f>
        <v xml:space="preserve"> </v>
      </c>
      <c r="L64" s="209" t="str">
        <f t="shared" ref="L64" si="40">IFERROR(STDEV(J64:J67)," ")</f>
        <v xml:space="preserve"> </v>
      </c>
      <c r="M64" s="25" t="str">
        <f>IFERROR(ABS(J64)/K64*100," ")</f>
        <v xml:space="preserve"> </v>
      </c>
      <c r="N64" s="212" t="str">
        <f t="shared" ref="N64" si="41">IFERROR(L64/K64," ")</f>
        <v xml:space="preserve"> </v>
      </c>
      <c r="O64" s="215"/>
      <c r="P64" s="197"/>
      <c r="Q64" s="226"/>
      <c r="R64" s="135"/>
      <c r="S64" s="136"/>
      <c r="T64" s="86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ht="15" x14ac:dyDescent="0.25">
      <c r="A65" s="106"/>
      <c r="B65" s="133"/>
      <c r="C65" s="106"/>
      <c r="D65" s="106"/>
      <c r="E65" s="190"/>
      <c r="F65" s="201"/>
      <c r="G65" s="204"/>
      <c r="H65" s="26"/>
      <c r="I65" s="14"/>
      <c r="J65" s="17"/>
      <c r="K65" s="207"/>
      <c r="L65" s="210"/>
      <c r="M65" s="27" t="str">
        <f>IFERROR(ABS(J65)/K64*100," ")</f>
        <v xml:space="preserve"> </v>
      </c>
      <c r="N65" s="213"/>
      <c r="O65" s="216"/>
      <c r="P65" s="198"/>
      <c r="Q65" s="227"/>
      <c r="R65" s="106"/>
      <c r="S65" s="228"/>
      <c r="T65" s="86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ht="15" x14ac:dyDescent="0.25">
      <c r="A66" s="106"/>
      <c r="B66" s="133"/>
      <c r="C66" s="106"/>
      <c r="D66" s="106"/>
      <c r="E66" s="190"/>
      <c r="F66" s="201"/>
      <c r="G66" s="204"/>
      <c r="H66" s="26"/>
      <c r="I66" s="14"/>
      <c r="J66" s="17"/>
      <c r="K66" s="207"/>
      <c r="L66" s="210"/>
      <c r="M66" s="27" t="str">
        <f>IFERROR(ABS(J66)/K64*100," ")</f>
        <v xml:space="preserve"> </v>
      </c>
      <c r="N66" s="213"/>
      <c r="O66" s="216"/>
      <c r="P66" s="198"/>
      <c r="Q66" s="227"/>
      <c r="R66" s="106"/>
      <c r="S66" s="228"/>
      <c r="T66" s="86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ht="15.75" thickBot="1" x14ac:dyDescent="0.3">
      <c r="A67" s="106"/>
      <c r="B67" s="133"/>
      <c r="C67" s="106"/>
      <c r="D67" s="106"/>
      <c r="E67" s="191"/>
      <c r="F67" s="202"/>
      <c r="G67" s="205"/>
      <c r="H67" s="28"/>
      <c r="I67" s="15"/>
      <c r="J67" s="18"/>
      <c r="K67" s="208"/>
      <c r="L67" s="211"/>
      <c r="M67" s="29" t="str">
        <f t="shared" si="8"/>
        <v xml:space="preserve"> </v>
      </c>
      <c r="N67" s="214"/>
      <c r="O67" s="217"/>
      <c r="P67" s="199"/>
      <c r="Q67" s="227"/>
      <c r="R67" s="106"/>
      <c r="S67" s="228"/>
      <c r="T67" s="86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ht="15" x14ac:dyDescent="0.25">
      <c r="A68" s="106"/>
      <c r="B68" s="133"/>
      <c r="C68" s="106"/>
      <c r="D68" s="106"/>
      <c r="E68" s="190">
        <v>14</v>
      </c>
      <c r="F68" s="201"/>
      <c r="G68" s="218"/>
      <c r="H68" s="30"/>
      <c r="I68" s="31"/>
      <c r="J68" s="32"/>
      <c r="K68" s="206" t="str">
        <f t="shared" ref="K68" si="42">IFERROR(AVERAGE(J68:J71)," ")</f>
        <v xml:space="preserve"> </v>
      </c>
      <c r="L68" s="209" t="str">
        <f t="shared" ref="L68" si="43">IFERROR(STDEV(J68:J71)," ")</f>
        <v xml:space="preserve"> </v>
      </c>
      <c r="M68" s="25" t="str">
        <f>IFERROR(ABS(J68)/K68*100," ")</f>
        <v xml:space="preserve"> </v>
      </c>
      <c r="N68" s="212" t="str">
        <f t="shared" ref="N68" si="44">IFERROR(L68/K68," ")</f>
        <v xml:space="preserve"> </v>
      </c>
      <c r="O68" s="215"/>
      <c r="P68" s="197"/>
      <c r="Q68" s="226"/>
      <c r="R68" s="135"/>
      <c r="S68" s="136"/>
      <c r="T68" s="86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ht="15" x14ac:dyDescent="0.25">
      <c r="A69" s="106"/>
      <c r="B69" s="133"/>
      <c r="C69" s="106"/>
      <c r="D69" s="106"/>
      <c r="E69" s="190"/>
      <c r="F69" s="201"/>
      <c r="G69" s="204"/>
      <c r="H69" s="26"/>
      <c r="I69" s="14"/>
      <c r="J69" s="17"/>
      <c r="K69" s="207"/>
      <c r="L69" s="210"/>
      <c r="M69" s="27" t="str">
        <f>IFERROR(ABS(J69)/K68*100," ")</f>
        <v xml:space="preserve"> </v>
      </c>
      <c r="N69" s="213"/>
      <c r="O69" s="216"/>
      <c r="P69" s="198"/>
      <c r="Q69" s="227"/>
      <c r="R69" s="106"/>
      <c r="S69" s="228"/>
      <c r="T69" s="86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ht="15" x14ac:dyDescent="0.25">
      <c r="A70" s="106"/>
      <c r="B70" s="133"/>
      <c r="C70" s="106"/>
      <c r="D70" s="106"/>
      <c r="E70" s="190"/>
      <c r="F70" s="201"/>
      <c r="G70" s="204"/>
      <c r="H70" s="26"/>
      <c r="I70" s="14"/>
      <c r="J70" s="17"/>
      <c r="K70" s="207"/>
      <c r="L70" s="210"/>
      <c r="M70" s="27" t="str">
        <f>IFERROR(ABS(J70)/K68*100," ")</f>
        <v xml:space="preserve"> </v>
      </c>
      <c r="N70" s="213"/>
      <c r="O70" s="216"/>
      <c r="P70" s="198"/>
      <c r="Q70" s="227"/>
      <c r="R70" s="106"/>
      <c r="S70" s="228"/>
      <c r="T70" s="86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5.75" thickBot="1" x14ac:dyDescent="0.3">
      <c r="A71" s="106"/>
      <c r="B71" s="133"/>
      <c r="C71" s="106"/>
      <c r="D71" s="106"/>
      <c r="E71" s="190"/>
      <c r="F71" s="201"/>
      <c r="G71" s="219"/>
      <c r="H71" s="33"/>
      <c r="I71" s="34"/>
      <c r="J71" s="35"/>
      <c r="K71" s="208"/>
      <c r="L71" s="211"/>
      <c r="M71" s="29" t="str">
        <f t="shared" si="8"/>
        <v xml:space="preserve"> </v>
      </c>
      <c r="N71" s="214"/>
      <c r="O71" s="217"/>
      <c r="P71" s="199"/>
      <c r="Q71" s="227"/>
      <c r="R71" s="106"/>
      <c r="S71" s="228"/>
      <c r="T71" s="86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5" x14ac:dyDescent="0.25">
      <c r="A72" s="106"/>
      <c r="B72" s="133"/>
      <c r="C72" s="106"/>
      <c r="D72" s="106"/>
      <c r="E72" s="189">
        <v>15</v>
      </c>
      <c r="F72" s="200"/>
      <c r="G72" s="203"/>
      <c r="H72" s="24"/>
      <c r="I72" s="13"/>
      <c r="J72" s="16"/>
      <c r="K72" s="206" t="str">
        <f t="shared" ref="K72" si="45">IFERROR(AVERAGE(J72:J75)," ")</f>
        <v xml:space="preserve"> </v>
      </c>
      <c r="L72" s="209" t="str">
        <f t="shared" ref="L72" si="46">IFERROR(STDEV(J72:J75)," ")</f>
        <v xml:space="preserve"> </v>
      </c>
      <c r="M72" s="25" t="str">
        <f>IFERROR(ABS(J72)/K72*100," ")</f>
        <v xml:space="preserve"> </v>
      </c>
      <c r="N72" s="212" t="str">
        <f t="shared" ref="N72" si="47">IFERROR(L72/K72," ")</f>
        <v xml:space="preserve"> </v>
      </c>
      <c r="O72" s="215"/>
      <c r="P72" s="197"/>
      <c r="Q72" s="226"/>
      <c r="R72" s="135"/>
      <c r="S72" s="136"/>
      <c r="T72" s="86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15" x14ac:dyDescent="0.25">
      <c r="A73" s="106"/>
      <c r="B73" s="133"/>
      <c r="C73" s="106"/>
      <c r="D73" s="106"/>
      <c r="E73" s="190"/>
      <c r="F73" s="201"/>
      <c r="G73" s="204"/>
      <c r="H73" s="26"/>
      <c r="I73" s="14"/>
      <c r="J73" s="17"/>
      <c r="K73" s="207"/>
      <c r="L73" s="210"/>
      <c r="M73" s="27" t="str">
        <f>IFERROR(ABS(J73)/K72*100," ")</f>
        <v xml:space="preserve"> </v>
      </c>
      <c r="N73" s="213"/>
      <c r="O73" s="216"/>
      <c r="P73" s="198"/>
      <c r="Q73" s="227"/>
      <c r="R73" s="106"/>
      <c r="S73" s="228"/>
      <c r="T73" s="86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ht="15" x14ac:dyDescent="0.25">
      <c r="A74" s="106"/>
      <c r="B74" s="133"/>
      <c r="C74" s="106"/>
      <c r="D74" s="106"/>
      <c r="E74" s="190"/>
      <c r="F74" s="201"/>
      <c r="G74" s="204"/>
      <c r="H74" s="26"/>
      <c r="I74" s="14"/>
      <c r="J74" s="17"/>
      <c r="K74" s="207"/>
      <c r="L74" s="210"/>
      <c r="M74" s="27" t="str">
        <f>IFERROR(ABS(J74)/K72*100," ")</f>
        <v xml:space="preserve"> </v>
      </c>
      <c r="N74" s="213"/>
      <c r="O74" s="216"/>
      <c r="P74" s="198"/>
      <c r="Q74" s="227"/>
      <c r="R74" s="106"/>
      <c r="S74" s="228"/>
      <c r="T74" s="86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5.75" thickBot="1" x14ac:dyDescent="0.3">
      <c r="A75" s="106"/>
      <c r="B75" s="133"/>
      <c r="C75" s="106"/>
      <c r="D75" s="106"/>
      <c r="E75" s="191"/>
      <c r="F75" s="202"/>
      <c r="G75" s="205"/>
      <c r="H75" s="28"/>
      <c r="I75" s="15"/>
      <c r="J75" s="18"/>
      <c r="K75" s="208"/>
      <c r="L75" s="211"/>
      <c r="M75" s="29" t="str">
        <f t="shared" si="8"/>
        <v xml:space="preserve"> </v>
      </c>
      <c r="N75" s="214"/>
      <c r="O75" s="217"/>
      <c r="P75" s="199"/>
      <c r="Q75" s="227"/>
      <c r="R75" s="106"/>
      <c r="S75" s="228"/>
      <c r="T75" s="86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5" x14ac:dyDescent="0.25">
      <c r="A76" s="106"/>
      <c r="B76" s="133"/>
      <c r="C76" s="106"/>
      <c r="D76" s="106"/>
      <c r="E76" s="189">
        <v>16</v>
      </c>
      <c r="F76" s="200"/>
      <c r="G76" s="203"/>
      <c r="H76" s="24"/>
      <c r="I76" s="13"/>
      <c r="J76" s="16"/>
      <c r="K76" s="206" t="str">
        <f t="shared" ref="K76" si="48">IFERROR(AVERAGE(J76:J79)," ")</f>
        <v xml:space="preserve"> </v>
      </c>
      <c r="L76" s="209" t="str">
        <f t="shared" ref="L76" si="49">IFERROR(STDEV(J76:J79)," ")</f>
        <v xml:space="preserve"> </v>
      </c>
      <c r="M76" s="25" t="str">
        <f>IFERROR(ABS(J76)/K76*100," ")</f>
        <v xml:space="preserve"> </v>
      </c>
      <c r="N76" s="212" t="str">
        <f t="shared" ref="N76" si="50">IFERROR(L76/K76," ")</f>
        <v xml:space="preserve"> </v>
      </c>
      <c r="O76" s="215"/>
      <c r="P76" s="197"/>
      <c r="Q76" s="226"/>
      <c r="R76" s="135"/>
      <c r="S76" s="136"/>
      <c r="T76" s="86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ht="15" x14ac:dyDescent="0.25">
      <c r="A77" s="106"/>
      <c r="B77" s="133"/>
      <c r="C77" s="106"/>
      <c r="D77" s="106"/>
      <c r="E77" s="190"/>
      <c r="F77" s="201"/>
      <c r="G77" s="204"/>
      <c r="H77" s="26"/>
      <c r="I77" s="14"/>
      <c r="J77" s="17"/>
      <c r="K77" s="207"/>
      <c r="L77" s="210"/>
      <c r="M77" s="27" t="str">
        <f>IFERROR(ABS(J77)/K76*100," ")</f>
        <v xml:space="preserve"> </v>
      </c>
      <c r="N77" s="213"/>
      <c r="O77" s="216"/>
      <c r="P77" s="198"/>
      <c r="Q77" s="227"/>
      <c r="R77" s="106"/>
      <c r="S77" s="228"/>
      <c r="T77" s="86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ht="15" x14ac:dyDescent="0.25">
      <c r="A78" s="106"/>
      <c r="B78" s="133"/>
      <c r="C78" s="106"/>
      <c r="D78" s="106"/>
      <c r="E78" s="190"/>
      <c r="F78" s="201"/>
      <c r="G78" s="204"/>
      <c r="H78" s="26"/>
      <c r="I78" s="14"/>
      <c r="J78" s="17"/>
      <c r="K78" s="207"/>
      <c r="L78" s="210"/>
      <c r="M78" s="27" t="str">
        <f>IFERROR(ABS(J78)/K76*100," ")</f>
        <v xml:space="preserve"> </v>
      </c>
      <c r="N78" s="213"/>
      <c r="O78" s="216"/>
      <c r="P78" s="198"/>
      <c r="Q78" s="227"/>
      <c r="R78" s="106"/>
      <c r="S78" s="228"/>
      <c r="T78" s="86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5.75" thickBot="1" x14ac:dyDescent="0.3">
      <c r="A79" s="106"/>
      <c r="B79" s="133"/>
      <c r="C79" s="106"/>
      <c r="D79" s="106"/>
      <c r="E79" s="191"/>
      <c r="F79" s="202"/>
      <c r="G79" s="205"/>
      <c r="H79" s="28"/>
      <c r="I79" s="15"/>
      <c r="J79" s="18"/>
      <c r="K79" s="208"/>
      <c r="L79" s="211"/>
      <c r="M79" s="29" t="str">
        <f t="shared" si="8"/>
        <v xml:space="preserve"> </v>
      </c>
      <c r="N79" s="214"/>
      <c r="O79" s="217"/>
      <c r="P79" s="199"/>
      <c r="Q79" s="227"/>
      <c r="R79" s="106"/>
      <c r="S79" s="228"/>
      <c r="T79" s="86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ht="15" x14ac:dyDescent="0.25">
      <c r="A80" s="106"/>
      <c r="B80" s="133"/>
      <c r="C80" s="106"/>
      <c r="D80" s="106"/>
      <c r="E80" s="190">
        <v>17</v>
      </c>
      <c r="F80" s="201"/>
      <c r="G80" s="218"/>
      <c r="H80" s="30"/>
      <c r="I80" s="31"/>
      <c r="J80" s="32"/>
      <c r="K80" s="206" t="str">
        <f t="shared" ref="K80" si="51">IFERROR(AVERAGE(J80:J83)," ")</f>
        <v xml:space="preserve"> </v>
      </c>
      <c r="L80" s="209" t="str">
        <f t="shared" ref="L80" si="52">IFERROR(STDEV(J80:J83)," ")</f>
        <v xml:space="preserve"> </v>
      </c>
      <c r="M80" s="25" t="str">
        <f>IFERROR(ABS(J80)/K80*100," ")</f>
        <v xml:space="preserve"> </v>
      </c>
      <c r="N80" s="212" t="str">
        <f t="shared" ref="N80" si="53">IFERROR(L80/K80," ")</f>
        <v xml:space="preserve"> </v>
      </c>
      <c r="O80" s="215"/>
      <c r="P80" s="197"/>
      <c r="Q80" s="226"/>
      <c r="R80" s="135"/>
      <c r="S80" s="136"/>
      <c r="T80" s="86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5" x14ac:dyDescent="0.25">
      <c r="A81" s="106"/>
      <c r="B81" s="133"/>
      <c r="C81" s="106"/>
      <c r="D81" s="106"/>
      <c r="E81" s="190"/>
      <c r="F81" s="201"/>
      <c r="G81" s="204"/>
      <c r="H81" s="26"/>
      <c r="I81" s="14"/>
      <c r="J81" s="17"/>
      <c r="K81" s="207"/>
      <c r="L81" s="210"/>
      <c r="M81" s="27" t="str">
        <f>IFERROR(ABS(J81)/K80*100," ")</f>
        <v xml:space="preserve"> </v>
      </c>
      <c r="N81" s="213"/>
      <c r="O81" s="216"/>
      <c r="P81" s="198"/>
      <c r="Q81" s="227"/>
      <c r="R81" s="106"/>
      <c r="S81" s="228"/>
      <c r="T81" s="86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15" x14ac:dyDescent="0.25">
      <c r="A82" s="106"/>
      <c r="B82" s="133"/>
      <c r="C82" s="106"/>
      <c r="D82" s="106"/>
      <c r="E82" s="190"/>
      <c r="F82" s="201"/>
      <c r="G82" s="204"/>
      <c r="H82" s="26"/>
      <c r="I82" s="14"/>
      <c r="J82" s="17"/>
      <c r="K82" s="207"/>
      <c r="L82" s="210"/>
      <c r="M82" s="27" t="str">
        <f>IFERROR(ABS(J82)/K80*100," ")</f>
        <v xml:space="preserve"> </v>
      </c>
      <c r="N82" s="213"/>
      <c r="O82" s="216"/>
      <c r="P82" s="198"/>
      <c r="Q82" s="227"/>
      <c r="R82" s="106"/>
      <c r="S82" s="228"/>
      <c r="T82" s="86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ht="15.75" thickBot="1" x14ac:dyDescent="0.3">
      <c r="A83" s="106"/>
      <c r="B83" s="133"/>
      <c r="C83" s="106"/>
      <c r="D83" s="106"/>
      <c r="E83" s="190"/>
      <c r="F83" s="201"/>
      <c r="G83" s="219"/>
      <c r="H83" s="33"/>
      <c r="I83" s="34"/>
      <c r="J83" s="35"/>
      <c r="K83" s="208"/>
      <c r="L83" s="211"/>
      <c r="M83" s="29" t="str">
        <f t="shared" si="8"/>
        <v xml:space="preserve"> </v>
      </c>
      <c r="N83" s="214"/>
      <c r="O83" s="217"/>
      <c r="P83" s="199"/>
      <c r="Q83" s="227"/>
      <c r="R83" s="106"/>
      <c r="S83" s="228"/>
      <c r="T83" s="86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5" x14ac:dyDescent="0.25">
      <c r="A84" s="106"/>
      <c r="B84" s="133"/>
      <c r="C84" s="106"/>
      <c r="D84" s="106"/>
      <c r="E84" s="189">
        <v>18</v>
      </c>
      <c r="F84" s="200"/>
      <c r="G84" s="203"/>
      <c r="H84" s="24"/>
      <c r="I84" s="13"/>
      <c r="J84" s="16"/>
      <c r="K84" s="206" t="str">
        <f t="shared" ref="K84" si="54">IFERROR(AVERAGE(J84:J87)," ")</f>
        <v xml:space="preserve"> </v>
      </c>
      <c r="L84" s="209" t="str">
        <f t="shared" ref="L84" si="55">IFERROR(STDEV(J84:J87)," ")</f>
        <v xml:space="preserve"> </v>
      </c>
      <c r="M84" s="25" t="str">
        <f>IFERROR(ABS(J84)/K84*100," ")</f>
        <v xml:space="preserve"> </v>
      </c>
      <c r="N84" s="212" t="str">
        <f t="shared" ref="N84" si="56">IFERROR(L84/K84," ")</f>
        <v xml:space="preserve"> </v>
      </c>
      <c r="O84" s="215"/>
      <c r="P84" s="197"/>
      <c r="Q84" s="226"/>
      <c r="R84" s="135"/>
      <c r="S84" s="136"/>
      <c r="T84" s="86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ht="15" x14ac:dyDescent="0.25">
      <c r="A85" s="106"/>
      <c r="B85" s="133"/>
      <c r="C85" s="106"/>
      <c r="D85" s="106"/>
      <c r="E85" s="190"/>
      <c r="F85" s="201"/>
      <c r="G85" s="204"/>
      <c r="H85" s="26"/>
      <c r="I85" s="14"/>
      <c r="J85" s="17"/>
      <c r="K85" s="207"/>
      <c r="L85" s="210"/>
      <c r="M85" s="27" t="str">
        <f>IFERROR(ABS(J85)/K84*100," ")</f>
        <v xml:space="preserve"> </v>
      </c>
      <c r="N85" s="213"/>
      <c r="O85" s="216"/>
      <c r="P85" s="198"/>
      <c r="Q85" s="227"/>
      <c r="R85" s="106"/>
      <c r="S85" s="228"/>
      <c r="T85" s="8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ht="15" x14ac:dyDescent="0.25">
      <c r="A86" s="106"/>
      <c r="B86" s="133"/>
      <c r="C86" s="106"/>
      <c r="D86" s="106"/>
      <c r="E86" s="190"/>
      <c r="F86" s="201"/>
      <c r="G86" s="204"/>
      <c r="H86" s="26"/>
      <c r="I86" s="14"/>
      <c r="J86" s="17"/>
      <c r="K86" s="207"/>
      <c r="L86" s="210"/>
      <c r="M86" s="27" t="str">
        <f>IFERROR(ABS(J86)/K84*100," ")</f>
        <v xml:space="preserve"> </v>
      </c>
      <c r="N86" s="213"/>
      <c r="O86" s="216"/>
      <c r="P86" s="198"/>
      <c r="Q86" s="227"/>
      <c r="R86" s="106"/>
      <c r="S86" s="228"/>
      <c r="T86" s="86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15.75" thickBot="1" x14ac:dyDescent="0.3">
      <c r="A87" s="106"/>
      <c r="B87" s="133"/>
      <c r="C87" s="106"/>
      <c r="D87" s="106"/>
      <c r="E87" s="191"/>
      <c r="F87" s="202"/>
      <c r="G87" s="205"/>
      <c r="H87" s="28"/>
      <c r="I87" s="15"/>
      <c r="J87" s="18"/>
      <c r="K87" s="208"/>
      <c r="L87" s="211"/>
      <c r="M87" s="29" t="str">
        <f t="shared" ref="M87:M91" si="57">IFERROR(ABS(J87)/K84*100," ")</f>
        <v xml:space="preserve"> </v>
      </c>
      <c r="N87" s="214"/>
      <c r="O87" s="217"/>
      <c r="P87" s="199"/>
      <c r="Q87" s="227"/>
      <c r="R87" s="106"/>
      <c r="S87" s="228"/>
      <c r="T87" s="86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ht="15" x14ac:dyDescent="0.25">
      <c r="A88" s="106"/>
      <c r="B88" s="133"/>
      <c r="C88" s="106"/>
      <c r="D88" s="106"/>
      <c r="E88" s="189">
        <v>19</v>
      </c>
      <c r="F88" s="200"/>
      <c r="G88" s="203"/>
      <c r="H88" s="24"/>
      <c r="I88" s="13"/>
      <c r="J88" s="16"/>
      <c r="K88" s="206" t="str">
        <f t="shared" ref="K88" si="58">IFERROR(AVERAGE(J88:J91)," ")</f>
        <v xml:space="preserve"> </v>
      </c>
      <c r="L88" s="209" t="str">
        <f t="shared" ref="L88" si="59">IFERROR(STDEV(J88:J91)," ")</f>
        <v xml:space="preserve"> </v>
      </c>
      <c r="M88" s="25" t="str">
        <f>IFERROR(ABS(J88)/K88*100," ")</f>
        <v xml:space="preserve"> </v>
      </c>
      <c r="N88" s="212" t="str">
        <f t="shared" ref="N88" si="60">IFERROR(L88/K88," ")</f>
        <v xml:space="preserve"> </v>
      </c>
      <c r="O88" s="215"/>
      <c r="P88" s="197"/>
      <c r="Q88" s="226"/>
      <c r="R88" s="135"/>
      <c r="S88" s="136"/>
      <c r="T88" s="86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ht="15" x14ac:dyDescent="0.25">
      <c r="A89" s="106"/>
      <c r="B89" s="133"/>
      <c r="C89" s="106"/>
      <c r="D89" s="106"/>
      <c r="E89" s="190"/>
      <c r="F89" s="201"/>
      <c r="G89" s="204"/>
      <c r="H89" s="26"/>
      <c r="I89" s="14"/>
      <c r="J89" s="17"/>
      <c r="K89" s="207"/>
      <c r="L89" s="210"/>
      <c r="M89" s="27" t="str">
        <f>IFERROR(ABS(J89)/K88*100," ")</f>
        <v xml:space="preserve"> </v>
      </c>
      <c r="N89" s="213"/>
      <c r="O89" s="216"/>
      <c r="P89" s="198"/>
      <c r="Q89" s="227"/>
      <c r="R89" s="106"/>
      <c r="S89" s="228"/>
      <c r="T89" s="8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ht="15" x14ac:dyDescent="0.25">
      <c r="A90" s="106"/>
      <c r="B90" s="133"/>
      <c r="C90" s="106"/>
      <c r="D90" s="106"/>
      <c r="E90" s="190"/>
      <c r="F90" s="201"/>
      <c r="G90" s="204"/>
      <c r="H90" s="26"/>
      <c r="I90" s="14"/>
      <c r="J90" s="17"/>
      <c r="K90" s="207"/>
      <c r="L90" s="210"/>
      <c r="M90" s="27" t="str">
        <f>IFERROR(ABS(J90)/K88*100," ")</f>
        <v xml:space="preserve"> </v>
      </c>
      <c r="N90" s="213"/>
      <c r="O90" s="216"/>
      <c r="P90" s="198"/>
      <c r="Q90" s="227"/>
      <c r="R90" s="106"/>
      <c r="S90" s="228"/>
      <c r="T90" s="86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15.75" thickBot="1" x14ac:dyDescent="0.3">
      <c r="A91" s="106"/>
      <c r="B91" s="133"/>
      <c r="C91" s="106"/>
      <c r="D91" s="106"/>
      <c r="E91" s="191"/>
      <c r="F91" s="202"/>
      <c r="G91" s="205"/>
      <c r="H91" s="28"/>
      <c r="I91" s="15"/>
      <c r="J91" s="18"/>
      <c r="K91" s="208"/>
      <c r="L91" s="211"/>
      <c r="M91" s="29" t="str">
        <f t="shared" si="57"/>
        <v xml:space="preserve"> </v>
      </c>
      <c r="N91" s="214"/>
      <c r="O91" s="217"/>
      <c r="P91" s="199"/>
      <c r="Q91" s="227"/>
      <c r="R91" s="106"/>
      <c r="S91" s="228"/>
      <c r="T91" s="86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ht="15" x14ac:dyDescent="0.25">
      <c r="A92" s="106"/>
      <c r="B92" s="133"/>
      <c r="C92" s="106"/>
      <c r="D92" s="106"/>
      <c r="E92" s="229">
        <v>20</v>
      </c>
      <c r="F92" s="218"/>
      <c r="G92" s="218"/>
      <c r="H92" s="30"/>
      <c r="I92" s="31"/>
      <c r="J92" s="32"/>
      <c r="K92" s="232" t="str">
        <f>IFERROR(AVERAGE(J92:J96)," ")</f>
        <v xml:space="preserve"> </v>
      </c>
      <c r="L92" s="233" t="str">
        <f>IFERROR(STDEV(J92:J96)," ")</f>
        <v xml:space="preserve"> </v>
      </c>
      <c r="M92" s="25" t="str">
        <f>IFERROR(ABS(J92)/K92*100," ")</f>
        <v xml:space="preserve"> </v>
      </c>
      <c r="N92" s="234" t="str">
        <f t="shared" ref="N92" si="61">IFERROR(L92/K92," ")</f>
        <v xml:space="preserve"> </v>
      </c>
      <c r="O92" s="235"/>
      <c r="P92" s="236"/>
      <c r="Q92" s="226"/>
      <c r="R92" s="135"/>
      <c r="S92" s="136"/>
      <c r="T92" s="86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ht="15" x14ac:dyDescent="0.25">
      <c r="A93" s="106"/>
      <c r="B93" s="133"/>
      <c r="C93" s="106"/>
      <c r="D93" s="106"/>
      <c r="E93" s="230"/>
      <c r="F93" s="204"/>
      <c r="G93" s="204"/>
      <c r="H93" s="26"/>
      <c r="I93" s="14"/>
      <c r="J93" s="17"/>
      <c r="K93" s="207"/>
      <c r="L93" s="210"/>
      <c r="M93" s="27" t="str">
        <f>IFERROR(ABS(J93)/K92*100," ")</f>
        <v xml:space="preserve"> </v>
      </c>
      <c r="N93" s="213"/>
      <c r="O93" s="216"/>
      <c r="P93" s="198"/>
      <c r="Q93" s="227"/>
      <c r="R93" s="106"/>
      <c r="S93" s="228"/>
      <c r="T93" s="86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5" x14ac:dyDescent="0.25">
      <c r="A94" s="106"/>
      <c r="B94" s="133"/>
      <c r="C94" s="106"/>
      <c r="D94" s="106"/>
      <c r="E94" s="230"/>
      <c r="F94" s="204"/>
      <c r="G94" s="204"/>
      <c r="H94" s="26"/>
      <c r="I94" s="14"/>
      <c r="J94" s="17"/>
      <c r="K94" s="207"/>
      <c r="L94" s="210"/>
      <c r="M94" s="27" t="str">
        <f>IFERROR(ABS(J94)/K92*100," ")</f>
        <v xml:space="preserve"> </v>
      </c>
      <c r="N94" s="213"/>
      <c r="O94" s="216"/>
      <c r="P94" s="198"/>
      <c r="Q94" s="227"/>
      <c r="R94" s="106"/>
      <c r="S94" s="228"/>
      <c r="T94" s="86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5.75" thickBot="1" x14ac:dyDescent="0.3">
      <c r="A95" s="106"/>
      <c r="B95" s="133"/>
      <c r="C95" s="106"/>
      <c r="D95" s="106"/>
      <c r="E95" s="231"/>
      <c r="F95" s="205"/>
      <c r="G95" s="205"/>
      <c r="H95" s="28"/>
      <c r="I95" s="15"/>
      <c r="J95" s="18"/>
      <c r="K95" s="208"/>
      <c r="L95" s="211"/>
      <c r="M95" s="29"/>
      <c r="N95" s="214"/>
      <c r="O95" s="217"/>
      <c r="P95" s="199"/>
      <c r="Q95" s="237"/>
      <c r="R95" s="174"/>
      <c r="S95" s="238"/>
      <c r="T95" s="86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5.75" thickBot="1" x14ac:dyDescent="0.3">
      <c r="A96" s="106"/>
      <c r="B96" s="134"/>
      <c r="C96" s="174"/>
      <c r="D96" s="174"/>
      <c r="E96" s="36"/>
      <c r="F96" s="37"/>
      <c r="G96" s="37"/>
      <c r="H96" s="38"/>
      <c r="I96" s="39"/>
      <c r="J96" s="40"/>
      <c r="K96" s="41"/>
      <c r="L96" s="41"/>
      <c r="M96" s="42" t="str">
        <f>IFERROR(ABS(J96)/K92*100," ")</f>
        <v xml:space="preserve"> </v>
      </c>
      <c r="N96" s="41"/>
      <c r="O96" s="43"/>
      <c r="P96" s="43"/>
      <c r="Q96" s="87"/>
      <c r="R96" s="87"/>
      <c r="S96" s="87"/>
      <c r="T96" s="88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5" customHeight="1" x14ac:dyDescent="0.25">
      <c r="A97" s="106"/>
      <c r="B97" s="104"/>
      <c r="C97" s="104"/>
      <c r="D97" s="104"/>
      <c r="E97" s="49"/>
      <c r="F97" s="49"/>
      <c r="G97" s="49"/>
      <c r="H97" s="49"/>
      <c r="I97" s="49"/>
      <c r="J97" s="49"/>
      <c r="K97" s="49"/>
      <c r="L97" s="49"/>
      <c r="M97" s="49"/>
      <c r="O97" s="79"/>
      <c r="P97" s="79"/>
      <c r="Q97" s="105" t="s">
        <v>47</v>
      </c>
      <c r="R97" s="105"/>
      <c r="S97" s="105"/>
      <c r="T97" s="105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ht="15" customHeight="1" x14ac:dyDescent="0.2">
      <c r="A98" s="106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5" customHeight="1" x14ac:dyDescent="0.2">
      <c r="A99" s="106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ht="15.75" customHeight="1" x14ac:dyDescent="0.2">
      <c r="A100" s="106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5" customHeight="1" x14ac:dyDescent="0.2">
      <c r="A101" s="106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5" customHeight="1" x14ac:dyDescent="0.2">
      <c r="A102" s="106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5" customHeight="1" x14ac:dyDescent="0.2">
      <c r="A103" s="106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5" customHeight="1" x14ac:dyDescent="0.2">
      <c r="A104" s="106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5" customHeight="1" x14ac:dyDescent="0.2">
      <c r="A105" s="106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5" customHeight="1" x14ac:dyDescent="0.2">
      <c r="A106" s="106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5" customHeight="1" x14ac:dyDescent="0.2">
      <c r="A107" s="106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5" customHeight="1" x14ac:dyDescent="0.2">
      <c r="A108" s="106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5" customHeight="1" x14ac:dyDescent="0.2">
      <c r="A109" s="106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15" customHeight="1" x14ac:dyDescent="0.2">
      <c r="A110" s="106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ht="15" customHeight="1" x14ac:dyDescent="0.2">
      <c r="A111" s="106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ht="15" customHeight="1" x14ac:dyDescent="0.2">
      <c r="A112" s="106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ht="15" customHeight="1" x14ac:dyDescent="0.2">
      <c r="A113" s="106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ht="15" customHeight="1" x14ac:dyDescent="0.2">
      <c r="A114" s="106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ht="15" customHeight="1" x14ac:dyDescent="0.2">
      <c r="A115" s="106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ht="15" customHeight="1" x14ac:dyDescent="0.2">
      <c r="A116" s="106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ht="15" customHeight="1" x14ac:dyDescent="0.2">
      <c r="A117" s="106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1:36" ht="15" customHeight="1" x14ac:dyDescent="0.2">
      <c r="A118" s="106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ht="15" customHeight="1" x14ac:dyDescent="0.2">
      <c r="A119" s="106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ht="15" customHeight="1" x14ac:dyDescent="0.2">
      <c r="A120" s="106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ht="15" customHeight="1" x14ac:dyDescent="0.2">
      <c r="A121" s="106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ht="15" customHeight="1" x14ac:dyDescent="0.2">
      <c r="A122" s="106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5" customHeight="1" x14ac:dyDescent="0.2">
      <c r="A123" s="106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ht="15" customHeight="1" x14ac:dyDescent="0.2">
      <c r="A124" s="106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ht="15" customHeight="1" x14ac:dyDescent="0.2">
      <c r="A125" s="106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ht="15" customHeight="1" x14ac:dyDescent="0.2">
      <c r="A126" s="106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ht="15" customHeight="1" x14ac:dyDescent="0.2">
      <c r="A127" s="106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ht="15" customHeight="1" x14ac:dyDescent="0.2">
      <c r="A128" s="106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ht="15" customHeight="1" x14ac:dyDescent="0.2">
      <c r="A129" s="106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ht="15" customHeight="1" x14ac:dyDescent="0.2">
      <c r="A130" s="106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ht="15" customHeight="1" x14ac:dyDescent="0.2">
      <c r="A131" s="106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5" customHeight="1" x14ac:dyDescent="0.2">
      <c r="A132" s="106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ht="15" customHeight="1" x14ac:dyDescent="0.2">
      <c r="A133" s="106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ht="15" customHeight="1" x14ac:dyDescent="0.2">
      <c r="A134" s="106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ht="15" customHeight="1" x14ac:dyDescent="0.2">
      <c r="A135" s="106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ht="15" customHeight="1" x14ac:dyDescent="0.2">
      <c r="A136" s="106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ht="15" customHeight="1" x14ac:dyDescent="0.2">
      <c r="A137" s="106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ht="15" customHeight="1" x14ac:dyDescent="0.2">
      <c r="A138" s="106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ht="15" customHeight="1" x14ac:dyDescent="0.2">
      <c r="A139" s="106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ht="15" customHeight="1" x14ac:dyDescent="0.2">
      <c r="A140" s="106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x14ac:dyDescent="0.2">
      <c r="A141" s="106"/>
    </row>
    <row r="142" spans="1:36" x14ac:dyDescent="0.2">
      <c r="A142" s="106"/>
    </row>
    <row r="143" spans="1:36" x14ac:dyDescent="0.2">
      <c r="A143" s="106"/>
    </row>
    <row r="144" spans="1:36" x14ac:dyDescent="0.2">
      <c r="A144" s="106"/>
    </row>
    <row r="145" spans="1:1" x14ac:dyDescent="0.2">
      <c r="A145" s="106"/>
    </row>
    <row r="146" spans="1:1" x14ac:dyDescent="0.2">
      <c r="A146" s="106"/>
    </row>
    <row r="147" spans="1:1" x14ac:dyDescent="0.2">
      <c r="A147" s="106"/>
    </row>
    <row r="148" spans="1:1" x14ac:dyDescent="0.2">
      <c r="A148" s="106"/>
    </row>
    <row r="149" spans="1:1" x14ac:dyDescent="0.2">
      <c r="A149" s="106"/>
    </row>
    <row r="150" spans="1:1" x14ac:dyDescent="0.2">
      <c r="A150" s="106"/>
    </row>
    <row r="151" spans="1:1" x14ac:dyDescent="0.2">
      <c r="A151" s="106"/>
    </row>
    <row r="152" spans="1:1" x14ac:dyDescent="0.2">
      <c r="A152" s="106"/>
    </row>
    <row r="153" spans="1:1" x14ac:dyDescent="0.2">
      <c r="A153" s="106"/>
    </row>
  </sheetData>
  <sheetProtection formatCells="0"/>
  <protectedRanges>
    <protectedRange sqref="J20:J96" name="Rango1_3_2"/>
    <protectedRange sqref="J16:J19 E16:I96" name="Rango1_2"/>
  </protectedRanges>
  <mergeCells count="235">
    <mergeCell ref="Q72:S75"/>
    <mergeCell ref="Q76:S79"/>
    <mergeCell ref="Q80:S83"/>
    <mergeCell ref="Q84:S87"/>
    <mergeCell ref="Q88:S91"/>
    <mergeCell ref="Q92:S95"/>
    <mergeCell ref="Q36:S39"/>
    <mergeCell ref="Q40:S43"/>
    <mergeCell ref="Q44:S47"/>
    <mergeCell ref="Q48:S51"/>
    <mergeCell ref="Q52:S55"/>
    <mergeCell ref="Q56:S59"/>
    <mergeCell ref="Q60:S63"/>
    <mergeCell ref="Q64:S67"/>
    <mergeCell ref="Q68:S71"/>
    <mergeCell ref="Q14:S15"/>
    <mergeCell ref="Q16:S19"/>
    <mergeCell ref="Q20:S23"/>
    <mergeCell ref="Q24:S27"/>
    <mergeCell ref="Q28:S31"/>
    <mergeCell ref="Q32:S35"/>
    <mergeCell ref="O88:O91"/>
    <mergeCell ref="P88:P91"/>
    <mergeCell ref="E92:E95"/>
    <mergeCell ref="F92:F95"/>
    <mergeCell ref="G92:G95"/>
    <mergeCell ref="K92:K95"/>
    <mergeCell ref="L92:L95"/>
    <mergeCell ref="N92:N95"/>
    <mergeCell ref="O92:O95"/>
    <mergeCell ref="P92:P95"/>
    <mergeCell ref="E88:E91"/>
    <mergeCell ref="F88:F91"/>
    <mergeCell ref="G88:G91"/>
    <mergeCell ref="K88:K91"/>
    <mergeCell ref="L88:L91"/>
    <mergeCell ref="N88:N91"/>
    <mergeCell ref="O80:O83"/>
    <mergeCell ref="P80:P83"/>
    <mergeCell ref="E84:E87"/>
    <mergeCell ref="F84:F87"/>
    <mergeCell ref="G84:G87"/>
    <mergeCell ref="K84:K87"/>
    <mergeCell ref="L84:L87"/>
    <mergeCell ref="N84:N87"/>
    <mergeCell ref="O84:O87"/>
    <mergeCell ref="P84:P87"/>
    <mergeCell ref="E80:E83"/>
    <mergeCell ref="F80:F83"/>
    <mergeCell ref="G80:G83"/>
    <mergeCell ref="K80:K83"/>
    <mergeCell ref="L80:L83"/>
    <mergeCell ref="N80:N83"/>
    <mergeCell ref="O72:O75"/>
    <mergeCell ref="P72:P75"/>
    <mergeCell ref="E76:E79"/>
    <mergeCell ref="F76:F79"/>
    <mergeCell ref="G76:G79"/>
    <mergeCell ref="K76:K79"/>
    <mergeCell ref="L76:L79"/>
    <mergeCell ref="N76:N79"/>
    <mergeCell ref="O76:O79"/>
    <mergeCell ref="P76:P79"/>
    <mergeCell ref="E72:E75"/>
    <mergeCell ref="F72:F75"/>
    <mergeCell ref="G72:G75"/>
    <mergeCell ref="K72:K75"/>
    <mergeCell ref="L72:L75"/>
    <mergeCell ref="N72:N75"/>
    <mergeCell ref="O64:O67"/>
    <mergeCell ref="P64:P67"/>
    <mergeCell ref="E68:E71"/>
    <mergeCell ref="F68:F71"/>
    <mergeCell ref="G68:G71"/>
    <mergeCell ref="K68:K71"/>
    <mergeCell ref="L68:L71"/>
    <mergeCell ref="N68:N71"/>
    <mergeCell ref="O68:O71"/>
    <mergeCell ref="P68:P71"/>
    <mergeCell ref="E64:E67"/>
    <mergeCell ref="F64:F67"/>
    <mergeCell ref="G64:G67"/>
    <mergeCell ref="K64:K67"/>
    <mergeCell ref="L64:L67"/>
    <mergeCell ref="N64:N67"/>
    <mergeCell ref="O56:O59"/>
    <mergeCell ref="P56:P59"/>
    <mergeCell ref="E60:E63"/>
    <mergeCell ref="F60:F63"/>
    <mergeCell ref="G60:G63"/>
    <mergeCell ref="K60:K63"/>
    <mergeCell ref="L60:L63"/>
    <mergeCell ref="N60:N63"/>
    <mergeCell ref="O60:O63"/>
    <mergeCell ref="P60:P63"/>
    <mergeCell ref="E56:E59"/>
    <mergeCell ref="F56:F59"/>
    <mergeCell ref="G56:G59"/>
    <mergeCell ref="K56:K59"/>
    <mergeCell ref="L56:L59"/>
    <mergeCell ref="N56:N59"/>
    <mergeCell ref="O48:O51"/>
    <mergeCell ref="P48:P51"/>
    <mergeCell ref="E52:E55"/>
    <mergeCell ref="F52:F55"/>
    <mergeCell ref="G52:G55"/>
    <mergeCell ref="K52:K55"/>
    <mergeCell ref="L52:L55"/>
    <mergeCell ref="N52:N55"/>
    <mergeCell ref="O52:O55"/>
    <mergeCell ref="P52:P55"/>
    <mergeCell ref="E48:E51"/>
    <mergeCell ref="F48:F51"/>
    <mergeCell ref="G48:G51"/>
    <mergeCell ref="K48:K51"/>
    <mergeCell ref="L48:L51"/>
    <mergeCell ref="N48:N51"/>
    <mergeCell ref="O40:O43"/>
    <mergeCell ref="P40:P43"/>
    <mergeCell ref="E44:E47"/>
    <mergeCell ref="F44:F47"/>
    <mergeCell ref="G44:G47"/>
    <mergeCell ref="K44:K47"/>
    <mergeCell ref="L44:L47"/>
    <mergeCell ref="N44:N47"/>
    <mergeCell ref="O44:O47"/>
    <mergeCell ref="P44:P47"/>
    <mergeCell ref="E40:E43"/>
    <mergeCell ref="F40:F43"/>
    <mergeCell ref="G40:G43"/>
    <mergeCell ref="K40:K43"/>
    <mergeCell ref="L40:L43"/>
    <mergeCell ref="N40:N43"/>
    <mergeCell ref="O32:O35"/>
    <mergeCell ref="P32:P35"/>
    <mergeCell ref="E36:E39"/>
    <mergeCell ref="F36:F39"/>
    <mergeCell ref="G36:G39"/>
    <mergeCell ref="K36:K39"/>
    <mergeCell ref="L36:L39"/>
    <mergeCell ref="N36:N39"/>
    <mergeCell ref="O36:O39"/>
    <mergeCell ref="P36:P39"/>
    <mergeCell ref="E32:E35"/>
    <mergeCell ref="F32:F35"/>
    <mergeCell ref="G32:G35"/>
    <mergeCell ref="K32:K35"/>
    <mergeCell ref="L32:L35"/>
    <mergeCell ref="N32:N35"/>
    <mergeCell ref="O24:O27"/>
    <mergeCell ref="P24:P27"/>
    <mergeCell ref="E28:E31"/>
    <mergeCell ref="F28:F31"/>
    <mergeCell ref="G28:G31"/>
    <mergeCell ref="K28:K31"/>
    <mergeCell ref="L28:L31"/>
    <mergeCell ref="N28:N31"/>
    <mergeCell ref="O28:O31"/>
    <mergeCell ref="P28:P31"/>
    <mergeCell ref="E24:E27"/>
    <mergeCell ref="F24:F27"/>
    <mergeCell ref="G24:G27"/>
    <mergeCell ref="K24:K27"/>
    <mergeCell ref="L24:L27"/>
    <mergeCell ref="N24:N27"/>
    <mergeCell ref="K14:K15"/>
    <mergeCell ref="L14:L15"/>
    <mergeCell ref="M14:M15"/>
    <mergeCell ref="C11:F11"/>
    <mergeCell ref="G11:H11"/>
    <mergeCell ref="J11:J12"/>
    <mergeCell ref="K11:K12"/>
    <mergeCell ref="P16:P19"/>
    <mergeCell ref="E20:E23"/>
    <mergeCell ref="F20:F23"/>
    <mergeCell ref="G20:G23"/>
    <mergeCell ref="K20:K23"/>
    <mergeCell ref="L20:L23"/>
    <mergeCell ref="N20:N23"/>
    <mergeCell ref="O20:O23"/>
    <mergeCell ref="P20:P23"/>
    <mergeCell ref="F16:F19"/>
    <mergeCell ref="G16:G19"/>
    <mergeCell ref="K16:K19"/>
    <mergeCell ref="L16:L19"/>
    <mergeCell ref="N16:N19"/>
    <mergeCell ref="O16:O19"/>
    <mergeCell ref="K8:K10"/>
    <mergeCell ref="L8:L10"/>
    <mergeCell ref="R11:R12"/>
    <mergeCell ref="S11:S12"/>
    <mergeCell ref="C12:F12"/>
    <mergeCell ref="G12:H12"/>
    <mergeCell ref="C13:D96"/>
    <mergeCell ref="E13:P13"/>
    <mergeCell ref="E14:E15"/>
    <mergeCell ref="F14:F15"/>
    <mergeCell ref="G14:G15"/>
    <mergeCell ref="L11:L12"/>
    <mergeCell ref="M11:M12"/>
    <mergeCell ref="N11:N12"/>
    <mergeCell ref="O11:O12"/>
    <mergeCell ref="P11:P12"/>
    <mergeCell ref="Q11:Q12"/>
    <mergeCell ref="N14:N15"/>
    <mergeCell ref="O14:O15"/>
    <mergeCell ref="P14:P15"/>
    <mergeCell ref="E16:E19"/>
    <mergeCell ref="H14:H15"/>
    <mergeCell ref="I14:I15"/>
    <mergeCell ref="J14:J15"/>
    <mergeCell ref="B97:D97"/>
    <mergeCell ref="Q97:T97"/>
    <mergeCell ref="A1:AL2"/>
    <mergeCell ref="A3:A153"/>
    <mergeCell ref="B3:C6"/>
    <mergeCell ref="D3:P6"/>
    <mergeCell ref="Q3:T3"/>
    <mergeCell ref="Q4:T4"/>
    <mergeCell ref="Q5:T5"/>
    <mergeCell ref="Q6:T6"/>
    <mergeCell ref="B7:B96"/>
    <mergeCell ref="C7:T7"/>
    <mergeCell ref="M8:M10"/>
    <mergeCell ref="N8:N10"/>
    <mergeCell ref="O8:R9"/>
    <mergeCell ref="S8:S10"/>
    <mergeCell ref="C9:F9"/>
    <mergeCell ref="G9:H9"/>
    <mergeCell ref="C10:F10"/>
    <mergeCell ref="G10:H10"/>
    <mergeCell ref="C8:F8"/>
    <mergeCell ref="G8:H8"/>
    <mergeCell ref="I8:I12"/>
    <mergeCell ref="J8:J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  <headerFooter alignWithMargins="0">
    <oddFooter>&amp;R&amp;7FO-GAG-PC03-11
V1
02/03/2021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55A11"/>
  </sheetPr>
  <dimension ref="A1:AU98"/>
  <sheetViews>
    <sheetView topLeftCell="A6" zoomScale="70" zoomScaleNormal="70" workbookViewId="0">
      <selection activeCell="C2" sqref="C2:N5"/>
    </sheetView>
  </sheetViews>
  <sheetFormatPr baseColWidth="10" defaultColWidth="14.42578125" defaultRowHeight="15" customHeight="1" x14ac:dyDescent="0.25"/>
  <cols>
    <col min="1" max="1" width="5.28515625" style="48" customWidth="1"/>
    <col min="2" max="2" width="14.42578125" style="48"/>
    <col min="3" max="3" width="18.5703125" style="48" customWidth="1"/>
    <col min="4" max="4" width="14.42578125" style="48" customWidth="1"/>
    <col min="5" max="5" width="17.28515625" style="48" customWidth="1"/>
    <col min="6" max="6" width="20.28515625" style="48" customWidth="1"/>
    <col min="7" max="7" width="18.5703125" style="48" customWidth="1"/>
    <col min="8" max="8" width="14.140625" style="48" customWidth="1"/>
    <col min="9" max="9" width="13" style="48" customWidth="1"/>
    <col min="10" max="10" width="15.42578125" style="48" customWidth="1"/>
    <col min="11" max="11" width="10.5703125" style="48" customWidth="1"/>
    <col min="12" max="12" width="19.28515625" style="48" customWidth="1"/>
    <col min="13" max="13" width="18.7109375" style="48" customWidth="1"/>
    <col min="14" max="14" width="19.42578125" style="48" customWidth="1"/>
    <col min="15" max="15" width="4.85546875" style="48" customWidth="1"/>
    <col min="16" max="20" width="5.85546875" style="48" customWidth="1"/>
    <col min="21" max="46" width="14.42578125" style="49"/>
    <col min="47" max="16384" width="14.42578125" style="48"/>
  </cols>
  <sheetData>
    <row r="1" spans="1:47" ht="15" customHeight="1" thickBot="1" x14ac:dyDescent="0.3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47" ht="25.5" customHeight="1" thickBot="1" x14ac:dyDescent="0.3">
      <c r="A2" s="50"/>
      <c r="B2" s="244"/>
      <c r="C2" s="246" t="s">
        <v>45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7" t="s">
        <v>24</v>
      </c>
      <c r="P2" s="248"/>
      <c r="Q2" s="248"/>
      <c r="R2" s="249"/>
      <c r="S2" s="250"/>
      <c r="T2" s="49"/>
      <c r="AT2" s="48"/>
    </row>
    <row r="3" spans="1:47" ht="25.5" customHeight="1" thickBot="1" x14ac:dyDescent="0.3">
      <c r="A3" s="50"/>
      <c r="B3" s="244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51" t="s">
        <v>25</v>
      </c>
      <c r="P3" s="252"/>
      <c r="Q3" s="252"/>
      <c r="R3" s="253"/>
      <c r="S3" s="254"/>
      <c r="T3" s="49"/>
      <c r="AT3" s="48"/>
    </row>
    <row r="4" spans="1:47" ht="27.75" customHeight="1" thickBot="1" x14ac:dyDescent="0.3">
      <c r="A4" s="50"/>
      <c r="B4" s="244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55"/>
      <c r="P4" s="255"/>
      <c r="Q4" s="255"/>
      <c r="R4" s="255"/>
      <c r="S4" s="256"/>
      <c r="T4" s="49"/>
      <c r="AT4" s="48"/>
    </row>
    <row r="5" spans="1:47" ht="24" customHeight="1" thickBot="1" x14ac:dyDescent="0.3">
      <c r="A5" s="50"/>
      <c r="B5" s="245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57" t="s">
        <v>38</v>
      </c>
      <c r="P5" s="258"/>
      <c r="Q5" s="258"/>
      <c r="R5" s="259"/>
      <c r="S5" s="260"/>
      <c r="T5" s="49"/>
      <c r="AT5" s="48"/>
    </row>
    <row r="6" spans="1:47" ht="216.75" customHeight="1" thickBot="1" x14ac:dyDescent="0.3"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1"/>
      <c r="T6" s="49"/>
      <c r="AT6" s="48"/>
    </row>
    <row r="7" spans="1:47" ht="14.25" customHeight="1" thickBot="1" x14ac:dyDescent="0.3">
      <c r="B7" s="51"/>
      <c r="C7" s="242" t="s">
        <v>15</v>
      </c>
      <c r="D7" s="242"/>
      <c r="E7" s="242"/>
      <c r="F7" s="242"/>
      <c r="G7" s="242"/>
      <c r="H7" s="242"/>
      <c r="I7" s="243"/>
      <c r="J7" s="261"/>
      <c r="K7" s="262"/>
      <c r="L7" s="262"/>
      <c r="M7" s="263"/>
      <c r="N7" s="52"/>
      <c r="O7" s="52"/>
      <c r="P7" s="52"/>
      <c r="Q7" s="52"/>
      <c r="R7" s="52"/>
      <c r="S7" s="53"/>
      <c r="T7" s="49"/>
      <c r="AT7" s="48"/>
    </row>
    <row r="8" spans="1:47" ht="14.25" customHeight="1" thickBot="1" x14ac:dyDescent="0.3">
      <c r="B8" s="51"/>
      <c r="C8" s="264" t="s">
        <v>14</v>
      </c>
      <c r="D8" s="264"/>
      <c r="E8" s="264"/>
      <c r="F8" s="264"/>
      <c r="G8" s="264"/>
      <c r="H8" s="264"/>
      <c r="I8" s="265"/>
      <c r="J8" s="266"/>
      <c r="K8" s="267"/>
      <c r="L8" s="267"/>
      <c r="M8" s="268"/>
      <c r="N8" s="49"/>
      <c r="O8" s="49"/>
      <c r="P8" s="49"/>
      <c r="Q8" s="49"/>
      <c r="R8" s="49"/>
      <c r="S8" s="54"/>
      <c r="T8" s="49"/>
      <c r="AT8" s="48"/>
    </row>
    <row r="9" spans="1:47" ht="14.25" customHeight="1" thickBot="1" x14ac:dyDescent="0.3">
      <c r="B9" s="51"/>
      <c r="C9" s="269" t="s">
        <v>35</v>
      </c>
      <c r="D9" s="269"/>
      <c r="E9" s="269"/>
      <c r="F9" s="269"/>
      <c r="G9" s="269"/>
      <c r="H9" s="269"/>
      <c r="I9" s="270"/>
      <c r="J9" s="271"/>
      <c r="K9" s="272"/>
      <c r="L9" s="272"/>
      <c r="M9" s="273"/>
      <c r="N9" s="49"/>
      <c r="O9" s="49"/>
      <c r="P9" s="49"/>
      <c r="Q9" s="49"/>
      <c r="R9" s="49"/>
      <c r="S9" s="54"/>
      <c r="T9" s="49"/>
      <c r="AT9" s="48"/>
    </row>
    <row r="10" spans="1:47" ht="14.25" customHeight="1" thickBot="1" x14ac:dyDescent="0.3">
      <c r="B10" s="55"/>
      <c r="D10" s="56"/>
      <c r="E10" s="56"/>
      <c r="F10" s="56"/>
      <c r="G10" s="56"/>
      <c r="H10" s="57"/>
      <c r="I10" s="58"/>
      <c r="J10" s="58"/>
      <c r="K10" s="58"/>
      <c r="L10" s="58"/>
      <c r="M10" s="58"/>
      <c r="N10" s="58"/>
      <c r="O10" s="49"/>
      <c r="P10" s="49"/>
      <c r="Q10" s="49"/>
      <c r="R10" s="49"/>
      <c r="S10" s="54"/>
      <c r="T10" s="49"/>
      <c r="AU10" s="49"/>
    </row>
    <row r="11" spans="1:47" s="59" customFormat="1" ht="40.5" customHeight="1" thickBot="1" x14ac:dyDescent="0.3">
      <c r="B11" s="60"/>
      <c r="C11" s="276" t="s">
        <v>19</v>
      </c>
      <c r="D11" s="274" t="s">
        <v>30</v>
      </c>
      <c r="E11" s="274" t="s">
        <v>20</v>
      </c>
      <c r="F11" s="278" t="s">
        <v>34</v>
      </c>
      <c r="G11" s="274" t="s">
        <v>23</v>
      </c>
      <c r="H11" s="274" t="s">
        <v>22</v>
      </c>
      <c r="I11" s="274" t="s">
        <v>18</v>
      </c>
      <c r="J11" s="274" t="s">
        <v>31</v>
      </c>
      <c r="K11" s="274" t="s">
        <v>32</v>
      </c>
      <c r="L11" s="274" t="s">
        <v>33</v>
      </c>
      <c r="M11" s="274" t="s">
        <v>10</v>
      </c>
      <c r="N11" s="274" t="s">
        <v>16</v>
      </c>
      <c r="O11" s="274" t="s">
        <v>46</v>
      </c>
      <c r="P11" s="274"/>
      <c r="Q11" s="274"/>
      <c r="R11" s="280"/>
      <c r="S11" s="62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1:47" ht="20.25" customHeight="1" thickBot="1" x14ac:dyDescent="0.3">
      <c r="B12" s="51"/>
      <c r="C12" s="277">
        <v>1</v>
      </c>
      <c r="D12" s="275"/>
      <c r="E12" s="275"/>
      <c r="F12" s="279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81"/>
      <c r="S12" s="54"/>
      <c r="T12" s="49"/>
    </row>
    <row r="13" spans="1:47" ht="20.100000000000001" customHeight="1" thickBot="1" x14ac:dyDescent="0.3">
      <c r="B13" s="51"/>
      <c r="C13" s="80">
        <v>1</v>
      </c>
      <c r="D13" s="68"/>
      <c r="E13" s="68"/>
      <c r="F13" s="69"/>
      <c r="G13" s="70"/>
      <c r="H13" s="70"/>
      <c r="I13" s="70"/>
      <c r="J13" s="71"/>
      <c r="K13" s="45" t="str">
        <f t="shared" ref="K13:K52" si="0">IFERROR((ABS(I13-J13)/AVERAGE(I13,J13)*100)," ")</f>
        <v xml:space="preserve"> </v>
      </c>
      <c r="L13" s="63">
        <v>20</v>
      </c>
      <c r="M13" s="72"/>
      <c r="N13" s="89"/>
      <c r="O13" s="282"/>
      <c r="P13" s="282"/>
      <c r="Q13" s="282"/>
      <c r="R13" s="283"/>
      <c r="S13" s="54"/>
      <c r="T13" s="49"/>
    </row>
    <row r="14" spans="1:47" ht="20.100000000000001" customHeight="1" thickBot="1" x14ac:dyDescent="0.3">
      <c r="B14" s="51"/>
      <c r="C14" s="80">
        <v>2</v>
      </c>
      <c r="D14" s="68"/>
      <c r="E14" s="68"/>
      <c r="F14" s="69"/>
      <c r="G14" s="70"/>
      <c r="H14" s="70"/>
      <c r="I14" s="70"/>
      <c r="J14" s="71"/>
      <c r="K14" s="45" t="str">
        <f t="shared" si="0"/>
        <v xml:space="preserve"> </v>
      </c>
      <c r="L14" s="63">
        <v>20</v>
      </c>
      <c r="M14" s="72"/>
      <c r="N14" s="89"/>
      <c r="O14" s="282"/>
      <c r="P14" s="282"/>
      <c r="Q14" s="282"/>
      <c r="R14" s="283"/>
      <c r="S14" s="54"/>
      <c r="T14" s="49"/>
    </row>
    <row r="15" spans="1:47" ht="20.100000000000001" customHeight="1" thickBot="1" x14ac:dyDescent="0.3">
      <c r="B15" s="51"/>
      <c r="C15" s="80">
        <v>3</v>
      </c>
      <c r="D15" s="68"/>
      <c r="E15" s="68"/>
      <c r="F15" s="69"/>
      <c r="G15" s="70"/>
      <c r="H15" s="70"/>
      <c r="I15" s="70"/>
      <c r="J15" s="71"/>
      <c r="K15" s="45" t="str">
        <f t="shared" si="0"/>
        <v xml:space="preserve"> </v>
      </c>
      <c r="L15" s="63">
        <v>20</v>
      </c>
      <c r="M15" s="72"/>
      <c r="N15" s="89"/>
      <c r="O15" s="282"/>
      <c r="P15" s="282"/>
      <c r="Q15" s="282"/>
      <c r="R15" s="283"/>
      <c r="S15" s="54"/>
      <c r="T15" s="49"/>
    </row>
    <row r="16" spans="1:47" ht="20.100000000000001" customHeight="1" thickBot="1" x14ac:dyDescent="0.3">
      <c r="B16" s="51"/>
      <c r="C16" s="80">
        <v>4</v>
      </c>
      <c r="D16" s="68"/>
      <c r="E16" s="68"/>
      <c r="F16" s="69"/>
      <c r="G16" s="70"/>
      <c r="H16" s="70"/>
      <c r="I16" s="70"/>
      <c r="J16" s="71"/>
      <c r="K16" s="45" t="str">
        <f t="shared" si="0"/>
        <v xml:space="preserve"> </v>
      </c>
      <c r="L16" s="63">
        <v>20</v>
      </c>
      <c r="M16" s="72"/>
      <c r="N16" s="89"/>
      <c r="O16" s="282"/>
      <c r="P16" s="282"/>
      <c r="Q16" s="282"/>
      <c r="R16" s="283"/>
      <c r="S16" s="54"/>
      <c r="T16" s="49"/>
    </row>
    <row r="17" spans="2:47" s="49" customFormat="1" ht="20.100000000000001" customHeight="1" thickBot="1" x14ac:dyDescent="0.3">
      <c r="B17" s="51"/>
      <c r="C17" s="80">
        <v>5</v>
      </c>
      <c r="D17" s="68"/>
      <c r="E17" s="68"/>
      <c r="F17" s="69"/>
      <c r="G17" s="70"/>
      <c r="H17" s="70"/>
      <c r="I17" s="70"/>
      <c r="J17" s="71"/>
      <c r="K17" s="45" t="str">
        <f t="shared" si="0"/>
        <v xml:space="preserve"> </v>
      </c>
      <c r="L17" s="63">
        <v>20</v>
      </c>
      <c r="M17" s="72"/>
      <c r="N17" s="89"/>
      <c r="O17" s="282"/>
      <c r="P17" s="282"/>
      <c r="Q17" s="282"/>
      <c r="R17" s="283"/>
      <c r="S17" s="54"/>
      <c r="AU17" s="48"/>
    </row>
    <row r="18" spans="2:47" s="49" customFormat="1" ht="20.100000000000001" customHeight="1" thickBot="1" x14ac:dyDescent="0.3">
      <c r="B18" s="51"/>
      <c r="C18" s="80">
        <v>6</v>
      </c>
      <c r="D18" s="68"/>
      <c r="E18" s="68"/>
      <c r="F18" s="69"/>
      <c r="G18" s="70"/>
      <c r="H18" s="70"/>
      <c r="I18" s="70"/>
      <c r="J18" s="71"/>
      <c r="K18" s="45" t="str">
        <f t="shared" si="0"/>
        <v xml:space="preserve"> </v>
      </c>
      <c r="L18" s="63">
        <v>20</v>
      </c>
      <c r="M18" s="72"/>
      <c r="N18" s="89"/>
      <c r="O18" s="282"/>
      <c r="P18" s="282"/>
      <c r="Q18" s="282"/>
      <c r="R18" s="283"/>
      <c r="S18" s="54"/>
      <c r="AU18" s="48"/>
    </row>
    <row r="19" spans="2:47" s="49" customFormat="1" ht="20.100000000000001" customHeight="1" thickBot="1" x14ac:dyDescent="0.3">
      <c r="B19" s="51"/>
      <c r="C19" s="80">
        <v>7</v>
      </c>
      <c r="D19" s="68"/>
      <c r="E19" s="68"/>
      <c r="F19" s="69"/>
      <c r="G19" s="70"/>
      <c r="H19" s="70"/>
      <c r="I19" s="70"/>
      <c r="J19" s="71"/>
      <c r="K19" s="45" t="str">
        <f t="shared" si="0"/>
        <v xml:space="preserve"> </v>
      </c>
      <c r="L19" s="63">
        <v>20</v>
      </c>
      <c r="M19" s="72"/>
      <c r="N19" s="89"/>
      <c r="O19" s="282"/>
      <c r="P19" s="282"/>
      <c r="Q19" s="282"/>
      <c r="R19" s="283"/>
      <c r="S19" s="54"/>
      <c r="AU19" s="48"/>
    </row>
    <row r="20" spans="2:47" s="49" customFormat="1" ht="20.100000000000001" customHeight="1" thickBot="1" x14ac:dyDescent="0.3">
      <c r="B20" s="51"/>
      <c r="C20" s="80">
        <v>8</v>
      </c>
      <c r="D20" s="68"/>
      <c r="E20" s="68"/>
      <c r="F20" s="69"/>
      <c r="G20" s="70"/>
      <c r="H20" s="70"/>
      <c r="I20" s="70"/>
      <c r="J20" s="71"/>
      <c r="K20" s="45" t="str">
        <f t="shared" si="0"/>
        <v xml:space="preserve"> </v>
      </c>
      <c r="L20" s="63">
        <v>20</v>
      </c>
      <c r="M20" s="72"/>
      <c r="N20" s="89"/>
      <c r="O20" s="282"/>
      <c r="P20" s="282"/>
      <c r="Q20" s="282"/>
      <c r="R20" s="283"/>
      <c r="S20" s="54"/>
      <c r="AU20" s="48"/>
    </row>
    <row r="21" spans="2:47" s="49" customFormat="1" ht="20.100000000000001" customHeight="1" thickBot="1" x14ac:dyDescent="0.3">
      <c r="B21" s="51"/>
      <c r="C21" s="80">
        <v>9</v>
      </c>
      <c r="D21" s="68"/>
      <c r="E21" s="68"/>
      <c r="F21" s="69"/>
      <c r="G21" s="70"/>
      <c r="H21" s="70"/>
      <c r="I21" s="70"/>
      <c r="J21" s="71"/>
      <c r="K21" s="45" t="str">
        <f t="shared" si="0"/>
        <v xml:space="preserve"> </v>
      </c>
      <c r="L21" s="63">
        <v>20</v>
      </c>
      <c r="M21" s="72"/>
      <c r="N21" s="89"/>
      <c r="O21" s="282"/>
      <c r="P21" s="282"/>
      <c r="Q21" s="282"/>
      <c r="R21" s="283"/>
      <c r="S21" s="54"/>
      <c r="AU21" s="48"/>
    </row>
    <row r="22" spans="2:47" s="49" customFormat="1" ht="20.100000000000001" customHeight="1" thickBot="1" x14ac:dyDescent="0.3">
      <c r="B22" s="51"/>
      <c r="C22" s="80">
        <v>10</v>
      </c>
      <c r="D22" s="68"/>
      <c r="E22" s="68"/>
      <c r="F22" s="69"/>
      <c r="G22" s="70"/>
      <c r="H22" s="70"/>
      <c r="I22" s="70"/>
      <c r="J22" s="71"/>
      <c r="K22" s="45" t="str">
        <f t="shared" si="0"/>
        <v xml:space="preserve"> </v>
      </c>
      <c r="L22" s="63">
        <v>20</v>
      </c>
      <c r="M22" s="72"/>
      <c r="N22" s="89"/>
      <c r="O22" s="282"/>
      <c r="P22" s="282"/>
      <c r="Q22" s="282"/>
      <c r="R22" s="283"/>
      <c r="S22" s="54"/>
      <c r="AU22" s="48"/>
    </row>
    <row r="23" spans="2:47" s="49" customFormat="1" ht="20.100000000000001" customHeight="1" thickBot="1" x14ac:dyDescent="0.3">
      <c r="B23" s="51"/>
      <c r="C23" s="80">
        <v>11</v>
      </c>
      <c r="D23" s="68"/>
      <c r="E23" s="68"/>
      <c r="F23" s="69"/>
      <c r="G23" s="70"/>
      <c r="H23" s="70"/>
      <c r="I23" s="70"/>
      <c r="J23" s="71"/>
      <c r="K23" s="45" t="str">
        <f t="shared" si="0"/>
        <v xml:space="preserve"> </v>
      </c>
      <c r="L23" s="63">
        <v>20</v>
      </c>
      <c r="M23" s="72"/>
      <c r="N23" s="89"/>
      <c r="O23" s="282"/>
      <c r="P23" s="282"/>
      <c r="Q23" s="282"/>
      <c r="R23" s="283"/>
      <c r="S23" s="54"/>
      <c r="AU23" s="48"/>
    </row>
    <row r="24" spans="2:47" s="49" customFormat="1" ht="20.100000000000001" customHeight="1" thickBot="1" x14ac:dyDescent="0.3">
      <c r="B24" s="51"/>
      <c r="C24" s="80">
        <v>12</v>
      </c>
      <c r="D24" s="68"/>
      <c r="E24" s="68"/>
      <c r="F24" s="69"/>
      <c r="G24" s="70"/>
      <c r="H24" s="70"/>
      <c r="I24" s="70"/>
      <c r="J24" s="71"/>
      <c r="K24" s="45" t="str">
        <f t="shared" si="0"/>
        <v xml:space="preserve"> </v>
      </c>
      <c r="L24" s="63">
        <v>20</v>
      </c>
      <c r="M24" s="72"/>
      <c r="N24" s="89"/>
      <c r="O24" s="282"/>
      <c r="P24" s="282"/>
      <c r="Q24" s="282"/>
      <c r="R24" s="283"/>
      <c r="S24" s="54"/>
      <c r="AU24" s="48"/>
    </row>
    <row r="25" spans="2:47" s="49" customFormat="1" ht="20.100000000000001" customHeight="1" thickBot="1" x14ac:dyDescent="0.3">
      <c r="B25" s="51"/>
      <c r="C25" s="80">
        <v>13</v>
      </c>
      <c r="D25" s="68"/>
      <c r="E25" s="68"/>
      <c r="F25" s="69"/>
      <c r="G25" s="70"/>
      <c r="H25" s="70"/>
      <c r="I25" s="70"/>
      <c r="J25" s="71"/>
      <c r="K25" s="45" t="str">
        <f t="shared" si="0"/>
        <v xml:space="preserve"> </v>
      </c>
      <c r="L25" s="63">
        <v>20</v>
      </c>
      <c r="M25" s="72"/>
      <c r="N25" s="89"/>
      <c r="O25" s="282"/>
      <c r="P25" s="282"/>
      <c r="Q25" s="282"/>
      <c r="R25" s="283"/>
      <c r="S25" s="54"/>
      <c r="AU25" s="48"/>
    </row>
    <row r="26" spans="2:47" s="49" customFormat="1" ht="20.100000000000001" customHeight="1" thickBot="1" x14ac:dyDescent="0.3">
      <c r="B26" s="51"/>
      <c r="C26" s="80">
        <v>14</v>
      </c>
      <c r="D26" s="68"/>
      <c r="E26" s="68"/>
      <c r="F26" s="69"/>
      <c r="G26" s="70"/>
      <c r="H26" s="70"/>
      <c r="I26" s="70"/>
      <c r="J26" s="71"/>
      <c r="K26" s="45" t="str">
        <f t="shared" si="0"/>
        <v xml:space="preserve"> </v>
      </c>
      <c r="L26" s="63">
        <v>20</v>
      </c>
      <c r="M26" s="72"/>
      <c r="N26" s="89"/>
      <c r="O26" s="282"/>
      <c r="P26" s="282"/>
      <c r="Q26" s="282"/>
      <c r="R26" s="283"/>
      <c r="S26" s="54"/>
      <c r="AU26" s="48"/>
    </row>
    <row r="27" spans="2:47" s="49" customFormat="1" ht="20.100000000000001" customHeight="1" thickBot="1" x14ac:dyDescent="0.3">
      <c r="B27" s="51"/>
      <c r="C27" s="80">
        <v>15</v>
      </c>
      <c r="D27" s="68"/>
      <c r="E27" s="68"/>
      <c r="F27" s="69"/>
      <c r="G27" s="70"/>
      <c r="H27" s="70"/>
      <c r="I27" s="70"/>
      <c r="J27" s="71"/>
      <c r="K27" s="45" t="str">
        <f t="shared" si="0"/>
        <v xml:space="preserve"> </v>
      </c>
      <c r="L27" s="63">
        <v>20</v>
      </c>
      <c r="M27" s="72"/>
      <c r="N27" s="89"/>
      <c r="O27" s="282"/>
      <c r="P27" s="282"/>
      <c r="Q27" s="282"/>
      <c r="R27" s="283"/>
      <c r="S27" s="54"/>
      <c r="AU27" s="48"/>
    </row>
    <row r="28" spans="2:47" s="49" customFormat="1" ht="20.100000000000001" customHeight="1" thickBot="1" x14ac:dyDescent="0.3">
      <c r="B28" s="51"/>
      <c r="C28" s="80">
        <v>16</v>
      </c>
      <c r="D28" s="68"/>
      <c r="E28" s="68"/>
      <c r="F28" s="69"/>
      <c r="G28" s="70"/>
      <c r="H28" s="70"/>
      <c r="I28" s="70"/>
      <c r="J28" s="71"/>
      <c r="K28" s="45" t="str">
        <f t="shared" si="0"/>
        <v xml:space="preserve"> </v>
      </c>
      <c r="L28" s="63">
        <v>20</v>
      </c>
      <c r="M28" s="72"/>
      <c r="N28" s="89"/>
      <c r="O28" s="282"/>
      <c r="P28" s="282"/>
      <c r="Q28" s="282"/>
      <c r="R28" s="283"/>
      <c r="S28" s="54"/>
      <c r="AU28" s="48"/>
    </row>
    <row r="29" spans="2:47" s="49" customFormat="1" ht="20.100000000000001" customHeight="1" thickBot="1" x14ac:dyDescent="0.3">
      <c r="B29" s="51"/>
      <c r="C29" s="80">
        <v>17</v>
      </c>
      <c r="D29" s="68"/>
      <c r="E29" s="68"/>
      <c r="F29" s="69"/>
      <c r="G29" s="70"/>
      <c r="H29" s="70"/>
      <c r="I29" s="70"/>
      <c r="J29" s="71"/>
      <c r="K29" s="45" t="str">
        <f t="shared" si="0"/>
        <v xml:space="preserve"> </v>
      </c>
      <c r="L29" s="63">
        <v>20</v>
      </c>
      <c r="M29" s="72"/>
      <c r="N29" s="89"/>
      <c r="O29" s="282"/>
      <c r="P29" s="282"/>
      <c r="Q29" s="282"/>
      <c r="R29" s="283"/>
      <c r="S29" s="54"/>
      <c r="AU29" s="48"/>
    </row>
    <row r="30" spans="2:47" s="49" customFormat="1" ht="20.100000000000001" customHeight="1" thickBot="1" x14ac:dyDescent="0.3">
      <c r="B30" s="51"/>
      <c r="C30" s="80">
        <v>18</v>
      </c>
      <c r="D30" s="68"/>
      <c r="E30" s="68"/>
      <c r="F30" s="69"/>
      <c r="G30" s="70"/>
      <c r="H30" s="70"/>
      <c r="I30" s="70"/>
      <c r="J30" s="71"/>
      <c r="K30" s="45" t="str">
        <f t="shared" si="0"/>
        <v xml:space="preserve"> </v>
      </c>
      <c r="L30" s="63">
        <v>20</v>
      </c>
      <c r="M30" s="72"/>
      <c r="N30" s="89"/>
      <c r="O30" s="282"/>
      <c r="P30" s="282"/>
      <c r="Q30" s="282"/>
      <c r="R30" s="283"/>
      <c r="S30" s="54"/>
      <c r="AU30" s="48"/>
    </row>
    <row r="31" spans="2:47" s="49" customFormat="1" ht="20.100000000000001" customHeight="1" thickBot="1" x14ac:dyDescent="0.3">
      <c r="B31" s="51"/>
      <c r="C31" s="80">
        <v>19</v>
      </c>
      <c r="D31" s="68"/>
      <c r="E31" s="68"/>
      <c r="F31" s="69"/>
      <c r="G31" s="70"/>
      <c r="H31" s="70"/>
      <c r="I31" s="70"/>
      <c r="J31" s="71"/>
      <c r="K31" s="45" t="str">
        <f t="shared" si="0"/>
        <v xml:space="preserve"> </v>
      </c>
      <c r="L31" s="63">
        <v>20</v>
      </c>
      <c r="M31" s="72"/>
      <c r="N31" s="89"/>
      <c r="O31" s="282"/>
      <c r="P31" s="282"/>
      <c r="Q31" s="282"/>
      <c r="R31" s="283"/>
      <c r="S31" s="54"/>
      <c r="AU31" s="48"/>
    </row>
    <row r="32" spans="2:47" s="49" customFormat="1" ht="20.100000000000001" customHeight="1" thickBot="1" x14ac:dyDescent="0.3">
      <c r="B32" s="51"/>
      <c r="C32" s="80">
        <v>20</v>
      </c>
      <c r="D32" s="68"/>
      <c r="E32" s="68"/>
      <c r="F32" s="69"/>
      <c r="G32" s="70"/>
      <c r="H32" s="70"/>
      <c r="I32" s="70"/>
      <c r="J32" s="71"/>
      <c r="K32" s="45" t="str">
        <f t="shared" si="0"/>
        <v xml:space="preserve"> </v>
      </c>
      <c r="L32" s="63">
        <v>20</v>
      </c>
      <c r="M32" s="72"/>
      <c r="N32" s="89"/>
      <c r="O32" s="282"/>
      <c r="P32" s="282"/>
      <c r="Q32" s="282"/>
      <c r="R32" s="283"/>
      <c r="S32" s="54"/>
      <c r="AU32" s="48"/>
    </row>
    <row r="33" spans="2:47" s="49" customFormat="1" ht="20.100000000000001" customHeight="1" thickBot="1" x14ac:dyDescent="0.3">
      <c r="B33" s="51"/>
      <c r="C33" s="80">
        <v>21</v>
      </c>
      <c r="D33" s="68"/>
      <c r="E33" s="68"/>
      <c r="F33" s="69"/>
      <c r="G33" s="70"/>
      <c r="H33" s="70"/>
      <c r="I33" s="70"/>
      <c r="J33" s="71"/>
      <c r="K33" s="45" t="str">
        <f t="shared" si="0"/>
        <v xml:space="preserve"> </v>
      </c>
      <c r="L33" s="63">
        <v>20</v>
      </c>
      <c r="M33" s="72"/>
      <c r="N33" s="89"/>
      <c r="O33" s="282"/>
      <c r="P33" s="282"/>
      <c r="Q33" s="282"/>
      <c r="R33" s="283"/>
      <c r="S33" s="54"/>
      <c r="AU33" s="48"/>
    </row>
    <row r="34" spans="2:47" s="49" customFormat="1" ht="20.100000000000001" customHeight="1" thickBot="1" x14ac:dyDescent="0.3">
      <c r="B34" s="51"/>
      <c r="C34" s="80">
        <v>22</v>
      </c>
      <c r="D34" s="68"/>
      <c r="E34" s="68"/>
      <c r="F34" s="69"/>
      <c r="G34" s="70"/>
      <c r="H34" s="70"/>
      <c r="I34" s="70"/>
      <c r="J34" s="71"/>
      <c r="K34" s="45" t="str">
        <f t="shared" si="0"/>
        <v xml:space="preserve"> </v>
      </c>
      <c r="L34" s="63">
        <v>20</v>
      </c>
      <c r="M34" s="72"/>
      <c r="N34" s="89"/>
      <c r="O34" s="282"/>
      <c r="P34" s="282"/>
      <c r="Q34" s="282"/>
      <c r="R34" s="283"/>
      <c r="S34" s="54"/>
      <c r="AU34" s="48"/>
    </row>
    <row r="35" spans="2:47" s="49" customFormat="1" ht="20.100000000000001" customHeight="1" thickBot="1" x14ac:dyDescent="0.3">
      <c r="B35" s="51"/>
      <c r="C35" s="80">
        <v>23</v>
      </c>
      <c r="D35" s="68"/>
      <c r="E35" s="68"/>
      <c r="F35" s="69"/>
      <c r="G35" s="70"/>
      <c r="H35" s="70"/>
      <c r="I35" s="70"/>
      <c r="J35" s="71"/>
      <c r="K35" s="45" t="str">
        <f t="shared" si="0"/>
        <v xml:space="preserve"> </v>
      </c>
      <c r="L35" s="63">
        <v>20</v>
      </c>
      <c r="M35" s="72"/>
      <c r="N35" s="89"/>
      <c r="O35" s="282"/>
      <c r="P35" s="282"/>
      <c r="Q35" s="282"/>
      <c r="R35" s="283"/>
      <c r="S35" s="54"/>
      <c r="AU35" s="48"/>
    </row>
    <row r="36" spans="2:47" s="49" customFormat="1" ht="20.100000000000001" customHeight="1" thickBot="1" x14ac:dyDescent="0.3">
      <c r="B36" s="51"/>
      <c r="C36" s="80">
        <v>24</v>
      </c>
      <c r="D36" s="68"/>
      <c r="E36" s="68"/>
      <c r="F36" s="69"/>
      <c r="G36" s="70"/>
      <c r="H36" s="70"/>
      <c r="I36" s="70"/>
      <c r="J36" s="71"/>
      <c r="K36" s="45" t="str">
        <f t="shared" si="0"/>
        <v xml:space="preserve"> </v>
      </c>
      <c r="L36" s="63">
        <v>20</v>
      </c>
      <c r="M36" s="72"/>
      <c r="N36" s="89"/>
      <c r="O36" s="282"/>
      <c r="P36" s="282"/>
      <c r="Q36" s="282"/>
      <c r="R36" s="283"/>
      <c r="S36" s="54"/>
      <c r="AU36" s="48"/>
    </row>
    <row r="37" spans="2:47" s="49" customFormat="1" ht="20.100000000000001" customHeight="1" thickBot="1" x14ac:dyDescent="0.3">
      <c r="B37" s="51"/>
      <c r="C37" s="80">
        <v>25</v>
      </c>
      <c r="D37" s="68"/>
      <c r="E37" s="68"/>
      <c r="F37" s="69"/>
      <c r="G37" s="70"/>
      <c r="H37" s="70"/>
      <c r="I37" s="70"/>
      <c r="J37" s="71"/>
      <c r="K37" s="45" t="str">
        <f t="shared" si="0"/>
        <v xml:space="preserve"> </v>
      </c>
      <c r="L37" s="63">
        <v>20</v>
      </c>
      <c r="M37" s="72"/>
      <c r="N37" s="89"/>
      <c r="O37" s="282"/>
      <c r="P37" s="282"/>
      <c r="Q37" s="282"/>
      <c r="R37" s="283"/>
      <c r="S37" s="54"/>
      <c r="AU37" s="48"/>
    </row>
    <row r="38" spans="2:47" s="49" customFormat="1" ht="20.100000000000001" customHeight="1" thickBot="1" x14ac:dyDescent="0.3">
      <c r="B38" s="51"/>
      <c r="C38" s="80">
        <v>26</v>
      </c>
      <c r="D38" s="68"/>
      <c r="E38" s="68"/>
      <c r="F38" s="69"/>
      <c r="G38" s="70"/>
      <c r="H38" s="70"/>
      <c r="I38" s="70"/>
      <c r="J38" s="71"/>
      <c r="K38" s="45" t="str">
        <f t="shared" si="0"/>
        <v xml:space="preserve"> </v>
      </c>
      <c r="L38" s="63">
        <v>20</v>
      </c>
      <c r="M38" s="72"/>
      <c r="N38" s="89"/>
      <c r="O38" s="282"/>
      <c r="P38" s="282"/>
      <c r="Q38" s="282"/>
      <c r="R38" s="283"/>
      <c r="S38" s="54"/>
      <c r="AU38" s="48"/>
    </row>
    <row r="39" spans="2:47" s="49" customFormat="1" ht="20.100000000000001" customHeight="1" thickBot="1" x14ac:dyDescent="0.3">
      <c r="B39" s="51"/>
      <c r="C39" s="80">
        <v>27</v>
      </c>
      <c r="D39" s="68"/>
      <c r="E39" s="68"/>
      <c r="F39" s="69"/>
      <c r="G39" s="70"/>
      <c r="H39" s="70"/>
      <c r="I39" s="70"/>
      <c r="J39" s="71"/>
      <c r="K39" s="45" t="str">
        <f t="shared" si="0"/>
        <v xml:space="preserve"> </v>
      </c>
      <c r="L39" s="63">
        <v>20</v>
      </c>
      <c r="M39" s="72"/>
      <c r="N39" s="89"/>
      <c r="O39" s="282"/>
      <c r="P39" s="282"/>
      <c r="Q39" s="282"/>
      <c r="R39" s="283"/>
      <c r="S39" s="54"/>
      <c r="AU39" s="48"/>
    </row>
    <row r="40" spans="2:47" s="49" customFormat="1" ht="20.100000000000001" customHeight="1" thickBot="1" x14ac:dyDescent="0.3">
      <c r="B40" s="51"/>
      <c r="C40" s="80">
        <v>28</v>
      </c>
      <c r="D40" s="68"/>
      <c r="E40" s="68"/>
      <c r="F40" s="69"/>
      <c r="G40" s="70"/>
      <c r="H40" s="70"/>
      <c r="I40" s="70"/>
      <c r="J40" s="71"/>
      <c r="K40" s="45" t="str">
        <f t="shared" si="0"/>
        <v xml:space="preserve"> </v>
      </c>
      <c r="L40" s="63">
        <v>20</v>
      </c>
      <c r="M40" s="72"/>
      <c r="N40" s="89"/>
      <c r="O40" s="282"/>
      <c r="P40" s="282"/>
      <c r="Q40" s="282"/>
      <c r="R40" s="283"/>
      <c r="S40" s="54"/>
      <c r="AU40" s="48"/>
    </row>
    <row r="41" spans="2:47" s="49" customFormat="1" ht="20.100000000000001" customHeight="1" thickBot="1" x14ac:dyDescent="0.3">
      <c r="B41" s="51"/>
      <c r="C41" s="80">
        <v>29</v>
      </c>
      <c r="D41" s="68"/>
      <c r="E41" s="68"/>
      <c r="F41" s="69"/>
      <c r="G41" s="70"/>
      <c r="H41" s="70"/>
      <c r="I41" s="70"/>
      <c r="J41" s="71"/>
      <c r="K41" s="45" t="str">
        <f t="shared" si="0"/>
        <v xml:space="preserve"> </v>
      </c>
      <c r="L41" s="63">
        <v>20</v>
      </c>
      <c r="M41" s="72"/>
      <c r="N41" s="89"/>
      <c r="O41" s="282"/>
      <c r="P41" s="282"/>
      <c r="Q41" s="282"/>
      <c r="R41" s="283"/>
      <c r="S41" s="54"/>
      <c r="AU41" s="48"/>
    </row>
    <row r="42" spans="2:47" s="49" customFormat="1" ht="20.100000000000001" customHeight="1" thickBot="1" x14ac:dyDescent="0.3">
      <c r="B42" s="51"/>
      <c r="C42" s="80">
        <v>30</v>
      </c>
      <c r="D42" s="68"/>
      <c r="E42" s="68"/>
      <c r="F42" s="69"/>
      <c r="G42" s="70"/>
      <c r="H42" s="70"/>
      <c r="I42" s="70"/>
      <c r="J42" s="71"/>
      <c r="K42" s="45" t="str">
        <f t="shared" si="0"/>
        <v xml:space="preserve"> </v>
      </c>
      <c r="L42" s="63">
        <v>20</v>
      </c>
      <c r="M42" s="72"/>
      <c r="N42" s="89"/>
      <c r="O42" s="282"/>
      <c r="P42" s="282"/>
      <c r="Q42" s="282"/>
      <c r="R42" s="283"/>
      <c r="S42" s="54"/>
      <c r="AU42" s="48"/>
    </row>
    <row r="43" spans="2:47" s="49" customFormat="1" ht="20.100000000000001" customHeight="1" thickBot="1" x14ac:dyDescent="0.3">
      <c r="B43" s="51"/>
      <c r="C43" s="80">
        <v>31</v>
      </c>
      <c r="D43" s="68"/>
      <c r="E43" s="68"/>
      <c r="F43" s="69"/>
      <c r="G43" s="70"/>
      <c r="H43" s="70"/>
      <c r="I43" s="70"/>
      <c r="J43" s="71"/>
      <c r="K43" s="45" t="str">
        <f t="shared" si="0"/>
        <v xml:space="preserve"> </v>
      </c>
      <c r="L43" s="63">
        <v>20</v>
      </c>
      <c r="M43" s="72"/>
      <c r="N43" s="89"/>
      <c r="O43" s="282"/>
      <c r="P43" s="282"/>
      <c r="Q43" s="282"/>
      <c r="R43" s="283"/>
      <c r="S43" s="54"/>
      <c r="AU43" s="48"/>
    </row>
    <row r="44" spans="2:47" s="49" customFormat="1" ht="20.100000000000001" customHeight="1" thickBot="1" x14ac:dyDescent="0.3">
      <c r="B44" s="51"/>
      <c r="C44" s="80">
        <v>32</v>
      </c>
      <c r="D44" s="68"/>
      <c r="E44" s="68"/>
      <c r="F44" s="69"/>
      <c r="G44" s="70"/>
      <c r="H44" s="70"/>
      <c r="I44" s="70"/>
      <c r="J44" s="71"/>
      <c r="K44" s="45" t="str">
        <f t="shared" si="0"/>
        <v xml:space="preserve"> </v>
      </c>
      <c r="L44" s="63">
        <v>20</v>
      </c>
      <c r="M44" s="72"/>
      <c r="N44" s="89"/>
      <c r="O44" s="282"/>
      <c r="P44" s="282"/>
      <c r="Q44" s="282"/>
      <c r="R44" s="283"/>
      <c r="S44" s="54"/>
      <c r="AU44" s="48"/>
    </row>
    <row r="45" spans="2:47" s="49" customFormat="1" ht="20.100000000000001" customHeight="1" thickBot="1" x14ac:dyDescent="0.3">
      <c r="B45" s="51"/>
      <c r="C45" s="80">
        <v>33</v>
      </c>
      <c r="D45" s="68"/>
      <c r="E45" s="68"/>
      <c r="F45" s="69"/>
      <c r="G45" s="70"/>
      <c r="H45" s="70"/>
      <c r="I45" s="70"/>
      <c r="J45" s="71"/>
      <c r="K45" s="45" t="str">
        <f t="shared" si="0"/>
        <v xml:space="preserve"> </v>
      </c>
      <c r="L45" s="63">
        <v>20</v>
      </c>
      <c r="M45" s="72"/>
      <c r="N45" s="89"/>
      <c r="O45" s="282"/>
      <c r="P45" s="282"/>
      <c r="Q45" s="282"/>
      <c r="R45" s="283"/>
      <c r="S45" s="54"/>
      <c r="AU45" s="48"/>
    </row>
    <row r="46" spans="2:47" s="49" customFormat="1" ht="20.100000000000001" customHeight="1" thickBot="1" x14ac:dyDescent="0.3">
      <c r="B46" s="51"/>
      <c r="C46" s="80">
        <v>34</v>
      </c>
      <c r="D46" s="68"/>
      <c r="E46" s="68"/>
      <c r="F46" s="69"/>
      <c r="G46" s="70"/>
      <c r="H46" s="70"/>
      <c r="I46" s="70"/>
      <c r="J46" s="71"/>
      <c r="K46" s="45" t="str">
        <f t="shared" si="0"/>
        <v xml:space="preserve"> </v>
      </c>
      <c r="L46" s="63">
        <v>20</v>
      </c>
      <c r="M46" s="72"/>
      <c r="N46" s="89"/>
      <c r="O46" s="282"/>
      <c r="P46" s="282"/>
      <c r="Q46" s="282"/>
      <c r="R46" s="283"/>
      <c r="S46" s="54"/>
      <c r="AU46" s="48"/>
    </row>
    <row r="47" spans="2:47" s="49" customFormat="1" ht="20.100000000000001" customHeight="1" thickBot="1" x14ac:dyDescent="0.3">
      <c r="B47" s="51"/>
      <c r="C47" s="80">
        <v>35</v>
      </c>
      <c r="D47" s="68"/>
      <c r="E47" s="68"/>
      <c r="F47" s="69"/>
      <c r="G47" s="70"/>
      <c r="H47" s="70"/>
      <c r="I47" s="70"/>
      <c r="J47" s="71"/>
      <c r="K47" s="45" t="str">
        <f t="shared" si="0"/>
        <v xml:space="preserve"> </v>
      </c>
      <c r="L47" s="63">
        <v>20</v>
      </c>
      <c r="M47" s="72"/>
      <c r="N47" s="89"/>
      <c r="O47" s="282"/>
      <c r="P47" s="282"/>
      <c r="Q47" s="282"/>
      <c r="R47" s="283"/>
      <c r="S47" s="54"/>
      <c r="AU47" s="48"/>
    </row>
    <row r="48" spans="2:47" s="49" customFormat="1" ht="20.100000000000001" customHeight="1" thickBot="1" x14ac:dyDescent="0.3">
      <c r="B48" s="51"/>
      <c r="C48" s="80">
        <v>36</v>
      </c>
      <c r="D48" s="68"/>
      <c r="E48" s="68"/>
      <c r="F48" s="69"/>
      <c r="G48" s="70"/>
      <c r="H48" s="70"/>
      <c r="I48" s="70"/>
      <c r="J48" s="71"/>
      <c r="K48" s="45" t="str">
        <f t="shared" si="0"/>
        <v xml:space="preserve"> </v>
      </c>
      <c r="L48" s="63">
        <v>20</v>
      </c>
      <c r="M48" s="72"/>
      <c r="N48" s="89"/>
      <c r="O48" s="282"/>
      <c r="P48" s="282"/>
      <c r="Q48" s="282"/>
      <c r="R48" s="283"/>
      <c r="S48" s="54"/>
      <c r="AU48" s="48"/>
    </row>
    <row r="49" spans="2:46" ht="20.100000000000001" customHeight="1" thickBot="1" x14ac:dyDescent="0.3">
      <c r="B49" s="51"/>
      <c r="C49" s="80">
        <v>37</v>
      </c>
      <c r="D49" s="68"/>
      <c r="E49" s="68"/>
      <c r="F49" s="69"/>
      <c r="G49" s="70"/>
      <c r="H49" s="70"/>
      <c r="I49" s="70"/>
      <c r="J49" s="71"/>
      <c r="K49" s="45" t="str">
        <f t="shared" si="0"/>
        <v xml:space="preserve"> </v>
      </c>
      <c r="L49" s="63">
        <v>20</v>
      </c>
      <c r="M49" s="72"/>
      <c r="N49" s="89"/>
      <c r="O49" s="282"/>
      <c r="P49" s="282"/>
      <c r="Q49" s="282"/>
      <c r="R49" s="283"/>
      <c r="S49" s="54"/>
      <c r="T49" s="49"/>
    </row>
    <row r="50" spans="2:46" ht="20.100000000000001" customHeight="1" thickBot="1" x14ac:dyDescent="0.3">
      <c r="B50" s="51"/>
      <c r="C50" s="80">
        <v>38</v>
      </c>
      <c r="D50" s="68"/>
      <c r="E50" s="68"/>
      <c r="F50" s="69"/>
      <c r="G50" s="70"/>
      <c r="H50" s="70"/>
      <c r="I50" s="70"/>
      <c r="J50" s="71"/>
      <c r="K50" s="45" t="str">
        <f t="shared" si="0"/>
        <v xml:space="preserve"> </v>
      </c>
      <c r="L50" s="63">
        <v>20</v>
      </c>
      <c r="M50" s="72"/>
      <c r="N50" s="89"/>
      <c r="O50" s="282"/>
      <c r="P50" s="282"/>
      <c r="Q50" s="282"/>
      <c r="R50" s="283"/>
      <c r="S50" s="54"/>
      <c r="T50" s="49"/>
    </row>
    <row r="51" spans="2:46" ht="20.100000000000001" customHeight="1" thickBot="1" x14ac:dyDescent="0.3">
      <c r="B51" s="51"/>
      <c r="C51" s="80">
        <v>39</v>
      </c>
      <c r="D51" s="68"/>
      <c r="E51" s="68"/>
      <c r="F51" s="69"/>
      <c r="G51" s="70"/>
      <c r="H51" s="70"/>
      <c r="I51" s="70"/>
      <c r="J51" s="71"/>
      <c r="K51" s="45" t="str">
        <f t="shared" si="0"/>
        <v xml:space="preserve"> </v>
      </c>
      <c r="L51" s="63">
        <v>20</v>
      </c>
      <c r="M51" s="72"/>
      <c r="N51" s="89"/>
      <c r="O51" s="282"/>
      <c r="P51" s="282"/>
      <c r="Q51" s="282"/>
      <c r="R51" s="283"/>
      <c r="S51" s="54"/>
      <c r="T51" s="49"/>
    </row>
    <row r="52" spans="2:46" ht="20.100000000000001" customHeight="1" thickBot="1" x14ac:dyDescent="0.3">
      <c r="B52" s="51"/>
      <c r="C52" s="90">
        <v>40</v>
      </c>
      <c r="D52" s="91"/>
      <c r="E52" s="91"/>
      <c r="F52" s="92"/>
      <c r="G52" s="93"/>
      <c r="H52" s="93"/>
      <c r="I52" s="93"/>
      <c r="J52" s="94"/>
      <c r="K52" s="95" t="str">
        <f t="shared" si="0"/>
        <v xml:space="preserve"> </v>
      </c>
      <c r="L52" s="96">
        <v>20</v>
      </c>
      <c r="M52" s="97"/>
      <c r="N52" s="98"/>
      <c r="O52" s="284"/>
      <c r="P52" s="284"/>
      <c r="Q52" s="284"/>
      <c r="R52" s="285"/>
      <c r="S52" s="54"/>
      <c r="T52" s="49"/>
    </row>
    <row r="53" spans="2:46" ht="12" customHeight="1" thickBot="1" x14ac:dyDescent="0.3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6"/>
      <c r="P53" s="66"/>
      <c r="Q53" s="66"/>
      <c r="R53" s="66"/>
      <c r="S53" s="67"/>
      <c r="T53" s="49"/>
    </row>
    <row r="54" spans="2:46" ht="12" customHeight="1" x14ac:dyDescent="0.25">
      <c r="B54" s="104"/>
      <c r="C54" s="104"/>
      <c r="D54" s="104"/>
      <c r="E54" s="49"/>
      <c r="F54" s="49"/>
      <c r="G54" s="49"/>
      <c r="H54" s="49"/>
      <c r="I54" s="49"/>
      <c r="J54" s="49"/>
      <c r="K54" s="49"/>
      <c r="L54" s="49"/>
      <c r="M54" s="49"/>
      <c r="N54" s="105" t="s">
        <v>47</v>
      </c>
      <c r="O54" s="105"/>
      <c r="P54" s="105"/>
      <c r="Q54" s="105"/>
      <c r="R54" s="105"/>
      <c r="S54" s="105"/>
      <c r="T54" s="49"/>
      <c r="AT54" s="48"/>
    </row>
    <row r="55" spans="2:46" ht="12" customHeight="1" x14ac:dyDescent="0.2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AT55" s="48"/>
    </row>
    <row r="56" spans="2:46" ht="12" customHeight="1" x14ac:dyDescent="0.2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AT56" s="48"/>
    </row>
    <row r="57" spans="2:46" ht="12" customHeight="1" x14ac:dyDescent="0.2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AT57" s="48"/>
    </row>
    <row r="58" spans="2:46" ht="12" customHeight="1" x14ac:dyDescent="0.2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AT58" s="48"/>
    </row>
    <row r="59" spans="2:46" ht="12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AT59" s="48"/>
    </row>
    <row r="60" spans="2:46" ht="12" customHeight="1" x14ac:dyDescent="0.2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AT60" s="48"/>
    </row>
    <row r="61" spans="2:46" ht="12" customHeight="1" x14ac:dyDescent="0.2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AT61" s="48"/>
    </row>
    <row r="62" spans="2:46" ht="12" customHeight="1" x14ac:dyDescent="0.2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AT62" s="48"/>
    </row>
    <row r="63" spans="2:46" ht="12" customHeight="1" x14ac:dyDescent="0.2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AT63" s="48"/>
    </row>
    <row r="64" spans="2:46" ht="12" customHeight="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AT64" s="48"/>
    </row>
    <row r="65" spans="2:46" ht="12" customHeight="1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AT65" s="48"/>
    </row>
    <row r="66" spans="2:46" ht="12" customHeight="1" x14ac:dyDescent="0.2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AT66" s="48"/>
    </row>
    <row r="67" spans="2:46" ht="12" customHeight="1" x14ac:dyDescent="0.25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AT67" s="48"/>
    </row>
    <row r="68" spans="2:46" ht="12" customHeight="1" x14ac:dyDescent="0.2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AT68" s="48"/>
    </row>
    <row r="69" spans="2:46" ht="12" customHeight="1" x14ac:dyDescent="0.2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AT69" s="48"/>
    </row>
    <row r="70" spans="2:46" ht="12" customHeight="1" x14ac:dyDescent="0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AT70" s="48"/>
    </row>
    <row r="71" spans="2:46" ht="12" customHeight="1" x14ac:dyDescent="0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AT71" s="48"/>
    </row>
    <row r="72" spans="2:46" ht="12" customHeight="1" x14ac:dyDescent="0.2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AT72" s="48"/>
    </row>
    <row r="73" spans="2:46" ht="12" customHeight="1" x14ac:dyDescent="0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AT73" s="48"/>
    </row>
    <row r="74" spans="2:46" ht="12" customHeight="1" x14ac:dyDescent="0.2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AT74" s="48"/>
    </row>
    <row r="75" spans="2:46" ht="12" customHeight="1" x14ac:dyDescent="0.2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AT75" s="48"/>
    </row>
    <row r="76" spans="2:46" ht="12" customHeight="1" x14ac:dyDescent="0.2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AT76" s="48"/>
    </row>
    <row r="77" spans="2:46" ht="12" customHeight="1" x14ac:dyDescent="0.25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2:46" ht="12" customHeight="1" x14ac:dyDescent="0.25"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2:46" ht="12" customHeight="1" x14ac:dyDescent="0.2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2:46" ht="12" customHeight="1" x14ac:dyDescent="0.25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2:47" s="49" customFormat="1" ht="12" customHeight="1" x14ac:dyDescent="0.25">
      <c r="B81" s="48"/>
      <c r="AU81" s="48"/>
    </row>
    <row r="82" spans="2:47" s="49" customFormat="1" ht="12" customHeight="1" x14ac:dyDescent="0.25">
      <c r="B82" s="48"/>
      <c r="AU82" s="48"/>
    </row>
    <row r="83" spans="2:47" s="49" customFormat="1" ht="12" customHeight="1" x14ac:dyDescent="0.25">
      <c r="B83" s="48"/>
      <c r="AU83" s="48"/>
    </row>
    <row r="84" spans="2:47" s="49" customFormat="1" ht="12" customHeight="1" x14ac:dyDescent="0.25">
      <c r="B84" s="48"/>
      <c r="AU84" s="48"/>
    </row>
    <row r="85" spans="2:47" s="49" customFormat="1" ht="12" customHeight="1" x14ac:dyDescent="0.25">
      <c r="B85" s="48"/>
      <c r="AU85" s="48"/>
    </row>
    <row r="86" spans="2:47" s="49" customFormat="1" ht="12" customHeight="1" x14ac:dyDescent="0.25">
      <c r="B86" s="48"/>
      <c r="AU86" s="48"/>
    </row>
    <row r="87" spans="2:47" s="49" customFormat="1" ht="12" customHeight="1" x14ac:dyDescent="0.25">
      <c r="B87" s="48"/>
      <c r="AU87" s="48"/>
    </row>
    <row r="88" spans="2:47" s="49" customFormat="1" ht="12" customHeight="1" x14ac:dyDescent="0.25">
      <c r="B88" s="48"/>
      <c r="AU88" s="48"/>
    </row>
    <row r="89" spans="2:47" s="49" customFormat="1" ht="12" customHeight="1" x14ac:dyDescent="0.25">
      <c r="B89" s="48"/>
      <c r="AU89" s="48"/>
    </row>
    <row r="90" spans="2:47" s="49" customFormat="1" ht="12" customHeight="1" x14ac:dyDescent="0.25">
      <c r="B90" s="48"/>
      <c r="AU90" s="48"/>
    </row>
    <row r="91" spans="2:47" s="49" customFormat="1" ht="12" customHeight="1" x14ac:dyDescent="0.25">
      <c r="B91" s="48"/>
      <c r="AU91" s="48"/>
    </row>
    <row r="92" spans="2:47" s="49" customFormat="1" ht="12" customHeight="1" x14ac:dyDescent="0.25">
      <c r="B92" s="48"/>
      <c r="AU92" s="48"/>
    </row>
    <row r="93" spans="2:47" s="49" customFormat="1" ht="12" customHeight="1" x14ac:dyDescent="0.25">
      <c r="B93" s="48"/>
      <c r="AU93" s="48"/>
    </row>
    <row r="94" spans="2:47" s="49" customFormat="1" ht="12" customHeight="1" x14ac:dyDescent="0.25">
      <c r="B94" s="48"/>
      <c r="AU94" s="48"/>
    </row>
    <row r="95" spans="2:47" s="49" customFormat="1" ht="12" customHeight="1" x14ac:dyDescent="0.25">
      <c r="B95" s="48"/>
      <c r="AU95" s="48"/>
    </row>
    <row r="96" spans="2:47" s="49" customFormat="1" ht="12" customHeight="1" x14ac:dyDescent="0.25">
      <c r="B96" s="48"/>
      <c r="AU96" s="48"/>
    </row>
    <row r="97" spans="2:47" s="49" customFormat="1" ht="15" customHeight="1" x14ac:dyDescent="0.25">
      <c r="B97" s="48"/>
      <c r="AU97" s="48"/>
    </row>
    <row r="98" spans="2:47" s="49" customFormat="1" ht="15" customHeight="1" x14ac:dyDescent="0.25">
      <c r="B98" s="48"/>
      <c r="AU98" s="48"/>
    </row>
  </sheetData>
  <mergeCells count="68">
    <mergeCell ref="O48:R48"/>
    <mergeCell ref="O49:R49"/>
    <mergeCell ref="O50:R50"/>
    <mergeCell ref="O51:R51"/>
    <mergeCell ref="O52:R52"/>
    <mergeCell ref="O43:R43"/>
    <mergeCell ref="O44:R44"/>
    <mergeCell ref="O45:R45"/>
    <mergeCell ref="O46:R46"/>
    <mergeCell ref="O47:R47"/>
    <mergeCell ref="O38:R38"/>
    <mergeCell ref="O39:R39"/>
    <mergeCell ref="O40:R40"/>
    <mergeCell ref="O41:R41"/>
    <mergeCell ref="O42:R42"/>
    <mergeCell ref="O33:R33"/>
    <mergeCell ref="O34:R34"/>
    <mergeCell ref="O35:R35"/>
    <mergeCell ref="O36:R36"/>
    <mergeCell ref="O37:R37"/>
    <mergeCell ref="O28:R28"/>
    <mergeCell ref="O29:R29"/>
    <mergeCell ref="O30:R30"/>
    <mergeCell ref="O31:R31"/>
    <mergeCell ref="O32:R32"/>
    <mergeCell ref="O23:R23"/>
    <mergeCell ref="O24:R24"/>
    <mergeCell ref="O25:R25"/>
    <mergeCell ref="O26:R26"/>
    <mergeCell ref="O27:R27"/>
    <mergeCell ref="O18:R18"/>
    <mergeCell ref="O19:R19"/>
    <mergeCell ref="O20:R20"/>
    <mergeCell ref="O21:R21"/>
    <mergeCell ref="O22:R22"/>
    <mergeCell ref="O13:R13"/>
    <mergeCell ref="O14:R14"/>
    <mergeCell ref="O15:R15"/>
    <mergeCell ref="O16:R16"/>
    <mergeCell ref="O17:R17"/>
    <mergeCell ref="O11:R12"/>
    <mergeCell ref="M11:M12"/>
    <mergeCell ref="H11:H12"/>
    <mergeCell ref="I11:I12"/>
    <mergeCell ref="J11:J12"/>
    <mergeCell ref="K11:K12"/>
    <mergeCell ref="L11:L12"/>
    <mergeCell ref="C11:C12"/>
    <mergeCell ref="D11:D12"/>
    <mergeCell ref="E11:E12"/>
    <mergeCell ref="F11:F12"/>
    <mergeCell ref="G11:G12"/>
    <mergeCell ref="N54:S54"/>
    <mergeCell ref="B54:D54"/>
    <mergeCell ref="B6:S6"/>
    <mergeCell ref="C7:I7"/>
    <mergeCell ref="B2:B5"/>
    <mergeCell ref="C2:N5"/>
    <mergeCell ref="O2:S2"/>
    <mergeCell ref="O3:S3"/>
    <mergeCell ref="O4:S4"/>
    <mergeCell ref="O5:S5"/>
    <mergeCell ref="J7:M7"/>
    <mergeCell ref="C8:I8"/>
    <mergeCell ref="J8:M8"/>
    <mergeCell ref="C9:I9"/>
    <mergeCell ref="J9:M9"/>
    <mergeCell ref="N11:N12"/>
  </mergeCells>
  <conditionalFormatting sqref="K13:K52">
    <cfRule type="cellIs" dxfId="4" priority="1" operator="lessThan">
      <formula>20</formula>
    </cfRule>
    <cfRule type="cellIs" dxfId="3" priority="2" operator="greaterThan">
      <formula>20</formula>
    </cfRule>
    <cfRule type="cellIs" dxfId="2" priority="3" operator="lessThan">
      <formula>$N$14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  <headerFooter>
    <oddFooter>&amp;R&amp;7FO-GAG-PC03-11
V1
02/03/2021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U153"/>
  <sheetViews>
    <sheetView topLeftCell="A7" zoomScale="70" zoomScaleNormal="70" zoomScaleSheetLayoutView="130" workbookViewId="0">
      <selection activeCell="D3" sqref="D3:P6"/>
    </sheetView>
  </sheetViews>
  <sheetFormatPr baseColWidth="10" defaultColWidth="12.28515625" defaultRowHeight="12" x14ac:dyDescent="0.2"/>
  <cols>
    <col min="1" max="1" width="6.85546875" style="1" customWidth="1"/>
    <col min="2" max="4" width="12.28515625" style="1"/>
    <col min="5" max="5" width="18.7109375" style="1" customWidth="1"/>
    <col min="6" max="6" width="15.28515625" style="1" customWidth="1"/>
    <col min="7" max="7" width="17.140625" style="1" customWidth="1"/>
    <col min="8" max="8" width="12.28515625" style="1"/>
    <col min="9" max="9" width="14.5703125" style="1" customWidth="1"/>
    <col min="10" max="12" width="12.28515625" style="1"/>
    <col min="13" max="13" width="16" style="1" customWidth="1"/>
    <col min="14" max="14" width="17" style="1" customWidth="1"/>
    <col min="15" max="18" width="12.28515625" style="1"/>
    <col min="19" max="19" width="11.140625" style="1" customWidth="1"/>
    <col min="20" max="20" width="10.7109375" style="1" customWidth="1"/>
    <col min="21" max="16384" width="12.28515625" style="1"/>
  </cols>
  <sheetData>
    <row r="1" spans="1:47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47" ht="12.75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47" ht="27" customHeight="1" x14ac:dyDescent="0.2">
      <c r="A3" s="106"/>
      <c r="B3" s="107"/>
      <c r="C3" s="286"/>
      <c r="D3" s="289" t="s">
        <v>36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9" t="s">
        <v>24</v>
      </c>
      <c r="R3" s="119"/>
      <c r="S3" s="120"/>
      <c r="T3" s="121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20"/>
    </row>
    <row r="4" spans="1:47" ht="27" customHeight="1" x14ac:dyDescent="0.2">
      <c r="A4" s="106"/>
      <c r="B4" s="109"/>
      <c r="C4" s="287"/>
      <c r="D4" s="29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22" t="s">
        <v>25</v>
      </c>
      <c r="R4" s="122"/>
      <c r="S4" s="123"/>
      <c r="T4" s="12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47" ht="27" customHeight="1" x14ac:dyDescent="0.2">
      <c r="A5" s="106"/>
      <c r="B5" s="109"/>
      <c r="C5" s="287"/>
      <c r="D5" s="290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25"/>
      <c r="R5" s="126"/>
      <c r="S5" s="126"/>
      <c r="T5" s="12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47" ht="27" customHeight="1" thickBot="1" x14ac:dyDescent="0.25">
      <c r="A6" s="106"/>
      <c r="B6" s="111"/>
      <c r="C6" s="288"/>
      <c r="D6" s="291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28" t="s">
        <v>39</v>
      </c>
      <c r="R6" s="128"/>
      <c r="S6" s="129"/>
      <c r="T6" s="13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47" ht="255.75" customHeight="1" thickBot="1" x14ac:dyDescent="0.25">
      <c r="A7" s="106"/>
      <c r="B7" s="226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47" ht="21" customHeight="1" x14ac:dyDescent="0.2">
      <c r="A8" s="106"/>
      <c r="B8" s="227"/>
      <c r="C8" s="156" t="s">
        <v>13</v>
      </c>
      <c r="D8" s="157"/>
      <c r="E8" s="157"/>
      <c r="F8" s="158"/>
      <c r="G8" s="159"/>
      <c r="H8" s="160"/>
      <c r="I8" s="161"/>
      <c r="J8" s="162" t="s">
        <v>0</v>
      </c>
      <c r="K8" s="137" t="s">
        <v>1</v>
      </c>
      <c r="L8" s="137" t="s">
        <v>2</v>
      </c>
      <c r="M8" s="137" t="s">
        <v>3</v>
      </c>
      <c r="N8" s="137" t="s">
        <v>17</v>
      </c>
      <c r="O8" s="140" t="s">
        <v>11</v>
      </c>
      <c r="P8" s="141"/>
      <c r="Q8" s="141"/>
      <c r="R8" s="142"/>
      <c r="S8" s="146" t="s">
        <v>12</v>
      </c>
      <c r="T8" s="22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0"/>
      <c r="AK8" s="20"/>
      <c r="AL8" s="20"/>
    </row>
    <row r="9" spans="1:47" ht="15" customHeight="1" x14ac:dyDescent="0.2">
      <c r="A9" s="106"/>
      <c r="B9" s="227"/>
      <c r="C9" s="149" t="s">
        <v>15</v>
      </c>
      <c r="D9" s="150"/>
      <c r="E9" s="150"/>
      <c r="F9" s="151"/>
      <c r="G9" s="152"/>
      <c r="H9" s="153"/>
      <c r="I9" s="161"/>
      <c r="J9" s="163"/>
      <c r="K9" s="138"/>
      <c r="L9" s="138"/>
      <c r="M9" s="138"/>
      <c r="N9" s="138"/>
      <c r="O9" s="143"/>
      <c r="P9" s="144"/>
      <c r="Q9" s="144"/>
      <c r="R9" s="145"/>
      <c r="S9" s="147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  <c r="AK9" s="20"/>
      <c r="AL9" s="20"/>
    </row>
    <row r="10" spans="1:47" ht="19.5" customHeight="1" thickBot="1" x14ac:dyDescent="0.25">
      <c r="A10" s="106"/>
      <c r="B10" s="227"/>
      <c r="C10" s="149" t="s">
        <v>14</v>
      </c>
      <c r="D10" s="150"/>
      <c r="E10" s="150"/>
      <c r="F10" s="151"/>
      <c r="G10" s="154"/>
      <c r="H10" s="155"/>
      <c r="I10" s="161"/>
      <c r="J10" s="164"/>
      <c r="K10" s="139"/>
      <c r="L10" s="139"/>
      <c r="M10" s="139"/>
      <c r="N10" s="139"/>
      <c r="O10" s="23" t="s">
        <v>4</v>
      </c>
      <c r="P10" s="23" t="s">
        <v>5</v>
      </c>
      <c r="Q10" s="23" t="s">
        <v>6</v>
      </c>
      <c r="R10" s="23" t="s">
        <v>7</v>
      </c>
      <c r="S10" s="148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47" ht="15" customHeight="1" x14ac:dyDescent="0.2">
      <c r="A11" s="106"/>
      <c r="B11" s="227"/>
      <c r="C11" s="149" t="s">
        <v>27</v>
      </c>
      <c r="D11" s="150"/>
      <c r="E11" s="150"/>
      <c r="F11" s="151"/>
      <c r="G11" s="193">
        <f>J11</f>
        <v>0</v>
      </c>
      <c r="H11" s="194"/>
      <c r="I11" s="161"/>
      <c r="J11" s="195"/>
      <c r="K11" s="179"/>
      <c r="L11" s="179">
        <f>K11*2</f>
        <v>0</v>
      </c>
      <c r="M11" s="179">
        <f>3*K11</f>
        <v>0</v>
      </c>
      <c r="N11" s="181" t="str">
        <f>IFERROR(K11/J11," ")</f>
        <v xml:space="preserve"> </v>
      </c>
      <c r="O11" s="165">
        <f>J11-L11</f>
        <v>0</v>
      </c>
      <c r="P11" s="165">
        <f>J11-M11</f>
        <v>0</v>
      </c>
      <c r="Q11" s="165">
        <f>J11+L11</f>
        <v>0</v>
      </c>
      <c r="R11" s="165">
        <f>J11+M11</f>
        <v>0</v>
      </c>
      <c r="S11" s="294"/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47" ht="20.25" customHeight="1" thickBot="1" x14ac:dyDescent="0.25">
      <c r="A12" s="106"/>
      <c r="B12" s="227"/>
      <c r="C12" s="169" t="s">
        <v>28</v>
      </c>
      <c r="D12" s="170"/>
      <c r="E12" s="170"/>
      <c r="F12" s="171"/>
      <c r="G12" s="193"/>
      <c r="H12" s="194"/>
      <c r="I12" s="161"/>
      <c r="J12" s="196"/>
      <c r="K12" s="180"/>
      <c r="L12" s="180"/>
      <c r="M12" s="180"/>
      <c r="N12" s="182"/>
      <c r="O12" s="166"/>
      <c r="P12" s="166"/>
      <c r="Q12" s="166"/>
      <c r="R12" s="166"/>
      <c r="S12" s="168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47" ht="20.25" customHeight="1" thickBot="1" x14ac:dyDescent="0.25">
      <c r="A13" s="106"/>
      <c r="B13" s="227"/>
      <c r="C13" s="135"/>
      <c r="D13" s="135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06"/>
      <c r="P13" s="106"/>
      <c r="Q13" s="44"/>
      <c r="R13" s="44"/>
      <c r="S13" s="44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47" s="2" customFormat="1" ht="39" customHeight="1" thickBot="1" x14ac:dyDescent="0.25">
      <c r="A14" s="106"/>
      <c r="B14" s="227"/>
      <c r="C14" s="106"/>
      <c r="D14" s="106"/>
      <c r="E14" s="295" t="s">
        <v>19</v>
      </c>
      <c r="F14" s="177" t="s">
        <v>30</v>
      </c>
      <c r="G14" s="177" t="s">
        <v>20</v>
      </c>
      <c r="H14" s="177" t="s">
        <v>22</v>
      </c>
      <c r="I14" s="183" t="s">
        <v>9</v>
      </c>
      <c r="J14" s="183" t="s">
        <v>1</v>
      </c>
      <c r="K14" s="183" t="s">
        <v>8</v>
      </c>
      <c r="L14" s="183" t="s">
        <v>17</v>
      </c>
      <c r="M14" s="185" t="s">
        <v>10</v>
      </c>
      <c r="N14" s="292" t="s">
        <v>16</v>
      </c>
      <c r="O14" s="307" t="s">
        <v>46</v>
      </c>
      <c r="P14" s="221"/>
      <c r="Q14" s="222"/>
      <c r="R14" s="99"/>
      <c r="S14" s="73"/>
      <c r="T14" s="74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47" s="3" customFormat="1" ht="39" customHeight="1" thickBot="1" x14ac:dyDescent="0.3">
      <c r="A15" s="106"/>
      <c r="B15" s="227"/>
      <c r="C15" s="106"/>
      <c r="D15" s="106"/>
      <c r="E15" s="296"/>
      <c r="F15" s="178"/>
      <c r="G15" s="178"/>
      <c r="H15" s="178"/>
      <c r="I15" s="184"/>
      <c r="J15" s="184"/>
      <c r="K15" s="192"/>
      <c r="L15" s="184"/>
      <c r="M15" s="186"/>
      <c r="N15" s="293"/>
      <c r="O15" s="308"/>
      <c r="P15" s="224"/>
      <c r="Q15" s="225"/>
      <c r="R15" s="99"/>
      <c r="S15" s="73"/>
      <c r="T15" s="74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N15" s="4" t="s">
        <v>19</v>
      </c>
      <c r="AO15" s="5" t="s">
        <v>5</v>
      </c>
      <c r="AP15" s="6" t="s">
        <v>4</v>
      </c>
      <c r="AQ15" s="6" t="s">
        <v>6</v>
      </c>
      <c r="AR15" s="5" t="s">
        <v>7</v>
      </c>
      <c r="AS15" s="5" t="s">
        <v>26</v>
      </c>
      <c r="AT15" s="7" t="s">
        <v>29</v>
      </c>
    </row>
    <row r="16" spans="1:47" ht="15" customHeight="1" x14ac:dyDescent="0.2">
      <c r="A16" s="106"/>
      <c r="B16" s="227"/>
      <c r="C16" s="106"/>
      <c r="D16" s="106"/>
      <c r="E16" s="300">
        <v>1</v>
      </c>
      <c r="F16" s="200"/>
      <c r="G16" s="203"/>
      <c r="H16" s="24"/>
      <c r="I16" s="206" t="str">
        <f>IFERROR(AVERAGE(H16:H19)," ")</f>
        <v xml:space="preserve"> </v>
      </c>
      <c r="J16" s="209" t="str">
        <f>IFERROR(STDEV(H16:H19)," ")</f>
        <v xml:space="preserve"> </v>
      </c>
      <c r="K16" s="25" t="str">
        <f>IFERROR(ABS(H16)/I16*100," ")</f>
        <v xml:space="preserve"> </v>
      </c>
      <c r="L16" s="212" t="str">
        <f>IFERROR(J16/I16," ")</f>
        <v xml:space="preserve"> </v>
      </c>
      <c r="M16" s="215"/>
      <c r="N16" s="297"/>
      <c r="O16" s="226"/>
      <c r="P16" s="135"/>
      <c r="Q16" s="136"/>
      <c r="R16" s="99"/>
      <c r="S16" s="73"/>
      <c r="T16" s="7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N16" s="8">
        <v>1</v>
      </c>
      <c r="AO16" s="9">
        <f t="shared" ref="AO16:AO35" si="0">$P$11</f>
        <v>0</v>
      </c>
      <c r="AP16" s="9">
        <f t="shared" ref="AP16:AP35" si="1">$O$11</f>
        <v>0</v>
      </c>
      <c r="AQ16" s="9">
        <f t="shared" ref="AQ16:AQ35" si="2">$Q$11</f>
        <v>0</v>
      </c>
      <c r="AR16" s="9">
        <f t="shared" ref="AR16:AR35" si="3">$R$11</f>
        <v>0</v>
      </c>
      <c r="AS16" s="9">
        <f t="shared" ref="AS16:AS35" si="4">$J$11</f>
        <v>0</v>
      </c>
      <c r="AT16" s="9" t="str">
        <f>$I$16</f>
        <v xml:space="preserve"> </v>
      </c>
      <c r="AU16" s="12"/>
    </row>
    <row r="17" spans="1:47" ht="15" customHeight="1" x14ac:dyDescent="0.2">
      <c r="A17" s="106"/>
      <c r="B17" s="227"/>
      <c r="C17" s="106"/>
      <c r="D17" s="106"/>
      <c r="E17" s="301"/>
      <c r="F17" s="201"/>
      <c r="G17" s="204"/>
      <c r="H17" s="26"/>
      <c r="I17" s="207"/>
      <c r="J17" s="210"/>
      <c r="K17" s="27" t="str">
        <f>IFERROR(ABS(H17)/I16*100," ")</f>
        <v xml:space="preserve"> </v>
      </c>
      <c r="L17" s="213"/>
      <c r="M17" s="216"/>
      <c r="N17" s="298"/>
      <c r="O17" s="227"/>
      <c r="P17" s="106"/>
      <c r="Q17" s="228"/>
      <c r="R17" s="99"/>
      <c r="S17" s="73"/>
      <c r="T17" s="74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N17" s="10">
        <v>2</v>
      </c>
      <c r="AO17" s="11">
        <f t="shared" si="0"/>
        <v>0</v>
      </c>
      <c r="AP17" s="11">
        <f t="shared" si="1"/>
        <v>0</v>
      </c>
      <c r="AQ17" s="11">
        <f t="shared" si="2"/>
        <v>0</v>
      </c>
      <c r="AR17" s="11">
        <f t="shared" si="3"/>
        <v>0</v>
      </c>
      <c r="AS17" s="11">
        <f t="shared" si="4"/>
        <v>0</v>
      </c>
      <c r="AT17" s="11" t="str">
        <f>$I$20</f>
        <v xml:space="preserve"> </v>
      </c>
      <c r="AU17" s="12"/>
    </row>
    <row r="18" spans="1:47" ht="15" customHeight="1" x14ac:dyDescent="0.2">
      <c r="A18" s="106"/>
      <c r="B18" s="227"/>
      <c r="C18" s="106"/>
      <c r="D18" s="106"/>
      <c r="E18" s="301"/>
      <c r="F18" s="201"/>
      <c r="G18" s="204"/>
      <c r="H18" s="26"/>
      <c r="I18" s="207"/>
      <c r="J18" s="210"/>
      <c r="K18" s="27" t="str">
        <f t="shared" ref="K18" si="5">IFERROR(ABS(H18)/I17*100," ")</f>
        <v xml:space="preserve"> </v>
      </c>
      <c r="L18" s="213"/>
      <c r="M18" s="216"/>
      <c r="N18" s="298"/>
      <c r="O18" s="227"/>
      <c r="P18" s="106"/>
      <c r="Q18" s="228"/>
      <c r="R18" s="99"/>
      <c r="S18" s="73"/>
      <c r="T18" s="74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N18" s="10">
        <v>3</v>
      </c>
      <c r="AO18" s="11">
        <f t="shared" si="0"/>
        <v>0</v>
      </c>
      <c r="AP18" s="11">
        <f t="shared" si="1"/>
        <v>0</v>
      </c>
      <c r="AQ18" s="11">
        <f t="shared" si="2"/>
        <v>0</v>
      </c>
      <c r="AR18" s="11">
        <f t="shared" si="3"/>
        <v>0</v>
      </c>
      <c r="AS18" s="11">
        <f t="shared" si="4"/>
        <v>0</v>
      </c>
      <c r="AT18" s="11" t="str">
        <f>$I$24</f>
        <v xml:space="preserve"> </v>
      </c>
      <c r="AU18" s="12"/>
    </row>
    <row r="19" spans="1:47" ht="15" customHeight="1" thickBot="1" x14ac:dyDescent="0.25">
      <c r="A19" s="106"/>
      <c r="B19" s="227"/>
      <c r="C19" s="106"/>
      <c r="D19" s="106"/>
      <c r="E19" s="302"/>
      <c r="F19" s="202"/>
      <c r="G19" s="205"/>
      <c r="H19" s="28"/>
      <c r="I19" s="208"/>
      <c r="J19" s="211"/>
      <c r="K19" s="27" t="str">
        <f>IFERROR(ABS(H19)/I16*100," ")</f>
        <v xml:space="preserve"> </v>
      </c>
      <c r="L19" s="214"/>
      <c r="M19" s="217"/>
      <c r="N19" s="299"/>
      <c r="O19" s="309"/>
      <c r="P19" s="310"/>
      <c r="Q19" s="311"/>
      <c r="R19" s="99"/>
      <c r="S19" s="73"/>
      <c r="T19" s="74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N19" s="10">
        <v>4</v>
      </c>
      <c r="AO19" s="11">
        <f t="shared" si="0"/>
        <v>0</v>
      </c>
      <c r="AP19" s="11">
        <f t="shared" si="1"/>
        <v>0</v>
      </c>
      <c r="AQ19" s="11">
        <f t="shared" si="2"/>
        <v>0</v>
      </c>
      <c r="AR19" s="11">
        <f t="shared" si="3"/>
        <v>0</v>
      </c>
      <c r="AS19" s="11">
        <f t="shared" si="4"/>
        <v>0</v>
      </c>
      <c r="AT19" s="11" t="str">
        <f>$I$28</f>
        <v xml:space="preserve"> </v>
      </c>
      <c r="AU19" s="12"/>
    </row>
    <row r="20" spans="1:47" ht="15" customHeight="1" x14ac:dyDescent="0.2">
      <c r="A20" s="106"/>
      <c r="B20" s="227"/>
      <c r="C20" s="106"/>
      <c r="D20" s="106"/>
      <c r="E20" s="300">
        <v>2</v>
      </c>
      <c r="F20" s="200"/>
      <c r="G20" s="203"/>
      <c r="H20" s="24"/>
      <c r="I20" s="206" t="str">
        <f>IFERROR(AVERAGE(H20:H23)," ")</f>
        <v xml:space="preserve"> </v>
      </c>
      <c r="J20" s="209" t="str">
        <f t="shared" ref="J20" si="6">IFERROR(STDEV(H20:H23)," ")</f>
        <v xml:space="preserve"> </v>
      </c>
      <c r="K20" s="25" t="str">
        <f>IFERROR(ABS(H20)/I20*100," ")</f>
        <v xml:space="preserve"> </v>
      </c>
      <c r="L20" s="212" t="str">
        <f>IFERROR(J20/I20," ")</f>
        <v xml:space="preserve"> </v>
      </c>
      <c r="M20" s="215"/>
      <c r="N20" s="297"/>
      <c r="O20" s="226"/>
      <c r="P20" s="135"/>
      <c r="Q20" s="136"/>
      <c r="R20" s="99"/>
      <c r="S20" s="73"/>
      <c r="T20" s="7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N20" s="10">
        <v>5</v>
      </c>
      <c r="AO20" s="11">
        <f t="shared" si="0"/>
        <v>0</v>
      </c>
      <c r="AP20" s="11">
        <f t="shared" si="1"/>
        <v>0</v>
      </c>
      <c r="AQ20" s="11">
        <f t="shared" si="2"/>
        <v>0</v>
      </c>
      <c r="AR20" s="11">
        <f t="shared" si="3"/>
        <v>0</v>
      </c>
      <c r="AS20" s="11">
        <f t="shared" si="4"/>
        <v>0</v>
      </c>
      <c r="AT20" s="11" t="str">
        <f>$I$32</f>
        <v xml:space="preserve"> </v>
      </c>
      <c r="AU20" s="12"/>
    </row>
    <row r="21" spans="1:47" ht="15" customHeight="1" x14ac:dyDescent="0.2">
      <c r="A21" s="106"/>
      <c r="B21" s="227"/>
      <c r="C21" s="106"/>
      <c r="D21" s="106"/>
      <c r="E21" s="301"/>
      <c r="F21" s="201"/>
      <c r="G21" s="204"/>
      <c r="H21" s="26"/>
      <c r="I21" s="207"/>
      <c r="J21" s="210"/>
      <c r="K21" s="27" t="str">
        <f>IFERROR(ABS(H21)/I20*100," ")</f>
        <v xml:space="preserve"> </v>
      </c>
      <c r="L21" s="213"/>
      <c r="M21" s="216"/>
      <c r="N21" s="298"/>
      <c r="O21" s="227"/>
      <c r="P21" s="106"/>
      <c r="Q21" s="228"/>
      <c r="R21" s="99"/>
      <c r="S21" s="73"/>
      <c r="T21" s="7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N21" s="10">
        <v>6</v>
      </c>
      <c r="AO21" s="11">
        <f t="shared" si="0"/>
        <v>0</v>
      </c>
      <c r="AP21" s="11">
        <f t="shared" si="1"/>
        <v>0</v>
      </c>
      <c r="AQ21" s="11">
        <f t="shared" si="2"/>
        <v>0</v>
      </c>
      <c r="AR21" s="11">
        <f t="shared" si="3"/>
        <v>0</v>
      </c>
      <c r="AS21" s="11">
        <f t="shared" si="4"/>
        <v>0</v>
      </c>
      <c r="AT21" s="11" t="str">
        <f>$I$36</f>
        <v xml:space="preserve"> </v>
      </c>
      <c r="AU21" s="12"/>
    </row>
    <row r="22" spans="1:47" ht="15" customHeight="1" x14ac:dyDescent="0.2">
      <c r="A22" s="106"/>
      <c r="B22" s="227"/>
      <c r="C22" s="106"/>
      <c r="D22" s="106"/>
      <c r="E22" s="301"/>
      <c r="F22" s="201"/>
      <c r="G22" s="204"/>
      <c r="H22" s="26"/>
      <c r="I22" s="207"/>
      <c r="J22" s="210"/>
      <c r="K22" s="27" t="str">
        <f>IFERROR(ABS(H22)/I21*100," ")</f>
        <v xml:space="preserve"> </v>
      </c>
      <c r="L22" s="213"/>
      <c r="M22" s="216"/>
      <c r="N22" s="298"/>
      <c r="O22" s="227"/>
      <c r="P22" s="106"/>
      <c r="Q22" s="228"/>
      <c r="R22" s="99"/>
      <c r="S22" s="73"/>
      <c r="T22" s="74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0">
        <v>7</v>
      </c>
      <c r="AO22" s="11">
        <f t="shared" si="0"/>
        <v>0</v>
      </c>
      <c r="AP22" s="11">
        <f t="shared" si="1"/>
        <v>0</v>
      </c>
      <c r="AQ22" s="11">
        <f t="shared" si="2"/>
        <v>0</v>
      </c>
      <c r="AR22" s="11">
        <f t="shared" si="3"/>
        <v>0</v>
      </c>
      <c r="AS22" s="11">
        <f t="shared" si="4"/>
        <v>0</v>
      </c>
      <c r="AT22" s="11" t="str">
        <f>$I$40</f>
        <v xml:space="preserve"> </v>
      </c>
      <c r="AU22" s="12"/>
    </row>
    <row r="23" spans="1:47" ht="15" customHeight="1" thickBot="1" x14ac:dyDescent="0.25">
      <c r="A23" s="106"/>
      <c r="B23" s="227"/>
      <c r="C23" s="106"/>
      <c r="D23" s="106"/>
      <c r="E23" s="302"/>
      <c r="F23" s="202"/>
      <c r="G23" s="205"/>
      <c r="H23" s="28"/>
      <c r="I23" s="208"/>
      <c r="J23" s="211"/>
      <c r="K23" s="27" t="str">
        <f>IFERROR(ABS(H23)/I20*100," ")</f>
        <v xml:space="preserve"> </v>
      </c>
      <c r="L23" s="214"/>
      <c r="M23" s="217"/>
      <c r="N23" s="299"/>
      <c r="O23" s="309"/>
      <c r="P23" s="310"/>
      <c r="Q23" s="311"/>
      <c r="R23" s="99"/>
      <c r="S23" s="73"/>
      <c r="T23" s="74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0">
        <v>8</v>
      </c>
      <c r="AO23" s="11">
        <f t="shared" si="0"/>
        <v>0</v>
      </c>
      <c r="AP23" s="11">
        <f t="shared" si="1"/>
        <v>0</v>
      </c>
      <c r="AQ23" s="11">
        <f t="shared" si="2"/>
        <v>0</v>
      </c>
      <c r="AR23" s="11">
        <f t="shared" si="3"/>
        <v>0</v>
      </c>
      <c r="AS23" s="11">
        <f t="shared" si="4"/>
        <v>0</v>
      </c>
      <c r="AT23" s="11" t="str">
        <f>$I$44</f>
        <v xml:space="preserve"> </v>
      </c>
      <c r="AU23" s="12"/>
    </row>
    <row r="24" spans="1:47" x14ac:dyDescent="0.2">
      <c r="A24" s="106"/>
      <c r="B24" s="227"/>
      <c r="C24" s="106"/>
      <c r="D24" s="106"/>
      <c r="E24" s="300">
        <v>3</v>
      </c>
      <c r="F24" s="200"/>
      <c r="G24" s="203"/>
      <c r="H24" s="13"/>
      <c r="I24" s="206" t="str">
        <f t="shared" ref="I24" si="7">IFERROR(AVERAGE(H24:H27)," ")</f>
        <v xml:space="preserve"> </v>
      </c>
      <c r="J24" s="209" t="str">
        <f t="shared" ref="J24" si="8">IFERROR(STDEV(H24:H27)," ")</f>
        <v xml:space="preserve"> </v>
      </c>
      <c r="K24" s="25" t="str">
        <f t="shared" ref="K24" si="9">IFERROR(ABS(H24)/I24*100," ")</f>
        <v xml:space="preserve"> </v>
      </c>
      <c r="L24" s="212" t="str">
        <f t="shared" ref="L24" si="10">IFERROR(J24/I24," ")</f>
        <v xml:space="preserve"> </v>
      </c>
      <c r="M24" s="215"/>
      <c r="N24" s="297"/>
      <c r="O24" s="226"/>
      <c r="P24" s="135"/>
      <c r="Q24" s="136"/>
      <c r="R24" s="99"/>
      <c r="S24" s="73"/>
      <c r="T24" s="7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N24" s="10">
        <v>9</v>
      </c>
      <c r="AO24" s="11">
        <f t="shared" si="0"/>
        <v>0</v>
      </c>
      <c r="AP24" s="11">
        <f t="shared" si="1"/>
        <v>0</v>
      </c>
      <c r="AQ24" s="11">
        <f t="shared" si="2"/>
        <v>0</v>
      </c>
      <c r="AR24" s="11">
        <f t="shared" si="3"/>
        <v>0</v>
      </c>
      <c r="AS24" s="11">
        <f t="shared" si="4"/>
        <v>0</v>
      </c>
      <c r="AT24" s="11" t="str">
        <f>$I$48</f>
        <v xml:space="preserve"> </v>
      </c>
      <c r="AU24" s="12"/>
    </row>
    <row r="25" spans="1:47" x14ac:dyDescent="0.2">
      <c r="A25" s="106"/>
      <c r="B25" s="227"/>
      <c r="C25" s="106"/>
      <c r="D25" s="106"/>
      <c r="E25" s="301"/>
      <c r="F25" s="201"/>
      <c r="G25" s="204"/>
      <c r="H25" s="14"/>
      <c r="I25" s="207"/>
      <c r="J25" s="210"/>
      <c r="K25" s="27" t="str">
        <f t="shared" ref="K25:K26" si="11">IFERROR(ABS(H25)/I24*100," ")</f>
        <v xml:space="preserve"> </v>
      </c>
      <c r="L25" s="213"/>
      <c r="M25" s="216"/>
      <c r="N25" s="298"/>
      <c r="O25" s="227"/>
      <c r="P25" s="106"/>
      <c r="Q25" s="228"/>
      <c r="R25" s="99"/>
      <c r="S25" s="73"/>
      <c r="T25" s="7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N25" s="10">
        <v>10</v>
      </c>
      <c r="AO25" s="11">
        <f t="shared" si="0"/>
        <v>0</v>
      </c>
      <c r="AP25" s="11">
        <f t="shared" si="1"/>
        <v>0</v>
      </c>
      <c r="AQ25" s="11">
        <f t="shared" si="2"/>
        <v>0</v>
      </c>
      <c r="AR25" s="11">
        <f t="shared" si="3"/>
        <v>0</v>
      </c>
      <c r="AS25" s="11">
        <f t="shared" si="4"/>
        <v>0</v>
      </c>
      <c r="AT25" s="11" t="str">
        <f>$I$52</f>
        <v xml:space="preserve"> </v>
      </c>
      <c r="AU25" s="12"/>
    </row>
    <row r="26" spans="1:47" x14ac:dyDescent="0.2">
      <c r="A26" s="106"/>
      <c r="B26" s="227"/>
      <c r="C26" s="106"/>
      <c r="D26" s="106"/>
      <c r="E26" s="301"/>
      <c r="F26" s="201"/>
      <c r="G26" s="204"/>
      <c r="H26" s="14"/>
      <c r="I26" s="207"/>
      <c r="J26" s="210"/>
      <c r="K26" s="27" t="str">
        <f t="shared" si="11"/>
        <v xml:space="preserve"> </v>
      </c>
      <c r="L26" s="213"/>
      <c r="M26" s="216"/>
      <c r="N26" s="298"/>
      <c r="O26" s="227"/>
      <c r="P26" s="106"/>
      <c r="Q26" s="228"/>
      <c r="R26" s="99"/>
      <c r="S26" s="73"/>
      <c r="T26" s="74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N26" s="10">
        <v>11</v>
      </c>
      <c r="AO26" s="11">
        <f t="shared" si="0"/>
        <v>0</v>
      </c>
      <c r="AP26" s="11">
        <f t="shared" si="1"/>
        <v>0</v>
      </c>
      <c r="AQ26" s="11">
        <f t="shared" si="2"/>
        <v>0</v>
      </c>
      <c r="AR26" s="11">
        <f t="shared" si="3"/>
        <v>0</v>
      </c>
      <c r="AS26" s="11">
        <f t="shared" si="4"/>
        <v>0</v>
      </c>
      <c r="AT26" s="11" t="str">
        <f>$I$56</f>
        <v xml:space="preserve"> </v>
      </c>
      <c r="AU26" s="12"/>
    </row>
    <row r="27" spans="1:47" ht="12.75" thickBot="1" x14ac:dyDescent="0.25">
      <c r="A27" s="106"/>
      <c r="B27" s="227"/>
      <c r="C27" s="106"/>
      <c r="D27" s="106"/>
      <c r="E27" s="302"/>
      <c r="F27" s="202"/>
      <c r="G27" s="205"/>
      <c r="H27" s="15"/>
      <c r="I27" s="208"/>
      <c r="J27" s="211"/>
      <c r="K27" s="27" t="str">
        <f t="shared" ref="K27" si="12">IFERROR(ABS(H27)/I24*100," ")</f>
        <v xml:space="preserve"> </v>
      </c>
      <c r="L27" s="214"/>
      <c r="M27" s="217"/>
      <c r="N27" s="299"/>
      <c r="O27" s="309"/>
      <c r="P27" s="310"/>
      <c r="Q27" s="311"/>
      <c r="R27" s="99"/>
      <c r="S27" s="73"/>
      <c r="T27" s="74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N27" s="10">
        <v>12</v>
      </c>
      <c r="AO27" s="11">
        <f t="shared" si="0"/>
        <v>0</v>
      </c>
      <c r="AP27" s="11">
        <f t="shared" si="1"/>
        <v>0</v>
      </c>
      <c r="AQ27" s="11">
        <f t="shared" si="2"/>
        <v>0</v>
      </c>
      <c r="AR27" s="11">
        <f t="shared" si="3"/>
        <v>0</v>
      </c>
      <c r="AS27" s="11">
        <f t="shared" si="4"/>
        <v>0</v>
      </c>
      <c r="AT27" s="11" t="str">
        <f>$I$60</f>
        <v xml:space="preserve"> </v>
      </c>
      <c r="AU27" s="12"/>
    </row>
    <row r="28" spans="1:47" x14ac:dyDescent="0.2">
      <c r="A28" s="106"/>
      <c r="B28" s="227"/>
      <c r="C28" s="106"/>
      <c r="D28" s="106"/>
      <c r="E28" s="300">
        <v>4</v>
      </c>
      <c r="F28" s="200"/>
      <c r="G28" s="203"/>
      <c r="H28" s="13"/>
      <c r="I28" s="206" t="str">
        <f t="shared" ref="I28" si="13">IFERROR(AVERAGE(H28:H31)," ")</f>
        <v xml:space="preserve"> </v>
      </c>
      <c r="J28" s="209" t="str">
        <f t="shared" ref="J28" si="14">IFERROR(STDEV(H28:H31)," ")</f>
        <v xml:space="preserve"> </v>
      </c>
      <c r="K28" s="25" t="str">
        <f>IFERROR(ABS(H28)/I28*100," ")</f>
        <v xml:space="preserve"> </v>
      </c>
      <c r="L28" s="212" t="str">
        <f t="shared" ref="L28" si="15">IFERROR(J28/I28," ")</f>
        <v xml:space="preserve"> </v>
      </c>
      <c r="M28" s="215"/>
      <c r="N28" s="297"/>
      <c r="O28" s="226"/>
      <c r="P28" s="135"/>
      <c r="Q28" s="136"/>
      <c r="R28" s="99"/>
      <c r="S28" s="73"/>
      <c r="T28" s="74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N28" s="10">
        <v>13</v>
      </c>
      <c r="AO28" s="11">
        <f t="shared" si="0"/>
        <v>0</v>
      </c>
      <c r="AP28" s="11">
        <f t="shared" si="1"/>
        <v>0</v>
      </c>
      <c r="AQ28" s="11">
        <f t="shared" si="2"/>
        <v>0</v>
      </c>
      <c r="AR28" s="11">
        <f t="shared" si="3"/>
        <v>0</v>
      </c>
      <c r="AS28" s="11">
        <f t="shared" si="4"/>
        <v>0</v>
      </c>
      <c r="AT28" s="11" t="str">
        <f>$I$64</f>
        <v xml:space="preserve"> </v>
      </c>
      <c r="AU28" s="12"/>
    </row>
    <row r="29" spans="1:47" x14ac:dyDescent="0.2">
      <c r="A29" s="106"/>
      <c r="B29" s="227"/>
      <c r="C29" s="106"/>
      <c r="D29" s="106"/>
      <c r="E29" s="301"/>
      <c r="F29" s="201"/>
      <c r="G29" s="204"/>
      <c r="H29" s="14"/>
      <c r="I29" s="207"/>
      <c r="J29" s="210"/>
      <c r="K29" s="27" t="str">
        <f>IFERROR(ABS(H29)/I28*100," ")</f>
        <v xml:space="preserve"> </v>
      </c>
      <c r="L29" s="213"/>
      <c r="M29" s="216"/>
      <c r="N29" s="298"/>
      <c r="O29" s="227"/>
      <c r="P29" s="106"/>
      <c r="Q29" s="228"/>
      <c r="R29" s="99"/>
      <c r="S29" s="73"/>
      <c r="T29" s="74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N29" s="10">
        <v>14</v>
      </c>
      <c r="AO29" s="11">
        <f t="shared" si="0"/>
        <v>0</v>
      </c>
      <c r="AP29" s="11">
        <f t="shared" si="1"/>
        <v>0</v>
      </c>
      <c r="AQ29" s="11">
        <f t="shared" si="2"/>
        <v>0</v>
      </c>
      <c r="AR29" s="11">
        <f t="shared" si="3"/>
        <v>0</v>
      </c>
      <c r="AS29" s="11">
        <f t="shared" si="4"/>
        <v>0</v>
      </c>
      <c r="AT29" s="11" t="str">
        <f>$I$68</f>
        <v xml:space="preserve"> </v>
      </c>
      <c r="AU29" s="12"/>
    </row>
    <row r="30" spans="1:47" x14ac:dyDescent="0.2">
      <c r="A30" s="106"/>
      <c r="B30" s="227"/>
      <c r="C30" s="106"/>
      <c r="D30" s="106"/>
      <c r="E30" s="301"/>
      <c r="F30" s="201"/>
      <c r="G30" s="204"/>
      <c r="H30" s="14"/>
      <c r="I30" s="207"/>
      <c r="J30" s="210"/>
      <c r="K30" s="27" t="str">
        <f>IFERROR(ABS(H30)/I28*100," ")</f>
        <v xml:space="preserve"> </v>
      </c>
      <c r="L30" s="213"/>
      <c r="M30" s="216"/>
      <c r="N30" s="298"/>
      <c r="O30" s="227"/>
      <c r="P30" s="106"/>
      <c r="Q30" s="228"/>
      <c r="R30" s="99"/>
      <c r="S30" s="73"/>
      <c r="T30" s="74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N30" s="10">
        <v>15</v>
      </c>
      <c r="AO30" s="11">
        <f t="shared" si="0"/>
        <v>0</v>
      </c>
      <c r="AP30" s="11">
        <f t="shared" si="1"/>
        <v>0</v>
      </c>
      <c r="AQ30" s="11">
        <f t="shared" si="2"/>
        <v>0</v>
      </c>
      <c r="AR30" s="11">
        <f t="shared" si="3"/>
        <v>0</v>
      </c>
      <c r="AS30" s="11">
        <f t="shared" si="4"/>
        <v>0</v>
      </c>
      <c r="AT30" s="11" t="str">
        <f>$I$72</f>
        <v xml:space="preserve"> </v>
      </c>
      <c r="AU30" s="12"/>
    </row>
    <row r="31" spans="1:47" ht="12.75" thickBot="1" x14ac:dyDescent="0.25">
      <c r="A31" s="106"/>
      <c r="B31" s="227"/>
      <c r="C31" s="106"/>
      <c r="D31" s="106"/>
      <c r="E31" s="302"/>
      <c r="F31" s="202"/>
      <c r="G31" s="205"/>
      <c r="H31" s="15"/>
      <c r="I31" s="208"/>
      <c r="J31" s="211"/>
      <c r="K31" s="27" t="str">
        <f t="shared" ref="K31" si="16">IFERROR(ABS(H31)/I28*100," ")</f>
        <v xml:space="preserve"> </v>
      </c>
      <c r="L31" s="214"/>
      <c r="M31" s="217"/>
      <c r="N31" s="299"/>
      <c r="O31" s="309"/>
      <c r="P31" s="310"/>
      <c r="Q31" s="311"/>
      <c r="R31" s="99"/>
      <c r="S31" s="73"/>
      <c r="T31" s="74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N31" s="10">
        <v>16</v>
      </c>
      <c r="AO31" s="11">
        <f t="shared" si="0"/>
        <v>0</v>
      </c>
      <c r="AP31" s="11">
        <f t="shared" si="1"/>
        <v>0</v>
      </c>
      <c r="AQ31" s="11">
        <f t="shared" si="2"/>
        <v>0</v>
      </c>
      <c r="AR31" s="11">
        <f t="shared" si="3"/>
        <v>0</v>
      </c>
      <c r="AS31" s="11">
        <f t="shared" si="4"/>
        <v>0</v>
      </c>
      <c r="AT31" s="11" t="str">
        <f>$I$76</f>
        <v xml:space="preserve"> </v>
      </c>
      <c r="AU31" s="12"/>
    </row>
    <row r="32" spans="1:47" x14ac:dyDescent="0.2">
      <c r="A32" s="106"/>
      <c r="B32" s="227"/>
      <c r="C32" s="106"/>
      <c r="D32" s="106"/>
      <c r="E32" s="300">
        <v>5</v>
      </c>
      <c r="F32" s="200"/>
      <c r="G32" s="203"/>
      <c r="H32" s="13"/>
      <c r="I32" s="206" t="str">
        <f t="shared" ref="I32" si="17">IFERROR(AVERAGE(H32:H35)," ")</f>
        <v xml:space="preserve"> </v>
      </c>
      <c r="J32" s="209" t="str">
        <f t="shared" ref="J32" si="18">IFERROR(STDEV(H32:H35)," ")</f>
        <v xml:space="preserve"> </v>
      </c>
      <c r="K32" s="25" t="str">
        <f>IFERROR(ABS(H32)/I32*100," ")</f>
        <v xml:space="preserve"> </v>
      </c>
      <c r="L32" s="212" t="str">
        <f t="shared" ref="L32" si="19">IFERROR(J32/I32," ")</f>
        <v xml:space="preserve"> </v>
      </c>
      <c r="M32" s="215"/>
      <c r="N32" s="297"/>
      <c r="O32" s="226"/>
      <c r="P32" s="135"/>
      <c r="Q32" s="136"/>
      <c r="R32" s="99"/>
      <c r="S32" s="73"/>
      <c r="T32" s="7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N32" s="10">
        <v>17</v>
      </c>
      <c r="AO32" s="11">
        <f t="shared" si="0"/>
        <v>0</v>
      </c>
      <c r="AP32" s="11">
        <f t="shared" si="1"/>
        <v>0</v>
      </c>
      <c r="AQ32" s="11">
        <f t="shared" si="2"/>
        <v>0</v>
      </c>
      <c r="AR32" s="11">
        <f t="shared" si="3"/>
        <v>0</v>
      </c>
      <c r="AS32" s="11">
        <f t="shared" si="4"/>
        <v>0</v>
      </c>
      <c r="AT32" s="11" t="str">
        <f>$I$80</f>
        <v xml:space="preserve"> </v>
      </c>
      <c r="AU32" s="12"/>
    </row>
    <row r="33" spans="1:47" x14ac:dyDescent="0.2">
      <c r="A33" s="106"/>
      <c r="B33" s="227"/>
      <c r="C33" s="106"/>
      <c r="D33" s="106"/>
      <c r="E33" s="301"/>
      <c r="F33" s="201"/>
      <c r="G33" s="204"/>
      <c r="H33" s="14"/>
      <c r="I33" s="207"/>
      <c r="J33" s="210"/>
      <c r="K33" s="27" t="str">
        <f>IFERROR(ABS(H33)/I32*100," ")</f>
        <v xml:space="preserve"> </v>
      </c>
      <c r="L33" s="213"/>
      <c r="M33" s="216"/>
      <c r="N33" s="298"/>
      <c r="O33" s="227"/>
      <c r="P33" s="106"/>
      <c r="Q33" s="228"/>
      <c r="R33" s="99"/>
      <c r="S33" s="73"/>
      <c r="T33" s="7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N33" s="10">
        <v>18</v>
      </c>
      <c r="AO33" s="11">
        <f t="shared" si="0"/>
        <v>0</v>
      </c>
      <c r="AP33" s="11">
        <f t="shared" si="1"/>
        <v>0</v>
      </c>
      <c r="AQ33" s="11">
        <f t="shared" si="2"/>
        <v>0</v>
      </c>
      <c r="AR33" s="11">
        <f t="shared" si="3"/>
        <v>0</v>
      </c>
      <c r="AS33" s="11">
        <f t="shared" si="4"/>
        <v>0</v>
      </c>
      <c r="AT33" s="11" t="str">
        <f>$I$84</f>
        <v xml:space="preserve"> </v>
      </c>
      <c r="AU33" s="12"/>
    </row>
    <row r="34" spans="1:47" x14ac:dyDescent="0.2">
      <c r="A34" s="106"/>
      <c r="B34" s="227"/>
      <c r="C34" s="106"/>
      <c r="D34" s="106"/>
      <c r="E34" s="301"/>
      <c r="F34" s="201"/>
      <c r="G34" s="204"/>
      <c r="H34" s="14"/>
      <c r="I34" s="207"/>
      <c r="J34" s="210"/>
      <c r="K34" s="27" t="str">
        <f>IFERROR(ABS(H34)/I32*100," ")</f>
        <v xml:space="preserve"> </v>
      </c>
      <c r="L34" s="213"/>
      <c r="M34" s="216"/>
      <c r="N34" s="298"/>
      <c r="O34" s="227"/>
      <c r="P34" s="106"/>
      <c r="Q34" s="228"/>
      <c r="R34" s="99"/>
      <c r="S34" s="73"/>
      <c r="T34" s="7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N34" s="10">
        <v>19</v>
      </c>
      <c r="AO34" s="11">
        <f t="shared" si="0"/>
        <v>0</v>
      </c>
      <c r="AP34" s="11">
        <f t="shared" si="1"/>
        <v>0</v>
      </c>
      <c r="AQ34" s="11">
        <f t="shared" si="2"/>
        <v>0</v>
      </c>
      <c r="AR34" s="11">
        <f t="shared" si="3"/>
        <v>0</v>
      </c>
      <c r="AS34" s="11">
        <f t="shared" si="4"/>
        <v>0</v>
      </c>
      <c r="AT34" s="11" t="str">
        <f>$I$88</f>
        <v xml:space="preserve"> </v>
      </c>
      <c r="AU34" s="12"/>
    </row>
    <row r="35" spans="1:47" ht="12.75" thickBot="1" x14ac:dyDescent="0.25">
      <c r="A35" s="106"/>
      <c r="B35" s="227"/>
      <c r="C35" s="106"/>
      <c r="D35" s="106"/>
      <c r="E35" s="302"/>
      <c r="F35" s="202"/>
      <c r="G35" s="205"/>
      <c r="H35" s="15"/>
      <c r="I35" s="208"/>
      <c r="J35" s="211"/>
      <c r="K35" s="27" t="str">
        <f>IFERROR(ABS(H35)/I32*100," ")</f>
        <v xml:space="preserve"> </v>
      </c>
      <c r="L35" s="214"/>
      <c r="M35" s="217"/>
      <c r="N35" s="299"/>
      <c r="O35" s="309"/>
      <c r="P35" s="310"/>
      <c r="Q35" s="311"/>
      <c r="R35" s="99"/>
      <c r="S35" s="73"/>
      <c r="T35" s="74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N35" s="10">
        <v>20</v>
      </c>
      <c r="AO35" s="11">
        <f t="shared" si="0"/>
        <v>0</v>
      </c>
      <c r="AP35" s="11">
        <f t="shared" si="1"/>
        <v>0</v>
      </c>
      <c r="AQ35" s="11">
        <f t="shared" si="2"/>
        <v>0</v>
      </c>
      <c r="AR35" s="11">
        <f t="shared" si="3"/>
        <v>0</v>
      </c>
      <c r="AS35" s="11">
        <f t="shared" si="4"/>
        <v>0</v>
      </c>
      <c r="AT35" s="11" t="str">
        <f>$I$92</f>
        <v xml:space="preserve"> </v>
      </c>
      <c r="AU35" s="12"/>
    </row>
    <row r="36" spans="1:47" x14ac:dyDescent="0.2">
      <c r="A36" s="106"/>
      <c r="B36" s="227"/>
      <c r="C36" s="106"/>
      <c r="D36" s="106"/>
      <c r="E36" s="300">
        <v>6</v>
      </c>
      <c r="F36" s="200"/>
      <c r="G36" s="203"/>
      <c r="H36" s="13"/>
      <c r="I36" s="206" t="str">
        <f t="shared" ref="I36" si="20">IFERROR(AVERAGE(H36:H39)," ")</f>
        <v xml:space="preserve"> </v>
      </c>
      <c r="J36" s="209" t="str">
        <f t="shared" ref="J36" si="21">IFERROR(STDEV(H36:H39)," ")</f>
        <v xml:space="preserve"> </v>
      </c>
      <c r="K36" s="25" t="str">
        <f>IFERROR(ABS(H36)/I36*100," ")</f>
        <v xml:space="preserve"> </v>
      </c>
      <c r="L36" s="212" t="str">
        <f t="shared" ref="L36" si="22">IFERROR(J36/I36," ")</f>
        <v xml:space="preserve"> </v>
      </c>
      <c r="M36" s="215"/>
      <c r="N36" s="297"/>
      <c r="O36" s="226"/>
      <c r="P36" s="135"/>
      <c r="Q36" s="136"/>
      <c r="R36" s="99"/>
      <c r="S36" s="73"/>
      <c r="T36" s="74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O36" s="12"/>
    </row>
    <row r="37" spans="1:47" x14ac:dyDescent="0.2">
      <c r="A37" s="106"/>
      <c r="B37" s="227"/>
      <c r="C37" s="106"/>
      <c r="D37" s="106"/>
      <c r="E37" s="301"/>
      <c r="F37" s="201"/>
      <c r="G37" s="204"/>
      <c r="H37" s="14"/>
      <c r="I37" s="207"/>
      <c r="J37" s="210"/>
      <c r="K37" s="27" t="str">
        <f>IFERROR(ABS(H37)/I36*100," ")</f>
        <v xml:space="preserve"> </v>
      </c>
      <c r="L37" s="213"/>
      <c r="M37" s="216"/>
      <c r="N37" s="298"/>
      <c r="O37" s="227"/>
      <c r="P37" s="106"/>
      <c r="Q37" s="228"/>
      <c r="R37" s="99"/>
      <c r="S37" s="73"/>
      <c r="T37" s="74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O37" s="12"/>
    </row>
    <row r="38" spans="1:47" x14ac:dyDescent="0.2">
      <c r="A38" s="106"/>
      <c r="B38" s="227"/>
      <c r="C38" s="106"/>
      <c r="D38" s="106"/>
      <c r="E38" s="301"/>
      <c r="F38" s="201"/>
      <c r="G38" s="204"/>
      <c r="H38" s="14"/>
      <c r="I38" s="207"/>
      <c r="J38" s="210"/>
      <c r="K38" s="27" t="str">
        <f>IFERROR(ABS(H38)/I36*100," ")</f>
        <v xml:space="preserve"> </v>
      </c>
      <c r="L38" s="213"/>
      <c r="M38" s="216"/>
      <c r="N38" s="298"/>
      <c r="O38" s="227"/>
      <c r="P38" s="106"/>
      <c r="Q38" s="228"/>
      <c r="R38" s="99"/>
      <c r="S38" s="73"/>
      <c r="T38" s="74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O38" s="12"/>
    </row>
    <row r="39" spans="1:47" ht="12.75" thickBot="1" x14ac:dyDescent="0.25">
      <c r="A39" s="106"/>
      <c r="B39" s="227"/>
      <c r="C39" s="106"/>
      <c r="D39" s="106"/>
      <c r="E39" s="302"/>
      <c r="F39" s="202"/>
      <c r="G39" s="205"/>
      <c r="H39" s="15"/>
      <c r="I39" s="208"/>
      <c r="J39" s="211"/>
      <c r="K39" s="27" t="str">
        <f t="shared" ref="K39" si="23">IFERROR(ABS(H39)/I36*100," ")</f>
        <v xml:space="preserve"> </v>
      </c>
      <c r="L39" s="214"/>
      <c r="M39" s="217"/>
      <c r="N39" s="299"/>
      <c r="O39" s="309"/>
      <c r="P39" s="310"/>
      <c r="Q39" s="311"/>
      <c r="R39" s="99"/>
      <c r="S39" s="73"/>
      <c r="T39" s="74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O39" s="12"/>
    </row>
    <row r="40" spans="1:47" x14ac:dyDescent="0.2">
      <c r="A40" s="106"/>
      <c r="B40" s="227"/>
      <c r="C40" s="106"/>
      <c r="D40" s="106"/>
      <c r="E40" s="300">
        <v>7</v>
      </c>
      <c r="F40" s="200"/>
      <c r="G40" s="203"/>
      <c r="H40" s="13"/>
      <c r="I40" s="206" t="str">
        <f t="shared" ref="I40" si="24">IFERROR(AVERAGE(H40:H43)," ")</f>
        <v xml:space="preserve"> </v>
      </c>
      <c r="J40" s="209" t="str">
        <f t="shared" ref="J40" si="25">IFERROR(STDEV(H40:H43)," ")</f>
        <v xml:space="preserve"> </v>
      </c>
      <c r="K40" s="25" t="str">
        <f t="shared" ref="K40" si="26">IFERROR(ABS(H40)/I40*100," ")</f>
        <v xml:space="preserve"> </v>
      </c>
      <c r="L40" s="212" t="str">
        <f t="shared" ref="L40" si="27">IFERROR(J40/I40," ")</f>
        <v xml:space="preserve"> </v>
      </c>
      <c r="M40" s="215"/>
      <c r="N40" s="297"/>
      <c r="O40" s="226"/>
      <c r="P40" s="135"/>
      <c r="Q40" s="136"/>
      <c r="R40" s="99"/>
      <c r="S40" s="73"/>
      <c r="T40" s="74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47" x14ac:dyDescent="0.2">
      <c r="A41" s="106"/>
      <c r="B41" s="227"/>
      <c r="C41" s="106"/>
      <c r="D41" s="106"/>
      <c r="E41" s="301"/>
      <c r="F41" s="201"/>
      <c r="G41" s="204"/>
      <c r="H41" s="14"/>
      <c r="I41" s="207"/>
      <c r="J41" s="210"/>
      <c r="K41" s="27" t="str">
        <f t="shared" ref="K41" si="28">IFERROR(ABS(H41)/I40*100," ")</f>
        <v xml:space="preserve"> </v>
      </c>
      <c r="L41" s="213"/>
      <c r="M41" s="216"/>
      <c r="N41" s="298"/>
      <c r="O41" s="227"/>
      <c r="P41" s="106"/>
      <c r="Q41" s="228"/>
      <c r="R41" s="99"/>
      <c r="S41" s="73"/>
      <c r="T41" s="74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47" x14ac:dyDescent="0.2">
      <c r="A42" s="106"/>
      <c r="B42" s="227"/>
      <c r="C42" s="106"/>
      <c r="D42" s="106"/>
      <c r="E42" s="301"/>
      <c r="F42" s="201"/>
      <c r="G42" s="204"/>
      <c r="H42" s="14"/>
      <c r="I42" s="207"/>
      <c r="J42" s="210"/>
      <c r="K42" s="27" t="str">
        <f>IFERROR(ABS(H42)/I40*100," ")</f>
        <v xml:space="preserve"> </v>
      </c>
      <c r="L42" s="213"/>
      <c r="M42" s="216"/>
      <c r="N42" s="298"/>
      <c r="O42" s="227"/>
      <c r="P42" s="106"/>
      <c r="Q42" s="228"/>
      <c r="R42" s="99"/>
      <c r="S42" s="73"/>
      <c r="T42" s="74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47" ht="12.75" thickBot="1" x14ac:dyDescent="0.25">
      <c r="A43" s="106"/>
      <c r="B43" s="227"/>
      <c r="C43" s="106"/>
      <c r="D43" s="106"/>
      <c r="E43" s="302"/>
      <c r="F43" s="202"/>
      <c r="G43" s="205"/>
      <c r="H43" s="15"/>
      <c r="I43" s="208"/>
      <c r="J43" s="211"/>
      <c r="K43" s="27" t="str">
        <f t="shared" ref="K43" si="29">IFERROR(ABS(H43)/I40*100," ")</f>
        <v xml:space="preserve"> </v>
      </c>
      <c r="L43" s="214"/>
      <c r="M43" s="217"/>
      <c r="N43" s="299"/>
      <c r="O43" s="309"/>
      <c r="P43" s="310"/>
      <c r="Q43" s="311"/>
      <c r="R43" s="99"/>
      <c r="S43" s="73"/>
      <c r="T43" s="74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47" x14ac:dyDescent="0.2">
      <c r="A44" s="106"/>
      <c r="B44" s="227"/>
      <c r="C44" s="106"/>
      <c r="D44" s="106"/>
      <c r="E44" s="301">
        <v>8</v>
      </c>
      <c r="F44" s="201"/>
      <c r="G44" s="218"/>
      <c r="H44" s="31"/>
      <c r="I44" s="206" t="str">
        <f t="shared" ref="I44" si="30">IFERROR(AVERAGE(H44:H47)," ")</f>
        <v xml:space="preserve"> </v>
      </c>
      <c r="J44" s="209" t="str">
        <f t="shared" ref="J44" si="31">IFERROR(STDEV(H44:H47)," ")</f>
        <v xml:space="preserve"> </v>
      </c>
      <c r="K44" s="25" t="str">
        <f t="shared" ref="K44" si="32">IFERROR(ABS(H44)/I44*100," ")</f>
        <v xml:space="preserve"> </v>
      </c>
      <c r="L44" s="212" t="str">
        <f t="shared" ref="L44" si="33">IFERROR(J44/I44," ")</f>
        <v xml:space="preserve"> </v>
      </c>
      <c r="M44" s="215"/>
      <c r="N44" s="297"/>
      <c r="O44" s="226"/>
      <c r="P44" s="135"/>
      <c r="Q44" s="136"/>
      <c r="R44" s="99"/>
      <c r="S44" s="73"/>
      <c r="T44" s="74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47" x14ac:dyDescent="0.2">
      <c r="A45" s="106"/>
      <c r="B45" s="227"/>
      <c r="C45" s="106"/>
      <c r="D45" s="106"/>
      <c r="E45" s="301"/>
      <c r="F45" s="201"/>
      <c r="G45" s="204"/>
      <c r="H45" s="14"/>
      <c r="I45" s="207"/>
      <c r="J45" s="210"/>
      <c r="K45" s="27" t="str">
        <f t="shared" ref="K45" si="34">IFERROR(ABS(H45)/I44*100," ")</f>
        <v xml:space="preserve"> </v>
      </c>
      <c r="L45" s="213"/>
      <c r="M45" s="216"/>
      <c r="N45" s="298"/>
      <c r="O45" s="227"/>
      <c r="P45" s="106"/>
      <c r="Q45" s="228"/>
      <c r="R45" s="99"/>
      <c r="S45" s="73"/>
      <c r="T45" s="74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47" x14ac:dyDescent="0.2">
      <c r="A46" s="106"/>
      <c r="B46" s="227"/>
      <c r="C46" s="106"/>
      <c r="D46" s="106"/>
      <c r="E46" s="301"/>
      <c r="F46" s="201"/>
      <c r="G46" s="204"/>
      <c r="H46" s="14"/>
      <c r="I46" s="207"/>
      <c r="J46" s="210"/>
      <c r="K46" s="27" t="str">
        <f>IFERROR(ABS(H46)/I44*100," ")</f>
        <v xml:space="preserve"> </v>
      </c>
      <c r="L46" s="213"/>
      <c r="M46" s="216"/>
      <c r="N46" s="298"/>
      <c r="O46" s="227"/>
      <c r="P46" s="106"/>
      <c r="Q46" s="228"/>
      <c r="R46" s="99"/>
      <c r="S46" s="73"/>
      <c r="T46" s="74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47" ht="12.75" thickBot="1" x14ac:dyDescent="0.25">
      <c r="A47" s="106"/>
      <c r="B47" s="227"/>
      <c r="C47" s="106"/>
      <c r="D47" s="106"/>
      <c r="E47" s="301"/>
      <c r="F47" s="201"/>
      <c r="G47" s="219"/>
      <c r="H47" s="34"/>
      <c r="I47" s="208"/>
      <c r="J47" s="211"/>
      <c r="K47" s="27" t="str">
        <f t="shared" ref="K47" si="35">IFERROR(ABS(H47)/I44*100," ")</f>
        <v xml:space="preserve"> </v>
      </c>
      <c r="L47" s="214"/>
      <c r="M47" s="217"/>
      <c r="N47" s="299"/>
      <c r="O47" s="309"/>
      <c r="P47" s="310"/>
      <c r="Q47" s="311"/>
      <c r="R47" s="99"/>
      <c r="S47" s="73"/>
      <c r="T47" s="74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47" x14ac:dyDescent="0.2">
      <c r="A48" s="106"/>
      <c r="B48" s="227"/>
      <c r="C48" s="106"/>
      <c r="D48" s="106"/>
      <c r="E48" s="300">
        <v>9</v>
      </c>
      <c r="F48" s="200"/>
      <c r="G48" s="203"/>
      <c r="H48" s="13"/>
      <c r="I48" s="206" t="str">
        <f t="shared" ref="I48" si="36">IFERROR(AVERAGE(H48:H51)," ")</f>
        <v xml:space="preserve"> </v>
      </c>
      <c r="J48" s="209" t="str">
        <f t="shared" ref="J48" si="37">IFERROR(STDEV(H48:H51)," ")</f>
        <v xml:space="preserve"> </v>
      </c>
      <c r="K48" s="25" t="str">
        <f t="shared" ref="K48" si="38">IFERROR(ABS(H48)/I48*100," ")</f>
        <v xml:space="preserve"> </v>
      </c>
      <c r="L48" s="212" t="str">
        <f t="shared" ref="L48" si="39">IFERROR(J48/I48," ")</f>
        <v xml:space="preserve"> </v>
      </c>
      <c r="M48" s="215"/>
      <c r="N48" s="297"/>
      <c r="O48" s="226"/>
      <c r="P48" s="135"/>
      <c r="Q48" s="136"/>
      <c r="R48" s="99"/>
      <c r="S48" s="73"/>
      <c r="T48" s="74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x14ac:dyDescent="0.2">
      <c r="A49" s="106"/>
      <c r="B49" s="227"/>
      <c r="C49" s="106"/>
      <c r="D49" s="106"/>
      <c r="E49" s="301"/>
      <c r="F49" s="201"/>
      <c r="G49" s="204"/>
      <c r="H49" s="14"/>
      <c r="I49" s="207"/>
      <c r="J49" s="210"/>
      <c r="K49" s="27" t="str">
        <f t="shared" ref="K49" si="40">IFERROR(ABS(H49)/I48*100," ")</f>
        <v xml:space="preserve"> </v>
      </c>
      <c r="L49" s="213"/>
      <c r="M49" s="216"/>
      <c r="N49" s="298"/>
      <c r="O49" s="227"/>
      <c r="P49" s="106"/>
      <c r="Q49" s="228"/>
      <c r="R49" s="99"/>
      <c r="S49" s="73"/>
      <c r="T49" s="74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x14ac:dyDescent="0.2">
      <c r="A50" s="106"/>
      <c r="B50" s="227"/>
      <c r="C50" s="106"/>
      <c r="D50" s="106"/>
      <c r="E50" s="301"/>
      <c r="F50" s="201"/>
      <c r="G50" s="204"/>
      <c r="H50" s="14"/>
      <c r="I50" s="207"/>
      <c r="J50" s="210"/>
      <c r="K50" s="27" t="str">
        <f>IFERROR(ABS(H50)/I48*100," ")</f>
        <v xml:space="preserve"> </v>
      </c>
      <c r="L50" s="213"/>
      <c r="M50" s="216"/>
      <c r="N50" s="298"/>
      <c r="O50" s="227"/>
      <c r="P50" s="106"/>
      <c r="Q50" s="228"/>
      <c r="R50" s="99"/>
      <c r="S50" s="73"/>
      <c r="T50" s="74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12.75" thickBot="1" x14ac:dyDescent="0.25">
      <c r="A51" s="106"/>
      <c r="B51" s="227"/>
      <c r="C51" s="106"/>
      <c r="D51" s="106"/>
      <c r="E51" s="302"/>
      <c r="F51" s="202"/>
      <c r="G51" s="205"/>
      <c r="H51" s="15"/>
      <c r="I51" s="208"/>
      <c r="J51" s="211"/>
      <c r="K51" s="27" t="str">
        <f t="shared" ref="K51" si="41">IFERROR(ABS(H51)/I48*100," ")</f>
        <v xml:space="preserve"> </v>
      </c>
      <c r="L51" s="214"/>
      <c r="M51" s="217"/>
      <c r="N51" s="299"/>
      <c r="O51" s="309"/>
      <c r="P51" s="310"/>
      <c r="Q51" s="311"/>
      <c r="R51" s="99"/>
      <c r="S51" s="73"/>
      <c r="T51" s="74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x14ac:dyDescent="0.2">
      <c r="A52" s="106"/>
      <c r="B52" s="227"/>
      <c r="C52" s="106"/>
      <c r="D52" s="106"/>
      <c r="E52" s="301">
        <v>10</v>
      </c>
      <c r="F52" s="201"/>
      <c r="G52" s="218"/>
      <c r="H52" s="31"/>
      <c r="I52" s="206" t="str">
        <f t="shared" ref="I52" si="42">IFERROR(AVERAGE(H52:H55)," ")</f>
        <v xml:space="preserve"> </v>
      </c>
      <c r="J52" s="209" t="str">
        <f t="shared" ref="J52" si="43">IFERROR(STDEV(H52:H55)," ")</f>
        <v xml:space="preserve"> </v>
      </c>
      <c r="K52" s="25" t="str">
        <f t="shared" ref="K52" si="44">IFERROR(ABS(H52)/I52*100," ")</f>
        <v xml:space="preserve"> </v>
      </c>
      <c r="L52" s="212" t="str">
        <f t="shared" ref="L52" si="45">IFERROR(J52/I52," ")</f>
        <v xml:space="preserve"> </v>
      </c>
      <c r="M52" s="215"/>
      <c r="N52" s="297"/>
      <c r="O52" s="226"/>
      <c r="P52" s="135"/>
      <c r="Q52" s="136"/>
      <c r="R52" s="99"/>
      <c r="S52" s="73"/>
      <c r="T52" s="74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x14ac:dyDescent="0.2">
      <c r="A53" s="106"/>
      <c r="B53" s="227"/>
      <c r="C53" s="106"/>
      <c r="D53" s="106"/>
      <c r="E53" s="301"/>
      <c r="F53" s="201"/>
      <c r="G53" s="204"/>
      <c r="H53" s="14"/>
      <c r="I53" s="207"/>
      <c r="J53" s="210"/>
      <c r="K53" s="27" t="str">
        <f t="shared" ref="K53" si="46">IFERROR(ABS(H53)/I52*100," ")</f>
        <v xml:space="preserve"> </v>
      </c>
      <c r="L53" s="213"/>
      <c r="M53" s="216"/>
      <c r="N53" s="298"/>
      <c r="O53" s="227"/>
      <c r="P53" s="106"/>
      <c r="Q53" s="228"/>
      <c r="R53" s="99"/>
      <c r="S53" s="73"/>
      <c r="T53" s="74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x14ac:dyDescent="0.2">
      <c r="A54" s="106"/>
      <c r="B54" s="227"/>
      <c r="C54" s="106"/>
      <c r="D54" s="106"/>
      <c r="E54" s="301"/>
      <c r="F54" s="201"/>
      <c r="G54" s="204"/>
      <c r="H54" s="14"/>
      <c r="I54" s="207"/>
      <c r="J54" s="210"/>
      <c r="K54" s="27" t="str">
        <f>IFERROR(ABS(H54)/I52*100," ")</f>
        <v xml:space="preserve"> </v>
      </c>
      <c r="L54" s="213"/>
      <c r="M54" s="216"/>
      <c r="N54" s="298"/>
      <c r="O54" s="227"/>
      <c r="P54" s="106"/>
      <c r="Q54" s="228"/>
      <c r="R54" s="99"/>
      <c r="S54" s="73"/>
      <c r="T54" s="74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ht="12.75" thickBot="1" x14ac:dyDescent="0.25">
      <c r="A55" s="106"/>
      <c r="B55" s="227"/>
      <c r="C55" s="106"/>
      <c r="D55" s="106"/>
      <c r="E55" s="301"/>
      <c r="F55" s="201"/>
      <c r="G55" s="219"/>
      <c r="H55" s="34"/>
      <c r="I55" s="208"/>
      <c r="J55" s="211"/>
      <c r="K55" s="27" t="str">
        <f t="shared" ref="K55" si="47">IFERROR(ABS(H55)/I52*100," ")</f>
        <v xml:space="preserve"> </v>
      </c>
      <c r="L55" s="214"/>
      <c r="M55" s="217"/>
      <c r="N55" s="299"/>
      <c r="O55" s="309"/>
      <c r="P55" s="310"/>
      <c r="Q55" s="311"/>
      <c r="R55" s="99"/>
      <c r="S55" s="73"/>
      <c r="T55" s="74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x14ac:dyDescent="0.2">
      <c r="A56" s="106"/>
      <c r="B56" s="227"/>
      <c r="C56" s="106"/>
      <c r="D56" s="106"/>
      <c r="E56" s="300">
        <v>11</v>
      </c>
      <c r="F56" s="200"/>
      <c r="G56" s="203"/>
      <c r="H56" s="13"/>
      <c r="I56" s="206" t="str">
        <f t="shared" ref="I56" si="48">IFERROR(AVERAGE(H56:H59)," ")</f>
        <v xml:space="preserve"> </v>
      </c>
      <c r="J56" s="209" t="str">
        <f t="shared" ref="J56" si="49">IFERROR(STDEV(H56:H59)," ")</f>
        <v xml:space="preserve"> </v>
      </c>
      <c r="K56" s="25" t="str">
        <f t="shared" ref="K56" si="50">IFERROR(ABS(H56)/I56*100," ")</f>
        <v xml:space="preserve"> </v>
      </c>
      <c r="L56" s="212" t="str">
        <f t="shared" ref="L56" si="51">IFERROR(J56/I56," ")</f>
        <v xml:space="preserve"> </v>
      </c>
      <c r="M56" s="215"/>
      <c r="N56" s="297"/>
      <c r="O56" s="226"/>
      <c r="P56" s="135"/>
      <c r="Q56" s="136"/>
      <c r="R56" s="99"/>
      <c r="S56" s="73"/>
      <c r="T56" s="74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x14ac:dyDescent="0.2">
      <c r="A57" s="106"/>
      <c r="B57" s="227"/>
      <c r="C57" s="106"/>
      <c r="D57" s="106"/>
      <c r="E57" s="301"/>
      <c r="F57" s="201"/>
      <c r="G57" s="204"/>
      <c r="H57" s="14"/>
      <c r="I57" s="207"/>
      <c r="J57" s="210"/>
      <c r="K57" s="27" t="str">
        <f t="shared" ref="K57" si="52">IFERROR(ABS(H57)/I56*100," ")</f>
        <v xml:space="preserve"> </v>
      </c>
      <c r="L57" s="213"/>
      <c r="M57" s="216"/>
      <c r="N57" s="298"/>
      <c r="O57" s="227"/>
      <c r="P57" s="106"/>
      <c r="Q57" s="228"/>
      <c r="R57" s="99"/>
      <c r="S57" s="73"/>
      <c r="T57" s="74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x14ac:dyDescent="0.2">
      <c r="A58" s="106"/>
      <c r="B58" s="227"/>
      <c r="C58" s="106"/>
      <c r="D58" s="106"/>
      <c r="E58" s="301"/>
      <c r="F58" s="201"/>
      <c r="G58" s="204"/>
      <c r="H58" s="14"/>
      <c r="I58" s="207"/>
      <c r="J58" s="210"/>
      <c r="K58" s="27" t="str">
        <f>IFERROR(ABS(H58)/I56*100," ")</f>
        <v xml:space="preserve"> </v>
      </c>
      <c r="L58" s="213"/>
      <c r="M58" s="216"/>
      <c r="N58" s="298"/>
      <c r="O58" s="227"/>
      <c r="P58" s="106"/>
      <c r="Q58" s="228"/>
      <c r="R58" s="99"/>
      <c r="S58" s="73"/>
      <c r="T58" s="7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ht="12.75" thickBot="1" x14ac:dyDescent="0.25">
      <c r="A59" s="106"/>
      <c r="B59" s="227"/>
      <c r="C59" s="106"/>
      <c r="D59" s="106"/>
      <c r="E59" s="302"/>
      <c r="F59" s="202"/>
      <c r="G59" s="205"/>
      <c r="H59" s="15"/>
      <c r="I59" s="208"/>
      <c r="J59" s="211"/>
      <c r="K59" s="27" t="str">
        <f t="shared" ref="K59" si="53">IFERROR(ABS(H59)/I56*100," ")</f>
        <v xml:space="preserve"> </v>
      </c>
      <c r="L59" s="214"/>
      <c r="M59" s="217"/>
      <c r="N59" s="299"/>
      <c r="O59" s="309"/>
      <c r="P59" s="310"/>
      <c r="Q59" s="311"/>
      <c r="R59" s="99"/>
      <c r="S59" s="73"/>
      <c r="T59" s="74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x14ac:dyDescent="0.2">
      <c r="A60" s="106"/>
      <c r="B60" s="227"/>
      <c r="C60" s="106"/>
      <c r="D60" s="106"/>
      <c r="E60" s="301">
        <v>12</v>
      </c>
      <c r="F60" s="201"/>
      <c r="G60" s="218"/>
      <c r="H60" s="31"/>
      <c r="I60" s="206" t="str">
        <f t="shared" ref="I60" si="54">IFERROR(AVERAGE(H60:H63)," ")</f>
        <v xml:space="preserve"> </v>
      </c>
      <c r="J60" s="209" t="str">
        <f t="shared" ref="J60" si="55">IFERROR(STDEV(H60:H63)," ")</f>
        <v xml:space="preserve"> </v>
      </c>
      <c r="K60" s="25" t="str">
        <f t="shared" ref="K60" si="56">IFERROR(ABS(H60)/I60*100," ")</f>
        <v xml:space="preserve"> </v>
      </c>
      <c r="L60" s="212" t="str">
        <f t="shared" ref="L60" si="57">IFERROR(J60/I60," ")</f>
        <v xml:space="preserve"> </v>
      </c>
      <c r="M60" s="215"/>
      <c r="N60" s="297"/>
      <c r="O60" s="226"/>
      <c r="P60" s="135"/>
      <c r="Q60" s="136"/>
      <c r="R60" s="99"/>
      <c r="S60" s="73"/>
      <c r="T60" s="74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x14ac:dyDescent="0.2">
      <c r="A61" s="106"/>
      <c r="B61" s="227"/>
      <c r="C61" s="106"/>
      <c r="D61" s="106"/>
      <c r="E61" s="301"/>
      <c r="F61" s="201"/>
      <c r="G61" s="204"/>
      <c r="H61" s="14"/>
      <c r="I61" s="207"/>
      <c r="J61" s="210"/>
      <c r="K61" s="27" t="str">
        <f t="shared" ref="K61" si="58">IFERROR(ABS(H61)/I60*100," ")</f>
        <v xml:space="preserve"> </v>
      </c>
      <c r="L61" s="213"/>
      <c r="M61" s="216"/>
      <c r="N61" s="298"/>
      <c r="O61" s="227"/>
      <c r="P61" s="106"/>
      <c r="Q61" s="228"/>
      <c r="R61" s="99"/>
      <c r="S61" s="73"/>
      <c r="T61" s="74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x14ac:dyDescent="0.2">
      <c r="A62" s="106"/>
      <c r="B62" s="227"/>
      <c r="C62" s="106"/>
      <c r="D62" s="106"/>
      <c r="E62" s="301"/>
      <c r="F62" s="201"/>
      <c r="G62" s="204"/>
      <c r="H62" s="14"/>
      <c r="I62" s="207"/>
      <c r="J62" s="210"/>
      <c r="K62" s="27" t="str">
        <f>IFERROR(ABS(H62)/I60*100," ")</f>
        <v xml:space="preserve"> </v>
      </c>
      <c r="L62" s="213"/>
      <c r="M62" s="216"/>
      <c r="N62" s="298"/>
      <c r="O62" s="227"/>
      <c r="P62" s="106"/>
      <c r="Q62" s="228"/>
      <c r="R62" s="99"/>
      <c r="S62" s="73"/>
      <c r="T62" s="74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ht="12.75" thickBot="1" x14ac:dyDescent="0.25">
      <c r="A63" s="106"/>
      <c r="B63" s="227"/>
      <c r="C63" s="106"/>
      <c r="D63" s="106"/>
      <c r="E63" s="301"/>
      <c r="F63" s="201"/>
      <c r="G63" s="219"/>
      <c r="H63" s="34"/>
      <c r="I63" s="208"/>
      <c r="J63" s="211"/>
      <c r="K63" s="27" t="str">
        <f t="shared" ref="K63" si="59">IFERROR(ABS(H63)/I60*100," ")</f>
        <v xml:space="preserve"> </v>
      </c>
      <c r="L63" s="214"/>
      <c r="M63" s="217"/>
      <c r="N63" s="299"/>
      <c r="O63" s="309"/>
      <c r="P63" s="310"/>
      <c r="Q63" s="311"/>
      <c r="R63" s="99"/>
      <c r="S63" s="73"/>
      <c r="T63" s="74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x14ac:dyDescent="0.2">
      <c r="A64" s="106"/>
      <c r="B64" s="227"/>
      <c r="C64" s="106"/>
      <c r="D64" s="106"/>
      <c r="E64" s="300">
        <v>13</v>
      </c>
      <c r="F64" s="200"/>
      <c r="G64" s="203"/>
      <c r="H64" s="13"/>
      <c r="I64" s="206" t="str">
        <f t="shared" ref="I64" si="60">IFERROR(AVERAGE(H64:H67)," ")</f>
        <v xml:space="preserve"> </v>
      </c>
      <c r="J64" s="209" t="str">
        <f t="shared" ref="J64" si="61">IFERROR(STDEV(H64:H67)," ")</f>
        <v xml:space="preserve"> </v>
      </c>
      <c r="K64" s="25" t="str">
        <f t="shared" ref="K64" si="62">IFERROR(ABS(H64)/I64*100," ")</f>
        <v xml:space="preserve"> </v>
      </c>
      <c r="L64" s="212" t="str">
        <f t="shared" ref="L64" si="63">IFERROR(J64/I64," ")</f>
        <v xml:space="preserve"> </v>
      </c>
      <c r="M64" s="215"/>
      <c r="N64" s="297"/>
      <c r="O64" s="226"/>
      <c r="P64" s="135"/>
      <c r="Q64" s="136"/>
      <c r="R64" s="99"/>
      <c r="S64" s="73"/>
      <c r="T64" s="7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x14ac:dyDescent="0.2">
      <c r="A65" s="106"/>
      <c r="B65" s="227"/>
      <c r="C65" s="106"/>
      <c r="D65" s="106"/>
      <c r="E65" s="301"/>
      <c r="F65" s="201"/>
      <c r="G65" s="204"/>
      <c r="H65" s="14"/>
      <c r="I65" s="207"/>
      <c r="J65" s="210"/>
      <c r="K65" s="27" t="str">
        <f t="shared" ref="K65" si="64">IFERROR(ABS(H65)/I64*100," ")</f>
        <v xml:space="preserve"> </v>
      </c>
      <c r="L65" s="213"/>
      <c r="M65" s="216"/>
      <c r="N65" s="298"/>
      <c r="O65" s="227"/>
      <c r="P65" s="106"/>
      <c r="Q65" s="228"/>
      <c r="R65" s="99"/>
      <c r="S65" s="73"/>
      <c r="T65" s="7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x14ac:dyDescent="0.2">
      <c r="A66" s="106"/>
      <c r="B66" s="227"/>
      <c r="C66" s="106"/>
      <c r="D66" s="106"/>
      <c r="E66" s="301"/>
      <c r="F66" s="201"/>
      <c r="G66" s="204"/>
      <c r="H66" s="14"/>
      <c r="I66" s="207"/>
      <c r="J66" s="210"/>
      <c r="K66" s="27" t="str">
        <f>IFERROR(ABS(H66)/I64*100," ")</f>
        <v xml:space="preserve"> </v>
      </c>
      <c r="L66" s="213"/>
      <c r="M66" s="216"/>
      <c r="N66" s="298"/>
      <c r="O66" s="227"/>
      <c r="P66" s="106"/>
      <c r="Q66" s="228"/>
      <c r="R66" s="99"/>
      <c r="S66" s="73"/>
      <c r="T66" s="74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ht="12.75" thickBot="1" x14ac:dyDescent="0.25">
      <c r="A67" s="106"/>
      <c r="B67" s="227"/>
      <c r="C67" s="106"/>
      <c r="D67" s="106"/>
      <c r="E67" s="302"/>
      <c r="F67" s="202"/>
      <c r="G67" s="205"/>
      <c r="H67" s="15"/>
      <c r="I67" s="208"/>
      <c r="J67" s="211"/>
      <c r="K67" s="27" t="str">
        <f t="shared" ref="K67" si="65">IFERROR(ABS(H67)/I64*100," ")</f>
        <v xml:space="preserve"> </v>
      </c>
      <c r="L67" s="214"/>
      <c r="M67" s="217"/>
      <c r="N67" s="299"/>
      <c r="O67" s="309"/>
      <c r="P67" s="310"/>
      <c r="Q67" s="311"/>
      <c r="R67" s="99"/>
      <c r="S67" s="73"/>
      <c r="T67" s="74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x14ac:dyDescent="0.2">
      <c r="A68" s="106"/>
      <c r="B68" s="227"/>
      <c r="C68" s="106"/>
      <c r="D68" s="106"/>
      <c r="E68" s="301">
        <v>14</v>
      </c>
      <c r="F68" s="201"/>
      <c r="G68" s="218"/>
      <c r="H68" s="31"/>
      <c r="I68" s="206" t="str">
        <f t="shared" ref="I68" si="66">IFERROR(AVERAGE(H68:H71)," ")</f>
        <v xml:space="preserve"> </v>
      </c>
      <c r="J68" s="209" t="str">
        <f t="shared" ref="J68" si="67">IFERROR(STDEV(H68:H71)," ")</f>
        <v xml:space="preserve"> </v>
      </c>
      <c r="K68" s="25" t="str">
        <f t="shared" ref="K68" si="68">IFERROR(ABS(H68)/I68*100," ")</f>
        <v xml:space="preserve"> </v>
      </c>
      <c r="L68" s="212" t="str">
        <f t="shared" ref="L68" si="69">IFERROR(J68/I68," ")</f>
        <v xml:space="preserve"> </v>
      </c>
      <c r="M68" s="215"/>
      <c r="N68" s="297"/>
      <c r="O68" s="226"/>
      <c r="P68" s="135"/>
      <c r="Q68" s="136"/>
      <c r="R68" s="99"/>
      <c r="S68" s="73"/>
      <c r="T68" s="74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x14ac:dyDescent="0.2">
      <c r="A69" s="106"/>
      <c r="B69" s="227"/>
      <c r="C69" s="106"/>
      <c r="D69" s="106"/>
      <c r="E69" s="301"/>
      <c r="F69" s="201"/>
      <c r="G69" s="204"/>
      <c r="H69" s="14"/>
      <c r="I69" s="207"/>
      <c r="J69" s="210"/>
      <c r="K69" s="27" t="str">
        <f t="shared" ref="K69" si="70">IFERROR(ABS(H69)/I68*100," ")</f>
        <v xml:space="preserve"> </v>
      </c>
      <c r="L69" s="213"/>
      <c r="M69" s="216"/>
      <c r="N69" s="298"/>
      <c r="O69" s="227"/>
      <c r="P69" s="106"/>
      <c r="Q69" s="228"/>
      <c r="R69" s="99"/>
      <c r="S69" s="73"/>
      <c r="T69" s="74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x14ac:dyDescent="0.2">
      <c r="A70" s="106"/>
      <c r="B70" s="227"/>
      <c r="C70" s="106"/>
      <c r="D70" s="106"/>
      <c r="E70" s="301"/>
      <c r="F70" s="201"/>
      <c r="G70" s="204"/>
      <c r="H70" s="14"/>
      <c r="I70" s="207"/>
      <c r="J70" s="210"/>
      <c r="K70" s="27" t="str">
        <f>IFERROR(ABS(H70)/I68*100," ")</f>
        <v xml:space="preserve"> </v>
      </c>
      <c r="L70" s="213"/>
      <c r="M70" s="216"/>
      <c r="N70" s="298"/>
      <c r="O70" s="227"/>
      <c r="P70" s="106"/>
      <c r="Q70" s="228"/>
      <c r="R70" s="99"/>
      <c r="S70" s="73"/>
      <c r="T70" s="74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2.75" thickBot="1" x14ac:dyDescent="0.25">
      <c r="A71" s="106"/>
      <c r="B71" s="227"/>
      <c r="C71" s="106"/>
      <c r="D71" s="106"/>
      <c r="E71" s="301"/>
      <c r="F71" s="201"/>
      <c r="G71" s="219"/>
      <c r="H71" s="34"/>
      <c r="I71" s="208"/>
      <c r="J71" s="211"/>
      <c r="K71" s="27" t="str">
        <f t="shared" ref="K71" si="71">IFERROR(ABS(H71)/I68*100," ")</f>
        <v xml:space="preserve"> </v>
      </c>
      <c r="L71" s="214"/>
      <c r="M71" s="217"/>
      <c r="N71" s="299"/>
      <c r="O71" s="309"/>
      <c r="P71" s="310"/>
      <c r="Q71" s="311"/>
      <c r="R71" s="99"/>
      <c r="S71" s="73"/>
      <c r="T71" s="74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x14ac:dyDescent="0.2">
      <c r="A72" s="106"/>
      <c r="B72" s="227"/>
      <c r="C72" s="106"/>
      <c r="D72" s="106"/>
      <c r="E72" s="300">
        <v>15</v>
      </c>
      <c r="F72" s="200"/>
      <c r="G72" s="203"/>
      <c r="H72" s="13"/>
      <c r="I72" s="206" t="str">
        <f t="shared" ref="I72" si="72">IFERROR(AVERAGE(H72:H75)," ")</f>
        <v xml:space="preserve"> </v>
      </c>
      <c r="J72" s="209" t="str">
        <f t="shared" ref="J72" si="73">IFERROR(STDEV(H72:H75)," ")</f>
        <v xml:space="preserve"> </v>
      </c>
      <c r="K72" s="25" t="str">
        <f t="shared" ref="K72" si="74">IFERROR(ABS(H72)/I72*100," ")</f>
        <v xml:space="preserve"> </v>
      </c>
      <c r="L72" s="212" t="str">
        <f t="shared" ref="L72" si="75">IFERROR(J72/I72," ")</f>
        <v xml:space="preserve"> </v>
      </c>
      <c r="M72" s="215"/>
      <c r="N72" s="297"/>
      <c r="O72" s="226"/>
      <c r="P72" s="135"/>
      <c r="Q72" s="136"/>
      <c r="R72" s="99"/>
      <c r="S72" s="73"/>
      <c r="T72" s="74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x14ac:dyDescent="0.2">
      <c r="A73" s="106"/>
      <c r="B73" s="227"/>
      <c r="C73" s="106"/>
      <c r="D73" s="106"/>
      <c r="E73" s="301"/>
      <c r="F73" s="201"/>
      <c r="G73" s="204"/>
      <c r="H73" s="14"/>
      <c r="I73" s="207"/>
      <c r="J73" s="210"/>
      <c r="K73" s="27" t="str">
        <f t="shared" ref="K73" si="76">IFERROR(ABS(H73)/I72*100," ")</f>
        <v xml:space="preserve"> </v>
      </c>
      <c r="L73" s="213"/>
      <c r="M73" s="216"/>
      <c r="N73" s="298"/>
      <c r="O73" s="227"/>
      <c r="P73" s="106"/>
      <c r="Q73" s="228"/>
      <c r="R73" s="99"/>
      <c r="S73" s="73"/>
      <c r="T73" s="74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x14ac:dyDescent="0.2">
      <c r="A74" s="106"/>
      <c r="B74" s="227"/>
      <c r="C74" s="106"/>
      <c r="D74" s="106"/>
      <c r="E74" s="301"/>
      <c r="F74" s="201"/>
      <c r="G74" s="204"/>
      <c r="H74" s="14"/>
      <c r="I74" s="207"/>
      <c r="J74" s="210"/>
      <c r="K74" s="27" t="str">
        <f>IFERROR(ABS(H74)/I72*100," ")</f>
        <v xml:space="preserve"> </v>
      </c>
      <c r="L74" s="213"/>
      <c r="M74" s="216"/>
      <c r="N74" s="298"/>
      <c r="O74" s="227"/>
      <c r="P74" s="106"/>
      <c r="Q74" s="228"/>
      <c r="R74" s="99"/>
      <c r="S74" s="73"/>
      <c r="T74" s="74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2.75" thickBot="1" x14ac:dyDescent="0.25">
      <c r="A75" s="106"/>
      <c r="B75" s="227"/>
      <c r="C75" s="106"/>
      <c r="D75" s="106"/>
      <c r="E75" s="302"/>
      <c r="F75" s="202"/>
      <c r="G75" s="205"/>
      <c r="H75" s="15"/>
      <c r="I75" s="208"/>
      <c r="J75" s="211"/>
      <c r="K75" s="27" t="str">
        <f t="shared" ref="K75" si="77">IFERROR(ABS(H75)/I72*100," ")</f>
        <v xml:space="preserve"> </v>
      </c>
      <c r="L75" s="214"/>
      <c r="M75" s="217"/>
      <c r="N75" s="299"/>
      <c r="O75" s="309"/>
      <c r="P75" s="310"/>
      <c r="Q75" s="311"/>
      <c r="R75" s="99"/>
      <c r="S75" s="73"/>
      <c r="T75" s="74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x14ac:dyDescent="0.2">
      <c r="A76" s="106"/>
      <c r="B76" s="227"/>
      <c r="C76" s="106"/>
      <c r="D76" s="106"/>
      <c r="E76" s="300">
        <v>16</v>
      </c>
      <c r="F76" s="200"/>
      <c r="G76" s="203"/>
      <c r="H76" s="13"/>
      <c r="I76" s="206" t="str">
        <f t="shared" ref="I76" si="78">IFERROR(AVERAGE(H76:H79)," ")</f>
        <v xml:space="preserve"> </v>
      </c>
      <c r="J76" s="209" t="str">
        <f t="shared" ref="J76" si="79">IFERROR(STDEV(H76:H79)," ")</f>
        <v xml:space="preserve"> </v>
      </c>
      <c r="K76" s="25" t="str">
        <f t="shared" ref="K76" si="80">IFERROR(ABS(H76)/I76*100," ")</f>
        <v xml:space="preserve"> </v>
      </c>
      <c r="L76" s="212" t="str">
        <f t="shared" ref="L76" si="81">IFERROR(J76/I76," ")</f>
        <v xml:space="preserve"> </v>
      </c>
      <c r="M76" s="215"/>
      <c r="N76" s="297"/>
      <c r="O76" s="226"/>
      <c r="P76" s="135"/>
      <c r="Q76" s="136"/>
      <c r="R76" s="99"/>
      <c r="S76" s="73"/>
      <c r="T76" s="74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x14ac:dyDescent="0.2">
      <c r="A77" s="106"/>
      <c r="B77" s="227"/>
      <c r="C77" s="106"/>
      <c r="D77" s="106"/>
      <c r="E77" s="301"/>
      <c r="F77" s="201"/>
      <c r="G77" s="204"/>
      <c r="H77" s="14"/>
      <c r="I77" s="207"/>
      <c r="J77" s="210"/>
      <c r="K77" s="27" t="str">
        <f t="shared" ref="K77" si="82">IFERROR(ABS(H77)/I76*100," ")</f>
        <v xml:space="preserve"> </v>
      </c>
      <c r="L77" s="213"/>
      <c r="M77" s="216"/>
      <c r="N77" s="298"/>
      <c r="O77" s="227"/>
      <c r="P77" s="106"/>
      <c r="Q77" s="228"/>
      <c r="R77" s="99"/>
      <c r="S77" s="73"/>
      <c r="T77" s="74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x14ac:dyDescent="0.2">
      <c r="A78" s="106"/>
      <c r="B78" s="227"/>
      <c r="C78" s="106"/>
      <c r="D78" s="106"/>
      <c r="E78" s="301"/>
      <c r="F78" s="201"/>
      <c r="G78" s="204"/>
      <c r="H78" s="14"/>
      <c r="I78" s="207"/>
      <c r="J78" s="210"/>
      <c r="K78" s="27" t="str">
        <f>IFERROR(ABS(H78)/I76*100," ")</f>
        <v xml:space="preserve"> </v>
      </c>
      <c r="L78" s="213"/>
      <c r="M78" s="216"/>
      <c r="N78" s="298"/>
      <c r="O78" s="227"/>
      <c r="P78" s="106"/>
      <c r="Q78" s="228"/>
      <c r="R78" s="99"/>
      <c r="S78" s="73"/>
      <c r="T78" s="74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2.75" thickBot="1" x14ac:dyDescent="0.25">
      <c r="A79" s="106"/>
      <c r="B79" s="227"/>
      <c r="C79" s="106"/>
      <c r="D79" s="106"/>
      <c r="E79" s="302"/>
      <c r="F79" s="202"/>
      <c r="G79" s="205"/>
      <c r="H79" s="15"/>
      <c r="I79" s="208"/>
      <c r="J79" s="211"/>
      <c r="K79" s="27" t="str">
        <f t="shared" ref="K79" si="83">IFERROR(ABS(H79)/I76*100," ")</f>
        <v xml:space="preserve"> </v>
      </c>
      <c r="L79" s="214"/>
      <c r="M79" s="217"/>
      <c r="N79" s="299"/>
      <c r="O79" s="309"/>
      <c r="P79" s="310"/>
      <c r="Q79" s="311"/>
      <c r="R79" s="99"/>
      <c r="S79" s="73"/>
      <c r="T79" s="74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x14ac:dyDescent="0.2">
      <c r="A80" s="106"/>
      <c r="B80" s="227"/>
      <c r="C80" s="106"/>
      <c r="D80" s="106"/>
      <c r="E80" s="301">
        <v>17</v>
      </c>
      <c r="F80" s="201"/>
      <c r="G80" s="218"/>
      <c r="H80" s="31"/>
      <c r="I80" s="206" t="str">
        <f t="shared" ref="I80" si="84">IFERROR(AVERAGE(H80:H83)," ")</f>
        <v xml:space="preserve"> </v>
      </c>
      <c r="J80" s="209" t="str">
        <f t="shared" ref="J80" si="85">IFERROR(STDEV(H80:H83)," ")</f>
        <v xml:space="preserve"> </v>
      </c>
      <c r="K80" s="25" t="str">
        <f t="shared" ref="K80" si="86">IFERROR(ABS(H80)/I80*100," ")</f>
        <v xml:space="preserve"> </v>
      </c>
      <c r="L80" s="212" t="str">
        <f t="shared" ref="L80" si="87">IFERROR(J80/I80," ")</f>
        <v xml:space="preserve"> </v>
      </c>
      <c r="M80" s="215"/>
      <c r="N80" s="297"/>
      <c r="O80" s="226"/>
      <c r="P80" s="135"/>
      <c r="Q80" s="136"/>
      <c r="R80" s="99"/>
      <c r="S80" s="73"/>
      <c r="T80" s="74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x14ac:dyDescent="0.2">
      <c r="A81" s="106"/>
      <c r="B81" s="227"/>
      <c r="C81" s="106"/>
      <c r="D81" s="106"/>
      <c r="E81" s="301"/>
      <c r="F81" s="201"/>
      <c r="G81" s="204"/>
      <c r="H81" s="14"/>
      <c r="I81" s="207"/>
      <c r="J81" s="210"/>
      <c r="K81" s="27" t="str">
        <f t="shared" ref="K81" si="88">IFERROR(ABS(H81)/I80*100," ")</f>
        <v xml:space="preserve"> </v>
      </c>
      <c r="L81" s="213"/>
      <c r="M81" s="216"/>
      <c r="N81" s="298"/>
      <c r="O81" s="227"/>
      <c r="P81" s="106"/>
      <c r="Q81" s="228"/>
      <c r="R81" s="99"/>
      <c r="S81" s="73"/>
      <c r="T81" s="74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x14ac:dyDescent="0.2">
      <c r="A82" s="106"/>
      <c r="B82" s="227"/>
      <c r="C82" s="106"/>
      <c r="D82" s="106"/>
      <c r="E82" s="301"/>
      <c r="F82" s="201"/>
      <c r="G82" s="204"/>
      <c r="H82" s="14"/>
      <c r="I82" s="207"/>
      <c r="J82" s="210"/>
      <c r="K82" s="27" t="str">
        <f>IFERROR(ABS(H82)/I80*100," ")</f>
        <v xml:space="preserve"> </v>
      </c>
      <c r="L82" s="213"/>
      <c r="M82" s="216"/>
      <c r="N82" s="298"/>
      <c r="O82" s="227"/>
      <c r="P82" s="106"/>
      <c r="Q82" s="228"/>
      <c r="R82" s="99"/>
      <c r="S82" s="73"/>
      <c r="T82" s="74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ht="12.75" thickBot="1" x14ac:dyDescent="0.25">
      <c r="A83" s="106"/>
      <c r="B83" s="227"/>
      <c r="C83" s="106"/>
      <c r="D83" s="106"/>
      <c r="E83" s="301"/>
      <c r="F83" s="201"/>
      <c r="G83" s="219"/>
      <c r="H83" s="34"/>
      <c r="I83" s="208"/>
      <c r="J83" s="211"/>
      <c r="K83" s="27" t="str">
        <f t="shared" ref="K83" si="89">IFERROR(ABS(H83)/I80*100," ")</f>
        <v xml:space="preserve"> </v>
      </c>
      <c r="L83" s="214"/>
      <c r="M83" s="217"/>
      <c r="N83" s="299"/>
      <c r="O83" s="309"/>
      <c r="P83" s="310"/>
      <c r="Q83" s="311"/>
      <c r="R83" s="99"/>
      <c r="S83" s="73"/>
      <c r="T83" s="74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x14ac:dyDescent="0.2">
      <c r="A84" s="106"/>
      <c r="B84" s="227"/>
      <c r="C84" s="106"/>
      <c r="D84" s="106"/>
      <c r="E84" s="300">
        <v>18</v>
      </c>
      <c r="F84" s="200"/>
      <c r="G84" s="203"/>
      <c r="H84" s="13"/>
      <c r="I84" s="206" t="str">
        <f t="shared" ref="I84" si="90">IFERROR(AVERAGE(H84:H87)," ")</f>
        <v xml:space="preserve"> </v>
      </c>
      <c r="J84" s="209" t="str">
        <f t="shared" ref="J84" si="91">IFERROR(STDEV(H84:H87)," ")</f>
        <v xml:space="preserve"> </v>
      </c>
      <c r="K84" s="25" t="str">
        <f t="shared" ref="K84" si="92">IFERROR(ABS(H84)/I84*100," ")</f>
        <v xml:space="preserve"> </v>
      </c>
      <c r="L84" s="212" t="str">
        <f t="shared" ref="L84" si="93">IFERROR(J84/I84," ")</f>
        <v xml:space="preserve"> </v>
      </c>
      <c r="M84" s="215"/>
      <c r="N84" s="297"/>
      <c r="O84" s="226"/>
      <c r="P84" s="135"/>
      <c r="Q84" s="136"/>
      <c r="R84" s="99"/>
      <c r="S84" s="73"/>
      <c r="T84" s="74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x14ac:dyDescent="0.2">
      <c r="A85" s="106"/>
      <c r="B85" s="227"/>
      <c r="C85" s="106"/>
      <c r="D85" s="106"/>
      <c r="E85" s="301"/>
      <c r="F85" s="201"/>
      <c r="G85" s="204"/>
      <c r="H85" s="14"/>
      <c r="I85" s="207"/>
      <c r="J85" s="210"/>
      <c r="K85" s="27" t="str">
        <f t="shared" ref="K85" si="94">IFERROR(ABS(H85)/I84*100," ")</f>
        <v xml:space="preserve"> </v>
      </c>
      <c r="L85" s="213"/>
      <c r="M85" s="216"/>
      <c r="N85" s="298"/>
      <c r="O85" s="227"/>
      <c r="P85" s="106"/>
      <c r="Q85" s="228"/>
      <c r="R85" s="99"/>
      <c r="S85" s="73"/>
      <c r="T85" s="74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x14ac:dyDescent="0.2">
      <c r="A86" s="106"/>
      <c r="B86" s="227"/>
      <c r="C86" s="106"/>
      <c r="D86" s="106"/>
      <c r="E86" s="301"/>
      <c r="F86" s="201"/>
      <c r="G86" s="204"/>
      <c r="H86" s="14"/>
      <c r="I86" s="207"/>
      <c r="J86" s="210"/>
      <c r="K86" s="27" t="str">
        <f>IFERROR(ABS(H86)/I84*100," ")</f>
        <v xml:space="preserve"> </v>
      </c>
      <c r="L86" s="213"/>
      <c r="M86" s="216"/>
      <c r="N86" s="298"/>
      <c r="O86" s="227"/>
      <c r="P86" s="106"/>
      <c r="Q86" s="228"/>
      <c r="R86" s="99"/>
      <c r="S86" s="73"/>
      <c r="T86" s="74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12.75" thickBot="1" x14ac:dyDescent="0.25">
      <c r="A87" s="106"/>
      <c r="B87" s="227"/>
      <c r="C87" s="106"/>
      <c r="D87" s="106"/>
      <c r="E87" s="302"/>
      <c r="F87" s="202"/>
      <c r="G87" s="205"/>
      <c r="H87" s="15"/>
      <c r="I87" s="208"/>
      <c r="J87" s="211"/>
      <c r="K87" s="27" t="str">
        <f t="shared" ref="K87" si="95">IFERROR(ABS(H87)/I84*100," ")</f>
        <v xml:space="preserve"> </v>
      </c>
      <c r="L87" s="214"/>
      <c r="M87" s="217"/>
      <c r="N87" s="299"/>
      <c r="O87" s="309"/>
      <c r="P87" s="310"/>
      <c r="Q87" s="311"/>
      <c r="R87" s="99"/>
      <c r="S87" s="73"/>
      <c r="T87" s="74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x14ac:dyDescent="0.2">
      <c r="A88" s="106"/>
      <c r="B88" s="227"/>
      <c r="C88" s="106"/>
      <c r="D88" s="106"/>
      <c r="E88" s="300">
        <v>19</v>
      </c>
      <c r="F88" s="200"/>
      <c r="G88" s="203"/>
      <c r="H88" s="13"/>
      <c r="I88" s="206" t="str">
        <f t="shared" ref="I88" si="96">IFERROR(AVERAGE(H88:H91)," ")</f>
        <v xml:space="preserve"> </v>
      </c>
      <c r="J88" s="209" t="str">
        <f t="shared" ref="J88" si="97">IFERROR(STDEV(H88:H91)," ")</f>
        <v xml:space="preserve"> </v>
      </c>
      <c r="K88" s="25" t="str">
        <f t="shared" ref="K88" si="98">IFERROR(ABS(H88)/I88*100," ")</f>
        <v xml:space="preserve"> </v>
      </c>
      <c r="L88" s="212" t="str">
        <f t="shared" ref="L88" si="99">IFERROR(J88/I88," ")</f>
        <v xml:space="preserve"> </v>
      </c>
      <c r="M88" s="215"/>
      <c r="N88" s="297"/>
      <c r="O88" s="226"/>
      <c r="P88" s="135"/>
      <c r="Q88" s="136"/>
      <c r="R88" s="99"/>
      <c r="S88" s="73"/>
      <c r="T88" s="74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x14ac:dyDescent="0.2">
      <c r="A89" s="106"/>
      <c r="B89" s="227"/>
      <c r="C89" s="106"/>
      <c r="D89" s="106"/>
      <c r="E89" s="301"/>
      <c r="F89" s="201"/>
      <c r="G89" s="204"/>
      <c r="H89" s="14"/>
      <c r="I89" s="207"/>
      <c r="J89" s="210"/>
      <c r="K89" s="27" t="str">
        <f t="shared" ref="K89" si="100">IFERROR(ABS(H89)/I88*100," ")</f>
        <v xml:space="preserve"> </v>
      </c>
      <c r="L89" s="213"/>
      <c r="M89" s="216"/>
      <c r="N89" s="298"/>
      <c r="O89" s="227"/>
      <c r="P89" s="106"/>
      <c r="Q89" s="228"/>
      <c r="R89" s="99"/>
      <c r="S89" s="73"/>
      <c r="T89" s="74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x14ac:dyDescent="0.2">
      <c r="A90" s="106"/>
      <c r="B90" s="227"/>
      <c r="C90" s="106"/>
      <c r="D90" s="106"/>
      <c r="E90" s="301"/>
      <c r="F90" s="201"/>
      <c r="G90" s="204"/>
      <c r="H90" s="14"/>
      <c r="I90" s="207"/>
      <c r="J90" s="210"/>
      <c r="K90" s="27" t="str">
        <f>IFERROR(ABS(H90)/I88*100," ")</f>
        <v xml:space="preserve"> </v>
      </c>
      <c r="L90" s="213"/>
      <c r="M90" s="216"/>
      <c r="N90" s="298"/>
      <c r="O90" s="227"/>
      <c r="P90" s="106"/>
      <c r="Q90" s="228"/>
      <c r="R90" s="99"/>
      <c r="S90" s="73"/>
      <c r="T90" s="74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12.75" thickBot="1" x14ac:dyDescent="0.25">
      <c r="A91" s="106"/>
      <c r="B91" s="227"/>
      <c r="C91" s="106"/>
      <c r="D91" s="106"/>
      <c r="E91" s="302"/>
      <c r="F91" s="202"/>
      <c r="G91" s="205"/>
      <c r="H91" s="15"/>
      <c r="I91" s="208"/>
      <c r="J91" s="211"/>
      <c r="K91" s="27" t="str">
        <f t="shared" ref="K91" si="101">IFERROR(ABS(H91)/I88*100," ")</f>
        <v xml:space="preserve"> </v>
      </c>
      <c r="L91" s="214"/>
      <c r="M91" s="217"/>
      <c r="N91" s="299"/>
      <c r="O91" s="309"/>
      <c r="P91" s="310"/>
      <c r="Q91" s="311"/>
      <c r="R91" s="99"/>
      <c r="S91" s="73"/>
      <c r="T91" s="74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x14ac:dyDescent="0.2">
      <c r="A92" s="106"/>
      <c r="B92" s="227"/>
      <c r="C92" s="106"/>
      <c r="D92" s="106"/>
      <c r="E92" s="303">
        <v>20</v>
      </c>
      <c r="F92" s="218"/>
      <c r="G92" s="218"/>
      <c r="H92" s="31"/>
      <c r="I92" s="206" t="str">
        <f>IFERROR(AVERAGE(H92:H95)," ")</f>
        <v xml:space="preserve"> </v>
      </c>
      <c r="J92" s="209" t="str">
        <f t="shared" ref="J92" si="102">IFERROR(STDEV(H92:H95)," ")</f>
        <v xml:space="preserve"> </v>
      </c>
      <c r="K92" s="25" t="str">
        <f t="shared" ref="K92" si="103">IFERROR(ABS(H92)/I92*100," ")</f>
        <v xml:space="preserve"> </v>
      </c>
      <c r="L92" s="234" t="str">
        <f t="shared" ref="L92" si="104">IFERROR(J92/I92," ")</f>
        <v xml:space="preserve"> </v>
      </c>
      <c r="M92" s="235"/>
      <c r="N92" s="306"/>
      <c r="O92" s="226"/>
      <c r="P92" s="135"/>
      <c r="Q92" s="136"/>
      <c r="R92" s="99"/>
      <c r="S92" s="73"/>
      <c r="T92" s="74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x14ac:dyDescent="0.2">
      <c r="A93" s="106"/>
      <c r="B93" s="227"/>
      <c r="C93" s="106"/>
      <c r="D93" s="106"/>
      <c r="E93" s="304"/>
      <c r="F93" s="204"/>
      <c r="G93" s="204"/>
      <c r="H93" s="14"/>
      <c r="I93" s="207"/>
      <c r="J93" s="210"/>
      <c r="K93" s="27" t="str">
        <f t="shared" ref="K93" si="105">IFERROR(ABS(H93)/I92*100," ")</f>
        <v xml:space="preserve"> </v>
      </c>
      <c r="L93" s="213"/>
      <c r="M93" s="216"/>
      <c r="N93" s="298"/>
      <c r="O93" s="227"/>
      <c r="P93" s="106"/>
      <c r="Q93" s="228"/>
      <c r="R93" s="99"/>
      <c r="S93" s="73"/>
      <c r="T93" s="74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x14ac:dyDescent="0.2">
      <c r="A94" s="106"/>
      <c r="B94" s="227"/>
      <c r="C94" s="106"/>
      <c r="D94" s="106"/>
      <c r="E94" s="304"/>
      <c r="F94" s="204"/>
      <c r="G94" s="204"/>
      <c r="H94" s="14"/>
      <c r="I94" s="207"/>
      <c r="J94" s="210"/>
      <c r="K94" s="27" t="str">
        <f>IFERROR(ABS(H94)/I92*100," ")</f>
        <v xml:space="preserve"> </v>
      </c>
      <c r="L94" s="213"/>
      <c r="M94" s="216"/>
      <c r="N94" s="298"/>
      <c r="O94" s="227"/>
      <c r="P94" s="106"/>
      <c r="Q94" s="228"/>
      <c r="R94" s="99"/>
      <c r="S94" s="73"/>
      <c r="T94" s="74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2.75" thickBot="1" x14ac:dyDescent="0.25">
      <c r="A95" s="106"/>
      <c r="B95" s="227"/>
      <c r="C95" s="106"/>
      <c r="D95" s="106"/>
      <c r="E95" s="305"/>
      <c r="F95" s="205"/>
      <c r="G95" s="205"/>
      <c r="H95" s="15"/>
      <c r="I95" s="208"/>
      <c r="J95" s="211"/>
      <c r="K95" s="29" t="str">
        <f t="shared" ref="K95" si="106">IFERROR(ABS(H95)/I92*100," ")</f>
        <v xml:space="preserve"> </v>
      </c>
      <c r="L95" s="214"/>
      <c r="M95" s="217"/>
      <c r="N95" s="299"/>
      <c r="O95" s="237"/>
      <c r="P95" s="174"/>
      <c r="Q95" s="238"/>
      <c r="R95" s="99"/>
      <c r="S95" s="73"/>
      <c r="T95" s="74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5.75" thickBot="1" x14ac:dyDescent="0.3">
      <c r="A96" s="106"/>
      <c r="B96" s="237"/>
      <c r="C96" s="174"/>
      <c r="D96" s="174"/>
      <c r="E96" s="36"/>
      <c r="F96" s="37"/>
      <c r="G96" s="37"/>
      <c r="H96" s="38"/>
      <c r="I96" s="39"/>
      <c r="J96" s="40"/>
      <c r="K96" s="41"/>
      <c r="L96" s="41"/>
      <c r="M96" s="42" t="str">
        <f>IFERROR(ABS(J96)/I92*100," ")</f>
        <v xml:space="preserve"> </v>
      </c>
      <c r="N96" s="41"/>
      <c r="O96" s="100"/>
      <c r="P96" s="100"/>
      <c r="Q96" s="101"/>
      <c r="R96" s="75"/>
      <c r="S96" s="75"/>
      <c r="T96" s="76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5" customHeight="1" x14ac:dyDescent="0.2">
      <c r="A97" s="106"/>
      <c r="B97" s="104"/>
      <c r="C97" s="104"/>
      <c r="D97" s="104"/>
      <c r="P97" s="105" t="s">
        <v>47</v>
      </c>
      <c r="Q97" s="105"/>
      <c r="R97" s="105"/>
      <c r="S97" s="105"/>
      <c r="T97" s="105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ht="15" customHeight="1" x14ac:dyDescent="0.2">
      <c r="A98" s="106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5" customHeight="1" x14ac:dyDescent="0.2">
      <c r="A99" s="106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ht="15.75" customHeight="1" x14ac:dyDescent="0.2">
      <c r="A100" s="106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5" customHeight="1" x14ac:dyDescent="0.2">
      <c r="A101" s="106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5" customHeight="1" x14ac:dyDescent="0.2">
      <c r="A102" s="106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5" customHeight="1" x14ac:dyDescent="0.2">
      <c r="A103" s="106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5" customHeight="1" x14ac:dyDescent="0.2">
      <c r="A104" s="106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5" customHeight="1" x14ac:dyDescent="0.2">
      <c r="A105" s="106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5" customHeight="1" x14ac:dyDescent="0.2">
      <c r="A106" s="106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5" customHeight="1" x14ac:dyDescent="0.2">
      <c r="A107" s="106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5" customHeight="1" x14ac:dyDescent="0.2">
      <c r="A108" s="106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5" customHeight="1" x14ac:dyDescent="0.2">
      <c r="A109" s="106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15" customHeight="1" x14ac:dyDescent="0.2">
      <c r="A110" s="106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ht="15" customHeight="1" x14ac:dyDescent="0.2">
      <c r="A111" s="106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ht="15" customHeight="1" x14ac:dyDescent="0.2">
      <c r="A112" s="106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ht="15" customHeight="1" x14ac:dyDescent="0.2">
      <c r="A113" s="106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ht="15" customHeight="1" x14ac:dyDescent="0.2">
      <c r="A114" s="106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ht="15" customHeight="1" x14ac:dyDescent="0.2">
      <c r="A115" s="106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ht="15" customHeight="1" x14ac:dyDescent="0.2">
      <c r="A116" s="106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ht="15" customHeight="1" x14ac:dyDescent="0.2">
      <c r="A117" s="106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1:36" ht="15" customHeight="1" x14ac:dyDescent="0.2">
      <c r="A118" s="106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ht="15" customHeight="1" x14ac:dyDescent="0.2">
      <c r="A119" s="106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ht="15" customHeight="1" x14ac:dyDescent="0.2">
      <c r="A120" s="106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ht="15" customHeight="1" x14ac:dyDescent="0.2">
      <c r="A121" s="106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ht="15" customHeight="1" x14ac:dyDescent="0.2">
      <c r="A122" s="106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5" customHeight="1" x14ac:dyDescent="0.2">
      <c r="A123" s="106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ht="15" customHeight="1" x14ac:dyDescent="0.2">
      <c r="A124" s="106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ht="15" customHeight="1" x14ac:dyDescent="0.2">
      <c r="A125" s="106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ht="15" customHeight="1" x14ac:dyDescent="0.2">
      <c r="A126" s="106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ht="15" customHeight="1" x14ac:dyDescent="0.2">
      <c r="A127" s="106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ht="15" customHeight="1" x14ac:dyDescent="0.2">
      <c r="A128" s="106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ht="15" customHeight="1" x14ac:dyDescent="0.2">
      <c r="A129" s="106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ht="15" customHeight="1" x14ac:dyDescent="0.2">
      <c r="A130" s="106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ht="15" customHeight="1" x14ac:dyDescent="0.2">
      <c r="A131" s="106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5" customHeight="1" x14ac:dyDescent="0.2">
      <c r="A132" s="106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ht="15" customHeight="1" x14ac:dyDescent="0.2">
      <c r="A133" s="106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ht="15" customHeight="1" x14ac:dyDescent="0.2">
      <c r="A134" s="106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ht="15" customHeight="1" x14ac:dyDescent="0.2">
      <c r="A135" s="106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ht="15" customHeight="1" x14ac:dyDescent="0.2">
      <c r="A136" s="106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ht="15" customHeight="1" x14ac:dyDescent="0.2">
      <c r="A137" s="106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ht="15" customHeight="1" x14ac:dyDescent="0.2">
      <c r="A138" s="106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ht="15" customHeight="1" x14ac:dyDescent="0.2">
      <c r="A139" s="106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ht="15" customHeight="1" x14ac:dyDescent="0.2">
      <c r="A140" s="106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x14ac:dyDescent="0.2">
      <c r="A141" s="106"/>
    </row>
    <row r="142" spans="1:36" x14ac:dyDescent="0.2">
      <c r="A142" s="106"/>
    </row>
    <row r="143" spans="1:36" x14ac:dyDescent="0.2">
      <c r="A143" s="106"/>
    </row>
    <row r="144" spans="1:36" x14ac:dyDescent="0.2">
      <c r="A144" s="106"/>
    </row>
    <row r="145" spans="1:1" x14ac:dyDescent="0.2">
      <c r="A145" s="106"/>
    </row>
    <row r="146" spans="1:1" x14ac:dyDescent="0.2">
      <c r="A146" s="106"/>
    </row>
    <row r="147" spans="1:1" x14ac:dyDescent="0.2">
      <c r="A147" s="106"/>
    </row>
    <row r="148" spans="1:1" x14ac:dyDescent="0.2">
      <c r="A148" s="106"/>
    </row>
    <row r="149" spans="1:1" x14ac:dyDescent="0.2">
      <c r="A149" s="106"/>
    </row>
    <row r="150" spans="1:1" x14ac:dyDescent="0.2">
      <c r="A150" s="106"/>
    </row>
    <row r="151" spans="1:1" x14ac:dyDescent="0.2">
      <c r="A151" s="106"/>
    </row>
    <row r="152" spans="1:1" x14ac:dyDescent="0.2">
      <c r="A152" s="106"/>
    </row>
    <row r="153" spans="1:1" x14ac:dyDescent="0.2">
      <c r="A153" s="106"/>
    </row>
  </sheetData>
  <sheetProtection formatCells="0"/>
  <protectedRanges>
    <protectedRange sqref="J96" name="Rango1_3_2"/>
    <protectedRange sqref="H96:I96 H16:H95 E16:G96" name="Rango1_2"/>
  </protectedRanges>
  <mergeCells count="233">
    <mergeCell ref="O72:Q75"/>
    <mergeCell ref="O76:Q79"/>
    <mergeCell ref="O80:Q83"/>
    <mergeCell ref="O84:Q87"/>
    <mergeCell ref="O88:Q91"/>
    <mergeCell ref="O92:Q95"/>
    <mergeCell ref="O36:Q39"/>
    <mergeCell ref="O40:Q43"/>
    <mergeCell ref="O44:Q47"/>
    <mergeCell ref="O48:Q51"/>
    <mergeCell ref="O52:Q55"/>
    <mergeCell ref="O56:Q59"/>
    <mergeCell ref="O60:Q63"/>
    <mergeCell ref="O64:Q67"/>
    <mergeCell ref="O68:Q71"/>
    <mergeCell ref="O14:Q15"/>
    <mergeCell ref="O16:Q19"/>
    <mergeCell ref="O20:Q23"/>
    <mergeCell ref="O24:Q27"/>
    <mergeCell ref="O28:Q31"/>
    <mergeCell ref="O32:Q35"/>
    <mergeCell ref="P97:T97"/>
    <mergeCell ref="M88:M91"/>
    <mergeCell ref="N88:N91"/>
    <mergeCell ref="M80:M83"/>
    <mergeCell ref="N80:N83"/>
    <mergeCell ref="M72:M75"/>
    <mergeCell ref="N72:N75"/>
    <mergeCell ref="M64:M67"/>
    <mergeCell ref="N64:N67"/>
    <mergeCell ref="M56:M59"/>
    <mergeCell ref="N56:N59"/>
    <mergeCell ref="M48:M51"/>
    <mergeCell ref="N48:N51"/>
    <mergeCell ref="M40:M43"/>
    <mergeCell ref="N40:N43"/>
    <mergeCell ref="M32:M35"/>
    <mergeCell ref="N32:N35"/>
    <mergeCell ref="M24:M27"/>
    <mergeCell ref="E92:E95"/>
    <mergeCell ref="F92:F95"/>
    <mergeCell ref="G92:G95"/>
    <mergeCell ref="I92:I95"/>
    <mergeCell ref="J92:J95"/>
    <mergeCell ref="L92:L95"/>
    <mergeCell ref="M92:M95"/>
    <mergeCell ref="N92:N95"/>
    <mergeCell ref="E88:E91"/>
    <mergeCell ref="F88:F91"/>
    <mergeCell ref="G88:G91"/>
    <mergeCell ref="I88:I91"/>
    <mergeCell ref="J88:J91"/>
    <mergeCell ref="L88:L91"/>
    <mergeCell ref="E84:E87"/>
    <mergeCell ref="F84:F87"/>
    <mergeCell ref="G84:G87"/>
    <mergeCell ref="I84:I87"/>
    <mergeCell ref="J84:J87"/>
    <mergeCell ref="L84:L87"/>
    <mergeCell ref="M84:M87"/>
    <mergeCell ref="N84:N87"/>
    <mergeCell ref="E80:E83"/>
    <mergeCell ref="F80:F83"/>
    <mergeCell ref="G80:G83"/>
    <mergeCell ref="I80:I83"/>
    <mergeCell ref="J80:J83"/>
    <mergeCell ref="L80:L83"/>
    <mergeCell ref="E76:E79"/>
    <mergeCell ref="F76:F79"/>
    <mergeCell ref="G76:G79"/>
    <mergeCell ref="I76:I79"/>
    <mergeCell ref="J76:J79"/>
    <mergeCell ref="L76:L79"/>
    <mergeCell ref="M76:M79"/>
    <mergeCell ref="N76:N79"/>
    <mergeCell ref="E72:E75"/>
    <mergeCell ref="F72:F75"/>
    <mergeCell ref="G72:G75"/>
    <mergeCell ref="I72:I75"/>
    <mergeCell ref="J72:J75"/>
    <mergeCell ref="L72:L75"/>
    <mergeCell ref="E68:E71"/>
    <mergeCell ref="F68:F71"/>
    <mergeCell ref="G68:G71"/>
    <mergeCell ref="I68:I71"/>
    <mergeCell ref="J68:J71"/>
    <mergeCell ref="L68:L71"/>
    <mergeCell ref="M68:M71"/>
    <mergeCell ref="N68:N71"/>
    <mergeCell ref="E64:E67"/>
    <mergeCell ref="F64:F67"/>
    <mergeCell ref="G64:G67"/>
    <mergeCell ref="I64:I67"/>
    <mergeCell ref="J64:J67"/>
    <mergeCell ref="L64:L67"/>
    <mergeCell ref="E60:E63"/>
    <mergeCell ref="F60:F63"/>
    <mergeCell ref="G60:G63"/>
    <mergeCell ref="I60:I63"/>
    <mergeCell ref="J60:J63"/>
    <mergeCell ref="L60:L63"/>
    <mergeCell ref="M60:M63"/>
    <mergeCell ref="N60:N63"/>
    <mergeCell ref="E56:E59"/>
    <mergeCell ref="F56:F59"/>
    <mergeCell ref="G56:G59"/>
    <mergeCell ref="I56:I59"/>
    <mergeCell ref="J56:J59"/>
    <mergeCell ref="L56:L59"/>
    <mergeCell ref="E52:E55"/>
    <mergeCell ref="F52:F55"/>
    <mergeCell ref="G52:G55"/>
    <mergeCell ref="I52:I55"/>
    <mergeCell ref="J52:J55"/>
    <mergeCell ref="L52:L55"/>
    <mergeCell ref="M52:M55"/>
    <mergeCell ref="N52:N55"/>
    <mergeCell ref="E48:E51"/>
    <mergeCell ref="F48:F51"/>
    <mergeCell ref="G48:G51"/>
    <mergeCell ref="I48:I51"/>
    <mergeCell ref="J48:J51"/>
    <mergeCell ref="L48:L51"/>
    <mergeCell ref="E44:E47"/>
    <mergeCell ref="F44:F47"/>
    <mergeCell ref="G44:G47"/>
    <mergeCell ref="I44:I47"/>
    <mergeCell ref="J44:J47"/>
    <mergeCell ref="L44:L47"/>
    <mergeCell ref="M44:M47"/>
    <mergeCell ref="N44:N47"/>
    <mergeCell ref="E40:E43"/>
    <mergeCell ref="F40:F43"/>
    <mergeCell ref="G40:G43"/>
    <mergeCell ref="I40:I43"/>
    <mergeCell ref="J40:J43"/>
    <mergeCell ref="L40:L43"/>
    <mergeCell ref="E36:E39"/>
    <mergeCell ref="F36:F39"/>
    <mergeCell ref="G36:G39"/>
    <mergeCell ref="I36:I39"/>
    <mergeCell ref="J36:J39"/>
    <mergeCell ref="L36:L39"/>
    <mergeCell ref="M36:M39"/>
    <mergeCell ref="N36:N39"/>
    <mergeCell ref="E32:E35"/>
    <mergeCell ref="F32:F35"/>
    <mergeCell ref="G32:G35"/>
    <mergeCell ref="I32:I35"/>
    <mergeCell ref="J32:J35"/>
    <mergeCell ref="L32:L35"/>
    <mergeCell ref="N24:N27"/>
    <mergeCell ref="E28:E31"/>
    <mergeCell ref="F28:F31"/>
    <mergeCell ref="G28:G31"/>
    <mergeCell ref="I28:I31"/>
    <mergeCell ref="J28:J31"/>
    <mergeCell ref="L28:L31"/>
    <mergeCell ref="M28:M31"/>
    <mergeCell ref="N28:N31"/>
    <mergeCell ref="E24:E27"/>
    <mergeCell ref="F24:F27"/>
    <mergeCell ref="G24:G27"/>
    <mergeCell ref="I24:I27"/>
    <mergeCell ref="J24:J27"/>
    <mergeCell ref="L24:L27"/>
    <mergeCell ref="J20:J23"/>
    <mergeCell ref="L20:L23"/>
    <mergeCell ref="M20:M23"/>
    <mergeCell ref="N20:N23"/>
    <mergeCell ref="E16:E19"/>
    <mergeCell ref="F16:F19"/>
    <mergeCell ref="G16:G19"/>
    <mergeCell ref="I16:I19"/>
    <mergeCell ref="J16:J19"/>
    <mergeCell ref="L16:L19"/>
    <mergeCell ref="M14:M15"/>
    <mergeCell ref="N14:N15"/>
    <mergeCell ref="R11:R12"/>
    <mergeCell ref="S11:S12"/>
    <mergeCell ref="C12:F12"/>
    <mergeCell ref="G12:H12"/>
    <mergeCell ref="C13:D96"/>
    <mergeCell ref="E13:P13"/>
    <mergeCell ref="E14:E15"/>
    <mergeCell ref="F14:F15"/>
    <mergeCell ref="G14:G15"/>
    <mergeCell ref="H14:H15"/>
    <mergeCell ref="L11:L12"/>
    <mergeCell ref="M11:M12"/>
    <mergeCell ref="N11:N12"/>
    <mergeCell ref="O11:O12"/>
    <mergeCell ref="P11:P12"/>
    <mergeCell ref="Q11:Q12"/>
    <mergeCell ref="M16:M19"/>
    <mergeCell ref="N16:N19"/>
    <mergeCell ref="E20:E23"/>
    <mergeCell ref="F20:F23"/>
    <mergeCell ref="G20:G23"/>
    <mergeCell ref="I20:I23"/>
    <mergeCell ref="L8:L10"/>
    <mergeCell ref="C11:F11"/>
    <mergeCell ref="G11:H11"/>
    <mergeCell ref="J11:J12"/>
    <mergeCell ref="K11:K12"/>
    <mergeCell ref="I14:I15"/>
    <mergeCell ref="J14:J15"/>
    <mergeCell ref="K14:K15"/>
    <mergeCell ref="L14:L15"/>
    <mergeCell ref="B97:D97"/>
    <mergeCell ref="A1:AL2"/>
    <mergeCell ref="A3:A153"/>
    <mergeCell ref="B3:C6"/>
    <mergeCell ref="D3:P6"/>
    <mergeCell ref="Q3:T3"/>
    <mergeCell ref="Q4:T4"/>
    <mergeCell ref="Q5:T5"/>
    <mergeCell ref="Q6:T6"/>
    <mergeCell ref="B7:B96"/>
    <mergeCell ref="C7:T7"/>
    <mergeCell ref="M8:M10"/>
    <mergeCell ref="N8:N10"/>
    <mergeCell ref="O8:R9"/>
    <mergeCell ref="S8:S10"/>
    <mergeCell ref="C9:F9"/>
    <mergeCell ref="G9:H9"/>
    <mergeCell ref="C10:F10"/>
    <mergeCell ref="G10:H10"/>
    <mergeCell ref="C8:F8"/>
    <mergeCell ref="G8:H8"/>
    <mergeCell ref="I8:I12"/>
    <mergeCell ref="J8:J10"/>
    <mergeCell ref="K8:K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  <headerFooter alignWithMargins="0">
    <oddFooter>&amp;R&amp;7FO-GAG-PC03-11
V1
02/03/2021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AU122"/>
  <sheetViews>
    <sheetView topLeftCell="A7" zoomScale="70" zoomScaleNormal="70" zoomScaleSheetLayoutView="130" workbookViewId="0">
      <selection activeCell="N20" sqref="N20:P20"/>
    </sheetView>
  </sheetViews>
  <sheetFormatPr baseColWidth="10" defaultColWidth="12.28515625" defaultRowHeight="12" x14ac:dyDescent="0.2"/>
  <cols>
    <col min="1" max="1" width="6.85546875" style="1" customWidth="1"/>
    <col min="2" max="3" width="12.28515625" style="1"/>
    <col min="4" max="4" width="6.5703125" style="1" customWidth="1"/>
    <col min="5" max="5" width="20.85546875" style="1" customWidth="1"/>
    <col min="6" max="6" width="15.28515625" style="1" customWidth="1"/>
    <col min="7" max="7" width="13.42578125" style="1" customWidth="1"/>
    <col min="8" max="9" width="12.28515625" style="1"/>
    <col min="10" max="10" width="23.140625" style="1" customWidth="1"/>
    <col min="11" max="11" width="12.28515625" style="1"/>
    <col min="12" max="12" width="11" style="1" customWidth="1"/>
    <col min="13" max="13" width="10.85546875" style="1" customWidth="1"/>
    <col min="14" max="14" width="11.5703125" style="1" customWidth="1"/>
    <col min="15" max="16" width="12.28515625" style="1"/>
    <col min="17" max="17" width="8" style="1" customWidth="1"/>
    <col min="18" max="18" width="9.42578125" style="1" customWidth="1"/>
    <col min="19" max="19" width="13.140625" style="1" customWidth="1"/>
    <col min="20" max="20" width="8.42578125" style="1" customWidth="1"/>
    <col min="21" max="16384" width="12.28515625" style="1"/>
  </cols>
  <sheetData>
    <row r="1" spans="1:47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47" ht="12.75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47" ht="27" customHeight="1" x14ac:dyDescent="0.2">
      <c r="A3" s="106"/>
      <c r="B3" s="107"/>
      <c r="C3" s="108"/>
      <c r="D3" s="113" t="s">
        <v>21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9" t="s">
        <v>24</v>
      </c>
      <c r="R3" s="119"/>
      <c r="S3" s="120"/>
      <c r="T3" s="121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20"/>
    </row>
    <row r="4" spans="1:47" ht="27" customHeight="1" x14ac:dyDescent="0.2">
      <c r="A4" s="106"/>
      <c r="B4" s="109"/>
      <c r="C4" s="110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22" t="s">
        <v>25</v>
      </c>
      <c r="R4" s="122"/>
      <c r="S4" s="123"/>
      <c r="T4" s="12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47" ht="27" customHeight="1" x14ac:dyDescent="0.2">
      <c r="A5" s="106"/>
      <c r="B5" s="109"/>
      <c r="C5" s="110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25"/>
      <c r="R5" s="126"/>
      <c r="S5" s="126"/>
      <c r="T5" s="12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47" ht="27" customHeight="1" thickBot="1" x14ac:dyDescent="0.25">
      <c r="A6" s="106"/>
      <c r="B6" s="111"/>
      <c r="C6" s="112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  <c r="Q6" s="128" t="s">
        <v>43</v>
      </c>
      <c r="R6" s="128"/>
      <c r="S6" s="129"/>
      <c r="T6" s="13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47" ht="255.75" customHeight="1" thickBot="1" x14ac:dyDescent="0.25">
      <c r="A7" s="106"/>
      <c r="B7" s="131"/>
      <c r="C7" s="106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47" ht="21" customHeight="1" x14ac:dyDescent="0.2">
      <c r="A8" s="106"/>
      <c r="B8" s="132"/>
      <c r="C8" s="156" t="s">
        <v>40</v>
      </c>
      <c r="D8" s="157"/>
      <c r="E8" s="157"/>
      <c r="F8" s="158"/>
      <c r="G8" s="159"/>
      <c r="H8" s="160"/>
      <c r="I8" s="161"/>
      <c r="J8" s="162" t="s">
        <v>0</v>
      </c>
      <c r="K8" s="137" t="s">
        <v>1</v>
      </c>
      <c r="L8" s="137" t="s">
        <v>2</v>
      </c>
      <c r="M8" s="137" t="s">
        <v>3</v>
      </c>
      <c r="N8" s="137" t="s">
        <v>17</v>
      </c>
      <c r="O8" s="140" t="s">
        <v>11</v>
      </c>
      <c r="P8" s="141"/>
      <c r="Q8" s="141"/>
      <c r="R8" s="142"/>
      <c r="S8" s="146" t="s">
        <v>12</v>
      </c>
      <c r="T8" s="22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0"/>
      <c r="AK8" s="20"/>
      <c r="AL8" s="20"/>
    </row>
    <row r="9" spans="1:47" ht="15" customHeight="1" x14ac:dyDescent="0.2">
      <c r="A9" s="106"/>
      <c r="B9" s="132"/>
      <c r="C9" s="149" t="s">
        <v>15</v>
      </c>
      <c r="D9" s="150"/>
      <c r="E9" s="150"/>
      <c r="F9" s="151"/>
      <c r="G9" s="152"/>
      <c r="H9" s="153"/>
      <c r="I9" s="161"/>
      <c r="J9" s="163"/>
      <c r="K9" s="138"/>
      <c r="L9" s="138"/>
      <c r="M9" s="138"/>
      <c r="N9" s="138"/>
      <c r="O9" s="143"/>
      <c r="P9" s="144"/>
      <c r="Q9" s="144"/>
      <c r="R9" s="145"/>
      <c r="S9" s="147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  <c r="AK9" s="20"/>
      <c r="AL9" s="20"/>
    </row>
    <row r="10" spans="1:47" ht="19.5" customHeight="1" thickBot="1" x14ac:dyDescent="0.25">
      <c r="A10" s="106"/>
      <c r="B10" s="132"/>
      <c r="C10" s="149" t="s">
        <v>14</v>
      </c>
      <c r="D10" s="150"/>
      <c r="E10" s="150"/>
      <c r="F10" s="151"/>
      <c r="G10" s="154"/>
      <c r="H10" s="155"/>
      <c r="I10" s="161"/>
      <c r="J10" s="164"/>
      <c r="K10" s="139"/>
      <c r="L10" s="139"/>
      <c r="M10" s="139"/>
      <c r="N10" s="139"/>
      <c r="O10" s="23" t="s">
        <v>4</v>
      </c>
      <c r="P10" s="23" t="s">
        <v>5</v>
      </c>
      <c r="Q10" s="23" t="s">
        <v>6</v>
      </c>
      <c r="R10" s="23" t="s">
        <v>7</v>
      </c>
      <c r="S10" s="148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47" ht="15" customHeight="1" x14ac:dyDescent="0.2">
      <c r="A11" s="106"/>
      <c r="B11" s="132"/>
      <c r="C11" s="149" t="s">
        <v>27</v>
      </c>
      <c r="D11" s="150"/>
      <c r="E11" s="150"/>
      <c r="F11" s="151"/>
      <c r="G11" s="193">
        <f>J11</f>
        <v>0</v>
      </c>
      <c r="H11" s="194"/>
      <c r="I11" s="161"/>
      <c r="J11" s="195"/>
      <c r="K11" s="179"/>
      <c r="L11" s="179">
        <f>2*K11</f>
        <v>0</v>
      </c>
      <c r="M11" s="179">
        <f>3*K11</f>
        <v>0</v>
      </c>
      <c r="N11" s="181" t="str">
        <f>IFERROR(K11/J11," ")</f>
        <v xml:space="preserve"> </v>
      </c>
      <c r="O11" s="165">
        <f>J11-L11</f>
        <v>0</v>
      </c>
      <c r="P11" s="165">
        <f>J11-M11</f>
        <v>0</v>
      </c>
      <c r="Q11" s="165">
        <f>J11+L11</f>
        <v>0</v>
      </c>
      <c r="R11" s="165">
        <f>J11+M11</f>
        <v>0</v>
      </c>
      <c r="S11" s="167">
        <f>G12</f>
        <v>0</v>
      </c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47" ht="20.25" customHeight="1" thickBot="1" x14ac:dyDescent="0.25">
      <c r="A12" s="106"/>
      <c r="B12" s="132"/>
      <c r="C12" s="169" t="s">
        <v>28</v>
      </c>
      <c r="D12" s="170"/>
      <c r="E12" s="170"/>
      <c r="F12" s="171"/>
      <c r="G12" s="172"/>
      <c r="H12" s="173"/>
      <c r="I12" s="161"/>
      <c r="J12" s="196"/>
      <c r="K12" s="180"/>
      <c r="L12" s="180"/>
      <c r="M12" s="180"/>
      <c r="N12" s="182"/>
      <c r="O12" s="166"/>
      <c r="P12" s="166"/>
      <c r="Q12" s="166"/>
      <c r="R12" s="166"/>
      <c r="S12" s="168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47" ht="20.25" customHeight="1" thickBot="1" x14ac:dyDescent="0.25">
      <c r="A13" s="106"/>
      <c r="B13" s="133"/>
      <c r="C13" s="135"/>
      <c r="D13" s="13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85"/>
      <c r="R13" s="85"/>
      <c r="S13" s="85"/>
      <c r="T13" s="8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47" s="2" customFormat="1" ht="39" customHeight="1" x14ac:dyDescent="0.2">
      <c r="A14" s="106"/>
      <c r="B14" s="133"/>
      <c r="C14" s="106"/>
      <c r="D14" s="106"/>
      <c r="E14" s="82" t="s">
        <v>19</v>
      </c>
      <c r="F14" s="177" t="s">
        <v>30</v>
      </c>
      <c r="G14" s="177"/>
      <c r="H14" s="177" t="s">
        <v>44</v>
      </c>
      <c r="I14" s="177"/>
      <c r="J14" s="81" t="s">
        <v>41</v>
      </c>
      <c r="K14" s="183" t="s">
        <v>10</v>
      </c>
      <c r="L14" s="183"/>
      <c r="M14" s="183"/>
      <c r="N14" s="185" t="s">
        <v>42</v>
      </c>
      <c r="O14" s="185"/>
      <c r="P14" s="185"/>
      <c r="Q14" s="185" t="s">
        <v>46</v>
      </c>
      <c r="R14" s="185"/>
      <c r="S14" s="312"/>
      <c r="T14" s="86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47" ht="30" customHeight="1" x14ac:dyDescent="0.2">
      <c r="A15" s="106"/>
      <c r="B15" s="133"/>
      <c r="C15" s="106"/>
      <c r="D15" s="106"/>
      <c r="E15" s="83">
        <v>1</v>
      </c>
      <c r="F15" s="204"/>
      <c r="G15" s="204"/>
      <c r="H15" s="204"/>
      <c r="I15" s="204"/>
      <c r="J15" s="102"/>
      <c r="K15" s="204"/>
      <c r="L15" s="204"/>
      <c r="M15" s="204"/>
      <c r="N15" s="204"/>
      <c r="O15" s="204"/>
      <c r="P15" s="204"/>
      <c r="Q15" s="287"/>
      <c r="R15" s="287"/>
      <c r="S15" s="110"/>
      <c r="T15" s="86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N15" s="8">
        <v>1</v>
      </c>
      <c r="AO15" s="9">
        <f t="shared" ref="AO15:AO34" si="0">$P$11</f>
        <v>0</v>
      </c>
      <c r="AP15" s="9">
        <f t="shared" ref="AP15:AP34" si="1">$O$11</f>
        <v>0</v>
      </c>
      <c r="AQ15" s="9">
        <f t="shared" ref="AQ15:AQ34" si="2">$Q$11</f>
        <v>0</v>
      </c>
      <c r="AR15" s="9">
        <f t="shared" ref="AR15:AR34" si="3">$R$11</f>
        <v>0</v>
      </c>
      <c r="AS15" s="9">
        <f t="shared" ref="AS15:AS34" si="4">$J$11</f>
        <v>0</v>
      </c>
      <c r="AT15" s="9">
        <f>$J$15</f>
        <v>0</v>
      </c>
      <c r="AU15" s="12"/>
    </row>
    <row r="16" spans="1:47" ht="30" customHeight="1" x14ac:dyDescent="0.2">
      <c r="A16" s="106"/>
      <c r="B16" s="133"/>
      <c r="C16" s="106"/>
      <c r="D16" s="106"/>
      <c r="E16" s="83">
        <v>2</v>
      </c>
      <c r="F16" s="204"/>
      <c r="G16" s="204"/>
      <c r="H16" s="204"/>
      <c r="I16" s="204"/>
      <c r="J16" s="102"/>
      <c r="K16" s="204"/>
      <c r="L16" s="204"/>
      <c r="M16" s="204"/>
      <c r="N16" s="204"/>
      <c r="O16" s="204"/>
      <c r="P16" s="204"/>
      <c r="Q16" s="287"/>
      <c r="R16" s="287"/>
      <c r="S16" s="110"/>
      <c r="T16" s="8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N16" s="10">
        <v>2</v>
      </c>
      <c r="AO16" s="11">
        <f t="shared" si="0"/>
        <v>0</v>
      </c>
      <c r="AP16" s="11">
        <f t="shared" si="1"/>
        <v>0</v>
      </c>
      <c r="AQ16" s="11">
        <f t="shared" si="2"/>
        <v>0</v>
      </c>
      <c r="AR16" s="11">
        <f t="shared" si="3"/>
        <v>0</v>
      </c>
      <c r="AS16" s="11">
        <f t="shared" si="4"/>
        <v>0</v>
      </c>
      <c r="AT16" s="11">
        <f>$K$19</f>
        <v>0</v>
      </c>
      <c r="AU16" s="12"/>
    </row>
    <row r="17" spans="1:47" ht="30" customHeight="1" x14ac:dyDescent="0.2">
      <c r="A17" s="106"/>
      <c r="B17" s="133"/>
      <c r="C17" s="106"/>
      <c r="D17" s="106"/>
      <c r="E17" s="83">
        <v>3</v>
      </c>
      <c r="F17" s="204"/>
      <c r="G17" s="204"/>
      <c r="H17" s="204"/>
      <c r="I17" s="204"/>
      <c r="J17" s="102"/>
      <c r="K17" s="204"/>
      <c r="L17" s="204"/>
      <c r="M17" s="204"/>
      <c r="N17" s="204"/>
      <c r="O17" s="204"/>
      <c r="P17" s="204"/>
      <c r="Q17" s="287"/>
      <c r="R17" s="287"/>
      <c r="S17" s="110"/>
      <c r="T17" s="86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N17" s="10">
        <v>3</v>
      </c>
      <c r="AO17" s="11">
        <f t="shared" si="0"/>
        <v>0</v>
      </c>
      <c r="AP17" s="11">
        <f t="shared" si="1"/>
        <v>0</v>
      </c>
      <c r="AQ17" s="11">
        <f t="shared" si="2"/>
        <v>0</v>
      </c>
      <c r="AR17" s="11">
        <f t="shared" si="3"/>
        <v>0</v>
      </c>
      <c r="AS17" s="11">
        <f t="shared" si="4"/>
        <v>0</v>
      </c>
      <c r="AT17" s="11">
        <f>$K$23</f>
        <v>0</v>
      </c>
      <c r="AU17" s="12"/>
    </row>
    <row r="18" spans="1:47" ht="30" customHeight="1" x14ac:dyDescent="0.2">
      <c r="A18" s="106"/>
      <c r="B18" s="133"/>
      <c r="C18" s="106"/>
      <c r="D18" s="106"/>
      <c r="E18" s="83">
        <v>4</v>
      </c>
      <c r="F18" s="204"/>
      <c r="G18" s="204"/>
      <c r="H18" s="204"/>
      <c r="I18" s="204"/>
      <c r="J18" s="102"/>
      <c r="K18" s="204"/>
      <c r="L18" s="204"/>
      <c r="M18" s="204"/>
      <c r="N18" s="204"/>
      <c r="O18" s="204"/>
      <c r="P18" s="204"/>
      <c r="Q18" s="287"/>
      <c r="R18" s="287"/>
      <c r="S18" s="110"/>
      <c r="T18" s="8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N18" s="10">
        <v>4</v>
      </c>
      <c r="AO18" s="11">
        <f t="shared" si="0"/>
        <v>0</v>
      </c>
      <c r="AP18" s="11">
        <f t="shared" si="1"/>
        <v>0</v>
      </c>
      <c r="AQ18" s="11">
        <f t="shared" si="2"/>
        <v>0</v>
      </c>
      <c r="AR18" s="11">
        <f t="shared" si="3"/>
        <v>0</v>
      </c>
      <c r="AS18" s="11">
        <f t="shared" si="4"/>
        <v>0</v>
      </c>
      <c r="AT18" s="11">
        <f>$K$27</f>
        <v>0</v>
      </c>
      <c r="AU18" s="12"/>
    </row>
    <row r="19" spans="1:47" ht="30" customHeight="1" x14ac:dyDescent="0.2">
      <c r="A19" s="106"/>
      <c r="B19" s="133"/>
      <c r="C19" s="106"/>
      <c r="D19" s="106"/>
      <c r="E19" s="83">
        <v>5</v>
      </c>
      <c r="F19" s="204"/>
      <c r="G19" s="204"/>
      <c r="H19" s="204"/>
      <c r="I19" s="204"/>
      <c r="J19" s="102"/>
      <c r="K19" s="204"/>
      <c r="L19" s="204"/>
      <c r="M19" s="204"/>
      <c r="N19" s="204"/>
      <c r="O19" s="204"/>
      <c r="P19" s="204"/>
      <c r="Q19" s="287"/>
      <c r="R19" s="287"/>
      <c r="S19" s="110"/>
      <c r="T19" s="86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N19" s="10">
        <v>5</v>
      </c>
      <c r="AO19" s="11">
        <f t="shared" si="0"/>
        <v>0</v>
      </c>
      <c r="AP19" s="11">
        <f t="shared" si="1"/>
        <v>0</v>
      </c>
      <c r="AQ19" s="11">
        <f t="shared" si="2"/>
        <v>0</v>
      </c>
      <c r="AR19" s="11">
        <f t="shared" si="3"/>
        <v>0</v>
      </c>
      <c r="AS19" s="11">
        <f t="shared" si="4"/>
        <v>0</v>
      </c>
      <c r="AT19" s="11">
        <f>$K$31</f>
        <v>0</v>
      </c>
      <c r="AU19" s="12"/>
    </row>
    <row r="20" spans="1:47" ht="30" customHeight="1" x14ac:dyDescent="0.2">
      <c r="A20" s="106"/>
      <c r="B20" s="133"/>
      <c r="C20" s="106"/>
      <c r="D20" s="106"/>
      <c r="E20" s="83">
        <v>6</v>
      </c>
      <c r="F20" s="204"/>
      <c r="G20" s="204"/>
      <c r="H20" s="204"/>
      <c r="I20" s="204"/>
      <c r="J20" s="102"/>
      <c r="K20" s="204"/>
      <c r="L20" s="204"/>
      <c r="M20" s="204"/>
      <c r="N20" s="204"/>
      <c r="O20" s="204"/>
      <c r="P20" s="204"/>
      <c r="Q20" s="287"/>
      <c r="R20" s="287"/>
      <c r="S20" s="110"/>
      <c r="T20" s="8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N20" s="10">
        <v>6</v>
      </c>
      <c r="AO20" s="11">
        <f t="shared" si="0"/>
        <v>0</v>
      </c>
      <c r="AP20" s="11">
        <f t="shared" si="1"/>
        <v>0</v>
      </c>
      <c r="AQ20" s="11">
        <f t="shared" si="2"/>
        <v>0</v>
      </c>
      <c r="AR20" s="11">
        <f t="shared" si="3"/>
        <v>0</v>
      </c>
      <c r="AS20" s="11">
        <f t="shared" si="4"/>
        <v>0</v>
      </c>
      <c r="AT20" s="11">
        <f>$K$35</f>
        <v>0</v>
      </c>
      <c r="AU20" s="12"/>
    </row>
    <row r="21" spans="1:47" ht="30" customHeight="1" x14ac:dyDescent="0.2">
      <c r="A21" s="106"/>
      <c r="B21" s="133"/>
      <c r="C21" s="106"/>
      <c r="D21" s="106"/>
      <c r="E21" s="83">
        <v>7</v>
      </c>
      <c r="F21" s="204"/>
      <c r="G21" s="204"/>
      <c r="H21" s="204"/>
      <c r="I21" s="204"/>
      <c r="J21" s="102"/>
      <c r="K21" s="204"/>
      <c r="L21" s="204"/>
      <c r="M21" s="204"/>
      <c r="N21" s="204"/>
      <c r="O21" s="204"/>
      <c r="P21" s="204"/>
      <c r="Q21" s="287"/>
      <c r="R21" s="287"/>
      <c r="S21" s="110"/>
      <c r="T21" s="86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N21" s="10">
        <v>7</v>
      </c>
      <c r="AO21" s="11">
        <f t="shared" si="0"/>
        <v>0</v>
      </c>
      <c r="AP21" s="11">
        <f t="shared" si="1"/>
        <v>0</v>
      </c>
      <c r="AQ21" s="11">
        <f t="shared" si="2"/>
        <v>0</v>
      </c>
      <c r="AR21" s="11">
        <f t="shared" si="3"/>
        <v>0</v>
      </c>
      <c r="AS21" s="11">
        <f t="shared" si="4"/>
        <v>0</v>
      </c>
      <c r="AT21" s="11">
        <f>$K$39</f>
        <v>0</v>
      </c>
      <c r="AU21" s="12"/>
    </row>
    <row r="22" spans="1:47" ht="30" customHeight="1" x14ac:dyDescent="0.2">
      <c r="A22" s="106"/>
      <c r="B22" s="133"/>
      <c r="C22" s="106"/>
      <c r="D22" s="106"/>
      <c r="E22" s="83">
        <v>8</v>
      </c>
      <c r="F22" s="204"/>
      <c r="G22" s="204"/>
      <c r="H22" s="204"/>
      <c r="I22" s="204"/>
      <c r="J22" s="102"/>
      <c r="K22" s="204"/>
      <c r="L22" s="204"/>
      <c r="M22" s="204"/>
      <c r="N22" s="204"/>
      <c r="O22" s="204"/>
      <c r="P22" s="204"/>
      <c r="Q22" s="287"/>
      <c r="R22" s="287"/>
      <c r="S22" s="110"/>
      <c r="T22" s="86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0">
        <v>8</v>
      </c>
      <c r="AO22" s="11">
        <f t="shared" si="0"/>
        <v>0</v>
      </c>
      <c r="AP22" s="11">
        <f t="shared" si="1"/>
        <v>0</v>
      </c>
      <c r="AQ22" s="11">
        <f t="shared" si="2"/>
        <v>0</v>
      </c>
      <c r="AR22" s="11">
        <f t="shared" si="3"/>
        <v>0</v>
      </c>
      <c r="AS22" s="11">
        <f t="shared" si="4"/>
        <v>0</v>
      </c>
      <c r="AT22" s="11">
        <f>$K$43</f>
        <v>0</v>
      </c>
      <c r="AU22" s="12"/>
    </row>
    <row r="23" spans="1:47" ht="30" customHeight="1" x14ac:dyDescent="0.2">
      <c r="A23" s="106"/>
      <c r="B23" s="133"/>
      <c r="C23" s="106"/>
      <c r="D23" s="106"/>
      <c r="E23" s="83">
        <v>9</v>
      </c>
      <c r="F23" s="204"/>
      <c r="G23" s="204"/>
      <c r="H23" s="204"/>
      <c r="I23" s="204"/>
      <c r="J23" s="102"/>
      <c r="K23" s="204"/>
      <c r="L23" s="204"/>
      <c r="M23" s="204"/>
      <c r="N23" s="204"/>
      <c r="O23" s="204"/>
      <c r="P23" s="204"/>
      <c r="Q23" s="287"/>
      <c r="R23" s="287"/>
      <c r="S23" s="110"/>
      <c r="T23" s="86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0">
        <v>9</v>
      </c>
      <c r="AO23" s="11">
        <f t="shared" si="0"/>
        <v>0</v>
      </c>
      <c r="AP23" s="11">
        <f t="shared" si="1"/>
        <v>0</v>
      </c>
      <c r="AQ23" s="11">
        <f t="shared" si="2"/>
        <v>0</v>
      </c>
      <c r="AR23" s="11">
        <f t="shared" si="3"/>
        <v>0</v>
      </c>
      <c r="AS23" s="11">
        <f t="shared" si="4"/>
        <v>0</v>
      </c>
      <c r="AT23" s="11">
        <f>$K$47</f>
        <v>0</v>
      </c>
      <c r="AU23" s="12"/>
    </row>
    <row r="24" spans="1:47" ht="30" customHeight="1" x14ac:dyDescent="0.2">
      <c r="A24" s="106"/>
      <c r="B24" s="133"/>
      <c r="C24" s="106"/>
      <c r="D24" s="106"/>
      <c r="E24" s="83">
        <v>10</v>
      </c>
      <c r="F24" s="204"/>
      <c r="G24" s="204"/>
      <c r="H24" s="204"/>
      <c r="I24" s="204"/>
      <c r="J24" s="102"/>
      <c r="K24" s="204"/>
      <c r="L24" s="204"/>
      <c r="M24" s="204"/>
      <c r="N24" s="204"/>
      <c r="O24" s="204"/>
      <c r="P24" s="204"/>
      <c r="Q24" s="287"/>
      <c r="R24" s="287"/>
      <c r="S24" s="110"/>
      <c r="T24" s="86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N24" s="10">
        <v>10</v>
      </c>
      <c r="AO24" s="11">
        <f t="shared" si="0"/>
        <v>0</v>
      </c>
      <c r="AP24" s="11">
        <f t="shared" si="1"/>
        <v>0</v>
      </c>
      <c r="AQ24" s="11">
        <f t="shared" si="2"/>
        <v>0</v>
      </c>
      <c r="AR24" s="11">
        <f t="shared" si="3"/>
        <v>0</v>
      </c>
      <c r="AS24" s="11">
        <f t="shared" si="4"/>
        <v>0</v>
      </c>
      <c r="AT24" s="11">
        <f>$K$51</f>
        <v>0</v>
      </c>
      <c r="AU24" s="12"/>
    </row>
    <row r="25" spans="1:47" ht="30" customHeight="1" x14ac:dyDescent="0.2">
      <c r="A25" s="106"/>
      <c r="B25" s="133"/>
      <c r="C25" s="106"/>
      <c r="D25" s="106"/>
      <c r="E25" s="83">
        <v>11</v>
      </c>
      <c r="F25" s="204"/>
      <c r="G25" s="204"/>
      <c r="H25" s="204"/>
      <c r="I25" s="204"/>
      <c r="J25" s="102"/>
      <c r="K25" s="204"/>
      <c r="L25" s="204"/>
      <c r="M25" s="204"/>
      <c r="N25" s="204"/>
      <c r="O25" s="204"/>
      <c r="P25" s="204"/>
      <c r="Q25" s="287"/>
      <c r="R25" s="287"/>
      <c r="S25" s="110"/>
      <c r="T25" s="8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N25" s="10">
        <v>11</v>
      </c>
      <c r="AO25" s="11">
        <f t="shared" si="0"/>
        <v>0</v>
      </c>
      <c r="AP25" s="11">
        <f t="shared" si="1"/>
        <v>0</v>
      </c>
      <c r="AQ25" s="11">
        <f t="shared" si="2"/>
        <v>0</v>
      </c>
      <c r="AR25" s="11">
        <f t="shared" si="3"/>
        <v>0</v>
      </c>
      <c r="AS25" s="11">
        <f t="shared" si="4"/>
        <v>0</v>
      </c>
      <c r="AT25" s="11">
        <f>$K$55</f>
        <v>0</v>
      </c>
      <c r="AU25" s="12"/>
    </row>
    <row r="26" spans="1:47" ht="30" customHeight="1" x14ac:dyDescent="0.2">
      <c r="A26" s="106"/>
      <c r="B26" s="133"/>
      <c r="C26" s="106"/>
      <c r="D26" s="106"/>
      <c r="E26" s="83">
        <v>12</v>
      </c>
      <c r="F26" s="204"/>
      <c r="G26" s="204"/>
      <c r="H26" s="204"/>
      <c r="I26" s="204"/>
      <c r="J26" s="102"/>
      <c r="K26" s="204"/>
      <c r="L26" s="204"/>
      <c r="M26" s="204"/>
      <c r="N26" s="204"/>
      <c r="O26" s="204"/>
      <c r="P26" s="204"/>
      <c r="Q26" s="287"/>
      <c r="R26" s="287"/>
      <c r="S26" s="110"/>
      <c r="T26" s="86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N26" s="10">
        <v>12</v>
      </c>
      <c r="AO26" s="11">
        <f t="shared" si="0"/>
        <v>0</v>
      </c>
      <c r="AP26" s="11">
        <f t="shared" si="1"/>
        <v>0</v>
      </c>
      <c r="AQ26" s="11">
        <f t="shared" si="2"/>
        <v>0</v>
      </c>
      <c r="AR26" s="11">
        <f t="shared" si="3"/>
        <v>0</v>
      </c>
      <c r="AS26" s="11">
        <f t="shared" si="4"/>
        <v>0</v>
      </c>
      <c r="AT26" s="11">
        <f>$K$59</f>
        <v>0</v>
      </c>
      <c r="AU26" s="12"/>
    </row>
    <row r="27" spans="1:47" ht="30" customHeight="1" x14ac:dyDescent="0.2">
      <c r="A27" s="106"/>
      <c r="B27" s="133"/>
      <c r="C27" s="106"/>
      <c r="D27" s="106"/>
      <c r="E27" s="83">
        <v>13</v>
      </c>
      <c r="F27" s="204"/>
      <c r="G27" s="204"/>
      <c r="H27" s="204"/>
      <c r="I27" s="204"/>
      <c r="J27" s="102"/>
      <c r="K27" s="204"/>
      <c r="L27" s="204"/>
      <c r="M27" s="204"/>
      <c r="N27" s="204"/>
      <c r="O27" s="204"/>
      <c r="P27" s="204"/>
      <c r="Q27" s="287"/>
      <c r="R27" s="287"/>
      <c r="S27" s="110"/>
      <c r="T27" s="8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N27" s="10">
        <v>13</v>
      </c>
      <c r="AO27" s="11">
        <f t="shared" si="0"/>
        <v>0</v>
      </c>
      <c r="AP27" s="11">
        <f t="shared" si="1"/>
        <v>0</v>
      </c>
      <c r="AQ27" s="11">
        <f t="shared" si="2"/>
        <v>0</v>
      </c>
      <c r="AR27" s="11">
        <f t="shared" si="3"/>
        <v>0</v>
      </c>
      <c r="AS27" s="11">
        <f t="shared" si="4"/>
        <v>0</v>
      </c>
      <c r="AT27" s="11">
        <f>$K$63</f>
        <v>0</v>
      </c>
      <c r="AU27" s="12"/>
    </row>
    <row r="28" spans="1:47" ht="30" customHeight="1" x14ac:dyDescent="0.2">
      <c r="A28" s="106"/>
      <c r="B28" s="133"/>
      <c r="C28" s="106"/>
      <c r="D28" s="106"/>
      <c r="E28" s="83">
        <v>14</v>
      </c>
      <c r="F28" s="204"/>
      <c r="G28" s="204"/>
      <c r="H28" s="204"/>
      <c r="I28" s="204"/>
      <c r="J28" s="102"/>
      <c r="K28" s="204"/>
      <c r="L28" s="204"/>
      <c r="M28" s="204"/>
      <c r="N28" s="204"/>
      <c r="O28" s="204"/>
      <c r="P28" s="204"/>
      <c r="Q28" s="287"/>
      <c r="R28" s="287"/>
      <c r="S28" s="110"/>
      <c r="T28" s="8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N28" s="10">
        <v>14</v>
      </c>
      <c r="AO28" s="11">
        <f t="shared" si="0"/>
        <v>0</v>
      </c>
      <c r="AP28" s="11">
        <f t="shared" si="1"/>
        <v>0</v>
      </c>
      <c r="AQ28" s="11">
        <f t="shared" si="2"/>
        <v>0</v>
      </c>
      <c r="AR28" s="11">
        <f t="shared" si="3"/>
        <v>0</v>
      </c>
      <c r="AS28" s="11">
        <f t="shared" si="4"/>
        <v>0</v>
      </c>
      <c r="AT28" s="11" t="e">
        <f>#REF!</f>
        <v>#REF!</v>
      </c>
      <c r="AU28" s="12"/>
    </row>
    <row r="29" spans="1:47" ht="30" customHeight="1" x14ac:dyDescent="0.2">
      <c r="A29" s="106"/>
      <c r="B29" s="133"/>
      <c r="C29" s="106"/>
      <c r="D29" s="106"/>
      <c r="E29" s="83">
        <v>15</v>
      </c>
      <c r="F29" s="204"/>
      <c r="G29" s="204"/>
      <c r="H29" s="204"/>
      <c r="I29" s="204"/>
      <c r="J29" s="102"/>
      <c r="K29" s="204"/>
      <c r="L29" s="204"/>
      <c r="M29" s="204"/>
      <c r="N29" s="204"/>
      <c r="O29" s="204"/>
      <c r="P29" s="204"/>
      <c r="Q29" s="287"/>
      <c r="R29" s="287"/>
      <c r="S29" s="110"/>
      <c r="T29" s="86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N29" s="10">
        <v>15</v>
      </c>
      <c r="AO29" s="11">
        <f t="shared" si="0"/>
        <v>0</v>
      </c>
      <c r="AP29" s="11">
        <f t="shared" si="1"/>
        <v>0</v>
      </c>
      <c r="AQ29" s="11">
        <f t="shared" si="2"/>
        <v>0</v>
      </c>
      <c r="AR29" s="11">
        <f t="shared" si="3"/>
        <v>0</v>
      </c>
      <c r="AS29" s="11">
        <f t="shared" si="4"/>
        <v>0</v>
      </c>
      <c r="AT29" s="11" t="e">
        <f>#REF!</f>
        <v>#REF!</v>
      </c>
      <c r="AU29" s="12"/>
    </row>
    <row r="30" spans="1:47" ht="30" customHeight="1" x14ac:dyDescent="0.2">
      <c r="A30" s="106"/>
      <c r="B30" s="133"/>
      <c r="C30" s="106"/>
      <c r="D30" s="106"/>
      <c r="E30" s="83">
        <v>16</v>
      </c>
      <c r="F30" s="204"/>
      <c r="G30" s="204"/>
      <c r="H30" s="204"/>
      <c r="I30" s="204"/>
      <c r="J30" s="102"/>
      <c r="K30" s="204"/>
      <c r="L30" s="204"/>
      <c r="M30" s="204"/>
      <c r="N30" s="204"/>
      <c r="O30" s="204"/>
      <c r="P30" s="204"/>
      <c r="Q30" s="287"/>
      <c r="R30" s="287"/>
      <c r="S30" s="110"/>
      <c r="T30" s="86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N30" s="10">
        <v>16</v>
      </c>
      <c r="AO30" s="11">
        <f t="shared" si="0"/>
        <v>0</v>
      </c>
      <c r="AP30" s="11">
        <f t="shared" si="1"/>
        <v>0</v>
      </c>
      <c r="AQ30" s="11">
        <f t="shared" si="2"/>
        <v>0</v>
      </c>
      <c r="AR30" s="11">
        <f t="shared" si="3"/>
        <v>0</v>
      </c>
      <c r="AS30" s="11">
        <f t="shared" si="4"/>
        <v>0</v>
      </c>
      <c r="AT30" s="11" t="e">
        <f>#REF!</f>
        <v>#REF!</v>
      </c>
      <c r="AU30" s="12"/>
    </row>
    <row r="31" spans="1:47" ht="30" customHeight="1" x14ac:dyDescent="0.2">
      <c r="A31" s="106"/>
      <c r="B31" s="133"/>
      <c r="C31" s="106"/>
      <c r="D31" s="106"/>
      <c r="E31" s="83">
        <v>17</v>
      </c>
      <c r="F31" s="204"/>
      <c r="G31" s="204"/>
      <c r="H31" s="204"/>
      <c r="I31" s="204"/>
      <c r="J31" s="102"/>
      <c r="K31" s="204"/>
      <c r="L31" s="204"/>
      <c r="M31" s="204"/>
      <c r="N31" s="204"/>
      <c r="O31" s="204"/>
      <c r="P31" s="204"/>
      <c r="Q31" s="287"/>
      <c r="R31" s="287"/>
      <c r="S31" s="110"/>
      <c r="T31" s="86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N31" s="10">
        <v>17</v>
      </c>
      <c r="AO31" s="11">
        <f t="shared" si="0"/>
        <v>0</v>
      </c>
      <c r="AP31" s="11">
        <f t="shared" si="1"/>
        <v>0</v>
      </c>
      <c r="AQ31" s="11">
        <f t="shared" si="2"/>
        <v>0</v>
      </c>
      <c r="AR31" s="11">
        <f t="shared" si="3"/>
        <v>0</v>
      </c>
      <c r="AS31" s="11">
        <f t="shared" si="4"/>
        <v>0</v>
      </c>
      <c r="AT31" s="11" t="e">
        <f>#REF!</f>
        <v>#REF!</v>
      </c>
      <c r="AU31" s="12"/>
    </row>
    <row r="32" spans="1:47" ht="30" customHeight="1" x14ac:dyDescent="0.2">
      <c r="A32" s="106"/>
      <c r="B32" s="133"/>
      <c r="C32" s="106"/>
      <c r="D32" s="106"/>
      <c r="E32" s="83">
        <v>18</v>
      </c>
      <c r="F32" s="204"/>
      <c r="G32" s="204"/>
      <c r="H32" s="204"/>
      <c r="I32" s="204"/>
      <c r="J32" s="102"/>
      <c r="K32" s="204"/>
      <c r="L32" s="204"/>
      <c r="M32" s="204"/>
      <c r="N32" s="204"/>
      <c r="O32" s="204"/>
      <c r="P32" s="204"/>
      <c r="Q32" s="287"/>
      <c r="R32" s="287"/>
      <c r="S32" s="110"/>
      <c r="T32" s="86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N32" s="10">
        <v>18</v>
      </c>
      <c r="AO32" s="11">
        <f t="shared" si="0"/>
        <v>0</v>
      </c>
      <c r="AP32" s="11">
        <f t="shared" si="1"/>
        <v>0</v>
      </c>
      <c r="AQ32" s="11">
        <f t="shared" si="2"/>
        <v>0</v>
      </c>
      <c r="AR32" s="11">
        <f t="shared" si="3"/>
        <v>0</v>
      </c>
      <c r="AS32" s="11">
        <f t="shared" si="4"/>
        <v>0</v>
      </c>
      <c r="AT32" s="11" t="e">
        <f>#REF!</f>
        <v>#REF!</v>
      </c>
      <c r="AU32" s="12"/>
    </row>
    <row r="33" spans="1:47" ht="30" customHeight="1" x14ac:dyDescent="0.2">
      <c r="A33" s="106"/>
      <c r="B33" s="133"/>
      <c r="C33" s="106"/>
      <c r="D33" s="106"/>
      <c r="E33" s="83">
        <v>19</v>
      </c>
      <c r="F33" s="204"/>
      <c r="G33" s="204"/>
      <c r="H33" s="204"/>
      <c r="I33" s="204"/>
      <c r="J33" s="102"/>
      <c r="K33" s="204"/>
      <c r="L33" s="204"/>
      <c r="M33" s="204"/>
      <c r="N33" s="204"/>
      <c r="O33" s="204"/>
      <c r="P33" s="204"/>
      <c r="Q33" s="287"/>
      <c r="R33" s="287"/>
      <c r="S33" s="110"/>
      <c r="T33" s="86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N33" s="10">
        <v>19</v>
      </c>
      <c r="AO33" s="11">
        <f t="shared" si="0"/>
        <v>0</v>
      </c>
      <c r="AP33" s="11">
        <f t="shared" si="1"/>
        <v>0</v>
      </c>
      <c r="AQ33" s="11">
        <f t="shared" si="2"/>
        <v>0</v>
      </c>
      <c r="AR33" s="11">
        <f t="shared" si="3"/>
        <v>0</v>
      </c>
      <c r="AS33" s="11">
        <f t="shared" si="4"/>
        <v>0</v>
      </c>
      <c r="AT33" s="11" t="e">
        <f>#REF!</f>
        <v>#REF!</v>
      </c>
      <c r="AU33" s="12"/>
    </row>
    <row r="34" spans="1:47" ht="30" customHeight="1" x14ac:dyDescent="0.2">
      <c r="A34" s="106"/>
      <c r="B34" s="133"/>
      <c r="C34" s="106"/>
      <c r="D34" s="106"/>
      <c r="E34" s="83">
        <v>20</v>
      </c>
      <c r="F34" s="204"/>
      <c r="G34" s="204"/>
      <c r="H34" s="204"/>
      <c r="I34" s="204"/>
      <c r="J34" s="102"/>
      <c r="K34" s="204"/>
      <c r="L34" s="204"/>
      <c r="M34" s="204"/>
      <c r="N34" s="204"/>
      <c r="O34" s="204"/>
      <c r="P34" s="204"/>
      <c r="Q34" s="287"/>
      <c r="R34" s="287"/>
      <c r="S34" s="110"/>
      <c r="T34" s="86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N34" s="10">
        <v>20</v>
      </c>
      <c r="AO34" s="11">
        <f t="shared" si="0"/>
        <v>0</v>
      </c>
      <c r="AP34" s="11">
        <f t="shared" si="1"/>
        <v>0</v>
      </c>
      <c r="AQ34" s="11">
        <f t="shared" si="2"/>
        <v>0</v>
      </c>
      <c r="AR34" s="11">
        <f t="shared" si="3"/>
        <v>0</v>
      </c>
      <c r="AS34" s="11">
        <f t="shared" si="4"/>
        <v>0</v>
      </c>
      <c r="AT34" s="11" t="e">
        <f>#REF!</f>
        <v>#REF!</v>
      </c>
      <c r="AU34" s="12"/>
    </row>
    <row r="35" spans="1:47" ht="30" customHeight="1" x14ac:dyDescent="0.2">
      <c r="A35" s="106"/>
      <c r="B35" s="133"/>
      <c r="C35" s="106"/>
      <c r="D35" s="106"/>
      <c r="E35" s="83">
        <v>21</v>
      </c>
      <c r="F35" s="204"/>
      <c r="G35" s="204"/>
      <c r="H35" s="204"/>
      <c r="I35" s="204"/>
      <c r="J35" s="102"/>
      <c r="K35" s="204"/>
      <c r="L35" s="204"/>
      <c r="M35" s="204"/>
      <c r="N35" s="204"/>
      <c r="O35" s="204"/>
      <c r="P35" s="204"/>
      <c r="Q35" s="287"/>
      <c r="R35" s="287"/>
      <c r="S35" s="110"/>
      <c r="T35" s="86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O35" s="12"/>
    </row>
    <row r="36" spans="1:47" ht="30" customHeight="1" x14ac:dyDescent="0.2">
      <c r="A36" s="106"/>
      <c r="B36" s="133"/>
      <c r="C36" s="106"/>
      <c r="D36" s="106"/>
      <c r="E36" s="83">
        <v>22</v>
      </c>
      <c r="F36" s="204"/>
      <c r="G36" s="204"/>
      <c r="H36" s="204"/>
      <c r="I36" s="204"/>
      <c r="J36" s="102"/>
      <c r="K36" s="204"/>
      <c r="L36" s="204"/>
      <c r="M36" s="204"/>
      <c r="N36" s="204"/>
      <c r="O36" s="204"/>
      <c r="P36" s="204"/>
      <c r="Q36" s="287"/>
      <c r="R36" s="287"/>
      <c r="S36" s="110"/>
      <c r="T36" s="8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O36" s="12"/>
    </row>
    <row r="37" spans="1:47" ht="30" customHeight="1" x14ac:dyDescent="0.2">
      <c r="A37" s="106"/>
      <c r="B37" s="133"/>
      <c r="C37" s="106"/>
      <c r="D37" s="106"/>
      <c r="E37" s="83">
        <v>23</v>
      </c>
      <c r="F37" s="204"/>
      <c r="G37" s="204"/>
      <c r="H37" s="204"/>
      <c r="I37" s="204"/>
      <c r="J37" s="102"/>
      <c r="K37" s="204"/>
      <c r="L37" s="204"/>
      <c r="M37" s="204"/>
      <c r="N37" s="204"/>
      <c r="O37" s="204"/>
      <c r="P37" s="204"/>
      <c r="Q37" s="287"/>
      <c r="R37" s="287"/>
      <c r="S37" s="110"/>
      <c r="T37" s="8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O37" s="12"/>
    </row>
    <row r="38" spans="1:47" ht="30" customHeight="1" x14ac:dyDescent="0.2">
      <c r="A38" s="106"/>
      <c r="B38" s="133"/>
      <c r="C38" s="106"/>
      <c r="D38" s="106"/>
      <c r="E38" s="83">
        <v>24</v>
      </c>
      <c r="F38" s="204"/>
      <c r="G38" s="204"/>
      <c r="H38" s="204"/>
      <c r="I38" s="204"/>
      <c r="J38" s="102"/>
      <c r="K38" s="204"/>
      <c r="L38" s="204"/>
      <c r="M38" s="204"/>
      <c r="N38" s="204"/>
      <c r="O38" s="204"/>
      <c r="P38" s="204"/>
      <c r="Q38" s="287"/>
      <c r="R38" s="287"/>
      <c r="S38" s="110"/>
      <c r="T38" s="86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O38" s="12"/>
    </row>
    <row r="39" spans="1:47" ht="30" customHeight="1" x14ac:dyDescent="0.2">
      <c r="A39" s="106"/>
      <c r="B39" s="133"/>
      <c r="C39" s="106"/>
      <c r="D39" s="106"/>
      <c r="E39" s="83">
        <v>25</v>
      </c>
      <c r="F39" s="204"/>
      <c r="G39" s="204"/>
      <c r="H39" s="204"/>
      <c r="I39" s="204"/>
      <c r="J39" s="102"/>
      <c r="K39" s="204"/>
      <c r="L39" s="204"/>
      <c r="M39" s="204"/>
      <c r="N39" s="204"/>
      <c r="O39" s="204"/>
      <c r="P39" s="204"/>
      <c r="Q39" s="287"/>
      <c r="R39" s="287"/>
      <c r="S39" s="110"/>
      <c r="T39" s="86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47" ht="30" customHeight="1" x14ac:dyDescent="0.2">
      <c r="A40" s="106"/>
      <c r="B40" s="133"/>
      <c r="C40" s="106"/>
      <c r="D40" s="106"/>
      <c r="E40" s="83">
        <v>26</v>
      </c>
      <c r="F40" s="204"/>
      <c r="G40" s="204"/>
      <c r="H40" s="204"/>
      <c r="I40" s="204"/>
      <c r="J40" s="102"/>
      <c r="K40" s="204"/>
      <c r="L40" s="204"/>
      <c r="M40" s="204"/>
      <c r="N40" s="204"/>
      <c r="O40" s="204"/>
      <c r="P40" s="204"/>
      <c r="Q40" s="287"/>
      <c r="R40" s="287"/>
      <c r="S40" s="110"/>
      <c r="T40" s="86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47" ht="30" customHeight="1" x14ac:dyDescent="0.2">
      <c r="A41" s="106"/>
      <c r="B41" s="133"/>
      <c r="C41" s="106"/>
      <c r="D41" s="106"/>
      <c r="E41" s="83">
        <v>27</v>
      </c>
      <c r="F41" s="204"/>
      <c r="G41" s="204"/>
      <c r="H41" s="204"/>
      <c r="I41" s="204"/>
      <c r="J41" s="102"/>
      <c r="K41" s="204"/>
      <c r="L41" s="204"/>
      <c r="M41" s="204"/>
      <c r="N41" s="204"/>
      <c r="O41" s="204"/>
      <c r="P41" s="204"/>
      <c r="Q41" s="287"/>
      <c r="R41" s="287"/>
      <c r="S41" s="110"/>
      <c r="T41" s="86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47" ht="30" customHeight="1" x14ac:dyDescent="0.2">
      <c r="A42" s="106"/>
      <c r="B42" s="133"/>
      <c r="C42" s="106"/>
      <c r="D42" s="106"/>
      <c r="E42" s="83">
        <v>28</v>
      </c>
      <c r="F42" s="204"/>
      <c r="G42" s="204"/>
      <c r="H42" s="204"/>
      <c r="I42" s="204"/>
      <c r="J42" s="102"/>
      <c r="K42" s="204"/>
      <c r="L42" s="204"/>
      <c r="M42" s="204"/>
      <c r="N42" s="204"/>
      <c r="O42" s="204"/>
      <c r="P42" s="204"/>
      <c r="Q42" s="287"/>
      <c r="R42" s="287"/>
      <c r="S42" s="110"/>
      <c r="T42" s="86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47" ht="30" customHeight="1" x14ac:dyDescent="0.2">
      <c r="A43" s="106"/>
      <c r="B43" s="133"/>
      <c r="C43" s="106"/>
      <c r="D43" s="106"/>
      <c r="E43" s="83">
        <v>29</v>
      </c>
      <c r="F43" s="204"/>
      <c r="G43" s="204"/>
      <c r="H43" s="204"/>
      <c r="I43" s="204"/>
      <c r="J43" s="102"/>
      <c r="K43" s="204"/>
      <c r="L43" s="204"/>
      <c r="M43" s="204"/>
      <c r="N43" s="204"/>
      <c r="O43" s="204"/>
      <c r="P43" s="204"/>
      <c r="Q43" s="287"/>
      <c r="R43" s="287"/>
      <c r="S43" s="110"/>
      <c r="T43" s="86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47" ht="30" customHeight="1" x14ac:dyDescent="0.2">
      <c r="A44" s="106"/>
      <c r="B44" s="133"/>
      <c r="C44" s="106"/>
      <c r="D44" s="106"/>
      <c r="E44" s="83">
        <v>30</v>
      </c>
      <c r="F44" s="204"/>
      <c r="G44" s="204"/>
      <c r="H44" s="204"/>
      <c r="I44" s="204"/>
      <c r="J44" s="102"/>
      <c r="K44" s="204"/>
      <c r="L44" s="204"/>
      <c r="M44" s="204"/>
      <c r="N44" s="204"/>
      <c r="O44" s="204"/>
      <c r="P44" s="204"/>
      <c r="Q44" s="287"/>
      <c r="R44" s="287"/>
      <c r="S44" s="110"/>
      <c r="T44" s="8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47" ht="30" customHeight="1" x14ac:dyDescent="0.2">
      <c r="A45" s="106"/>
      <c r="B45" s="133"/>
      <c r="C45" s="106"/>
      <c r="D45" s="106"/>
      <c r="E45" s="83">
        <v>31</v>
      </c>
      <c r="F45" s="204"/>
      <c r="G45" s="204"/>
      <c r="H45" s="204"/>
      <c r="I45" s="204"/>
      <c r="J45" s="102"/>
      <c r="K45" s="204"/>
      <c r="L45" s="204"/>
      <c r="M45" s="204"/>
      <c r="N45" s="204"/>
      <c r="O45" s="204"/>
      <c r="P45" s="204"/>
      <c r="Q45" s="287"/>
      <c r="R45" s="287"/>
      <c r="S45" s="110"/>
      <c r="T45" s="8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47" ht="30" customHeight="1" x14ac:dyDescent="0.2">
      <c r="A46" s="106"/>
      <c r="B46" s="133"/>
      <c r="C46" s="106"/>
      <c r="D46" s="106"/>
      <c r="E46" s="83">
        <v>32</v>
      </c>
      <c r="F46" s="204"/>
      <c r="G46" s="204"/>
      <c r="H46" s="204"/>
      <c r="I46" s="204"/>
      <c r="J46" s="102"/>
      <c r="K46" s="204"/>
      <c r="L46" s="204"/>
      <c r="M46" s="204"/>
      <c r="N46" s="204"/>
      <c r="O46" s="204"/>
      <c r="P46" s="204"/>
      <c r="Q46" s="287"/>
      <c r="R46" s="287"/>
      <c r="S46" s="110"/>
      <c r="T46" s="86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47" ht="30" customHeight="1" x14ac:dyDescent="0.2">
      <c r="A47" s="106"/>
      <c r="B47" s="133"/>
      <c r="C47" s="106"/>
      <c r="D47" s="106"/>
      <c r="E47" s="83">
        <v>33</v>
      </c>
      <c r="F47" s="204"/>
      <c r="G47" s="204"/>
      <c r="H47" s="204"/>
      <c r="I47" s="204"/>
      <c r="J47" s="102"/>
      <c r="K47" s="204"/>
      <c r="L47" s="204"/>
      <c r="M47" s="204"/>
      <c r="N47" s="204"/>
      <c r="O47" s="204"/>
      <c r="P47" s="204"/>
      <c r="Q47" s="287"/>
      <c r="R47" s="287"/>
      <c r="S47" s="110"/>
      <c r="T47" s="8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47" ht="30" customHeight="1" x14ac:dyDescent="0.2">
      <c r="A48" s="106"/>
      <c r="B48" s="133"/>
      <c r="C48" s="106"/>
      <c r="D48" s="106"/>
      <c r="E48" s="83">
        <v>34</v>
      </c>
      <c r="F48" s="204"/>
      <c r="G48" s="204"/>
      <c r="H48" s="204"/>
      <c r="I48" s="204"/>
      <c r="J48" s="102"/>
      <c r="K48" s="204"/>
      <c r="L48" s="204"/>
      <c r="M48" s="204"/>
      <c r="N48" s="204"/>
      <c r="O48" s="204"/>
      <c r="P48" s="204"/>
      <c r="Q48" s="287"/>
      <c r="R48" s="287"/>
      <c r="S48" s="110"/>
      <c r="T48" s="86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:36" ht="30" customHeight="1" x14ac:dyDescent="0.2">
      <c r="A49" s="106"/>
      <c r="B49" s="133"/>
      <c r="C49" s="106"/>
      <c r="D49" s="106"/>
      <c r="E49" s="83">
        <v>35</v>
      </c>
      <c r="F49" s="204"/>
      <c r="G49" s="204"/>
      <c r="H49" s="204"/>
      <c r="I49" s="204"/>
      <c r="J49" s="102"/>
      <c r="K49" s="204"/>
      <c r="L49" s="204"/>
      <c r="M49" s="204"/>
      <c r="N49" s="204"/>
      <c r="O49" s="204"/>
      <c r="P49" s="204"/>
      <c r="Q49" s="287"/>
      <c r="R49" s="287"/>
      <c r="S49" s="110"/>
      <c r="T49" s="86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30" customHeight="1" x14ac:dyDescent="0.2">
      <c r="A50" s="106"/>
      <c r="B50" s="133"/>
      <c r="C50" s="106"/>
      <c r="D50" s="106"/>
      <c r="E50" s="83">
        <v>36</v>
      </c>
      <c r="F50" s="204"/>
      <c r="G50" s="204"/>
      <c r="H50" s="204"/>
      <c r="I50" s="204"/>
      <c r="J50" s="102"/>
      <c r="K50" s="204"/>
      <c r="L50" s="204"/>
      <c r="M50" s="204"/>
      <c r="N50" s="204"/>
      <c r="O50" s="204"/>
      <c r="P50" s="204"/>
      <c r="Q50" s="287"/>
      <c r="R50" s="287"/>
      <c r="S50" s="110"/>
      <c r="T50" s="86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30" customHeight="1" x14ac:dyDescent="0.2">
      <c r="A51" s="106"/>
      <c r="B51" s="133"/>
      <c r="C51" s="106"/>
      <c r="D51" s="106"/>
      <c r="E51" s="83">
        <v>37</v>
      </c>
      <c r="F51" s="204"/>
      <c r="G51" s="204"/>
      <c r="H51" s="204"/>
      <c r="I51" s="204"/>
      <c r="J51" s="102"/>
      <c r="K51" s="204"/>
      <c r="L51" s="204"/>
      <c r="M51" s="204"/>
      <c r="N51" s="204"/>
      <c r="O51" s="204"/>
      <c r="P51" s="204"/>
      <c r="Q51" s="287"/>
      <c r="R51" s="287"/>
      <c r="S51" s="110"/>
      <c r="T51" s="86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 ht="30" customHeight="1" x14ac:dyDescent="0.2">
      <c r="A52" s="106"/>
      <c r="B52" s="133"/>
      <c r="C52" s="106"/>
      <c r="D52" s="106"/>
      <c r="E52" s="83">
        <v>38</v>
      </c>
      <c r="F52" s="204"/>
      <c r="G52" s="204"/>
      <c r="H52" s="204"/>
      <c r="I52" s="204"/>
      <c r="J52" s="102"/>
      <c r="K52" s="204"/>
      <c r="L52" s="204"/>
      <c r="M52" s="204"/>
      <c r="N52" s="204"/>
      <c r="O52" s="204"/>
      <c r="P52" s="204"/>
      <c r="Q52" s="287"/>
      <c r="R52" s="287"/>
      <c r="S52" s="110"/>
      <c r="T52" s="8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 ht="30" customHeight="1" x14ac:dyDescent="0.2">
      <c r="A53" s="106"/>
      <c r="B53" s="133"/>
      <c r="C53" s="106"/>
      <c r="D53" s="106"/>
      <c r="E53" s="83">
        <v>39</v>
      </c>
      <c r="F53" s="204"/>
      <c r="G53" s="204"/>
      <c r="H53" s="204"/>
      <c r="I53" s="204"/>
      <c r="J53" s="102"/>
      <c r="K53" s="204"/>
      <c r="L53" s="204"/>
      <c r="M53" s="204"/>
      <c r="N53" s="204"/>
      <c r="O53" s="204"/>
      <c r="P53" s="204"/>
      <c r="Q53" s="287"/>
      <c r="R53" s="287"/>
      <c r="S53" s="110"/>
      <c r="T53" s="86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 ht="30" customHeight="1" x14ac:dyDescent="0.2">
      <c r="A54" s="106"/>
      <c r="B54" s="133"/>
      <c r="C54" s="106"/>
      <c r="D54" s="106"/>
      <c r="E54" s="83">
        <v>40</v>
      </c>
      <c r="F54" s="204"/>
      <c r="G54" s="204"/>
      <c r="H54" s="204"/>
      <c r="I54" s="204"/>
      <c r="J54" s="102"/>
      <c r="K54" s="204"/>
      <c r="L54" s="204"/>
      <c r="M54" s="204"/>
      <c r="N54" s="204"/>
      <c r="O54" s="204"/>
      <c r="P54" s="204"/>
      <c r="Q54" s="287"/>
      <c r="R54" s="287"/>
      <c r="S54" s="110"/>
      <c r="T54" s="86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ht="30" customHeight="1" x14ac:dyDescent="0.2">
      <c r="A55" s="106"/>
      <c r="B55" s="133"/>
      <c r="C55" s="106"/>
      <c r="D55" s="106"/>
      <c r="E55" s="83">
        <v>41</v>
      </c>
      <c r="F55" s="204"/>
      <c r="G55" s="204"/>
      <c r="H55" s="204"/>
      <c r="I55" s="204"/>
      <c r="J55" s="102"/>
      <c r="K55" s="204"/>
      <c r="L55" s="204"/>
      <c r="M55" s="204"/>
      <c r="N55" s="204"/>
      <c r="O55" s="204"/>
      <c r="P55" s="204"/>
      <c r="Q55" s="287"/>
      <c r="R55" s="287"/>
      <c r="S55" s="110"/>
      <c r="T55" s="86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 ht="30" customHeight="1" x14ac:dyDescent="0.2">
      <c r="A56" s="106"/>
      <c r="B56" s="133"/>
      <c r="C56" s="106"/>
      <c r="D56" s="106"/>
      <c r="E56" s="83">
        <v>42</v>
      </c>
      <c r="F56" s="204"/>
      <c r="G56" s="204"/>
      <c r="H56" s="204"/>
      <c r="I56" s="204"/>
      <c r="J56" s="102"/>
      <c r="K56" s="204"/>
      <c r="L56" s="204"/>
      <c r="M56" s="204"/>
      <c r="N56" s="204"/>
      <c r="O56" s="204"/>
      <c r="P56" s="204"/>
      <c r="Q56" s="287"/>
      <c r="R56" s="287"/>
      <c r="S56" s="110"/>
      <c r="T56" s="86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:36" ht="30" customHeight="1" x14ac:dyDescent="0.2">
      <c r="A57" s="106"/>
      <c r="B57" s="133"/>
      <c r="C57" s="106"/>
      <c r="D57" s="106"/>
      <c r="E57" s="83">
        <v>43</v>
      </c>
      <c r="F57" s="204"/>
      <c r="G57" s="204"/>
      <c r="H57" s="204"/>
      <c r="I57" s="204"/>
      <c r="J57" s="102"/>
      <c r="K57" s="204"/>
      <c r="L57" s="204"/>
      <c r="M57" s="204"/>
      <c r="N57" s="204"/>
      <c r="O57" s="204"/>
      <c r="P57" s="204"/>
      <c r="Q57" s="287"/>
      <c r="R57" s="287"/>
      <c r="S57" s="110"/>
      <c r="T57" s="86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ht="30" customHeight="1" x14ac:dyDescent="0.2">
      <c r="A58" s="106"/>
      <c r="B58" s="133"/>
      <c r="C58" s="106"/>
      <c r="D58" s="106"/>
      <c r="E58" s="83">
        <v>44</v>
      </c>
      <c r="F58" s="204"/>
      <c r="G58" s="204"/>
      <c r="H58" s="204"/>
      <c r="I58" s="204"/>
      <c r="J58" s="102"/>
      <c r="K58" s="204"/>
      <c r="L58" s="204"/>
      <c r="M58" s="204"/>
      <c r="N58" s="204"/>
      <c r="O58" s="204"/>
      <c r="P58" s="204"/>
      <c r="Q58" s="287"/>
      <c r="R58" s="287"/>
      <c r="S58" s="110"/>
      <c r="T58" s="8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ht="30" customHeight="1" x14ac:dyDescent="0.2">
      <c r="A59" s="106"/>
      <c r="B59" s="133"/>
      <c r="C59" s="106"/>
      <c r="D59" s="106"/>
      <c r="E59" s="83">
        <v>45</v>
      </c>
      <c r="F59" s="204"/>
      <c r="G59" s="204"/>
      <c r="H59" s="204"/>
      <c r="I59" s="204"/>
      <c r="J59" s="102"/>
      <c r="K59" s="204"/>
      <c r="L59" s="204"/>
      <c r="M59" s="204"/>
      <c r="N59" s="204"/>
      <c r="O59" s="204"/>
      <c r="P59" s="204"/>
      <c r="Q59" s="287"/>
      <c r="R59" s="287"/>
      <c r="S59" s="110"/>
      <c r="T59" s="86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36" ht="30" customHeight="1" x14ac:dyDescent="0.2">
      <c r="A60" s="106"/>
      <c r="B60" s="133"/>
      <c r="C60" s="106"/>
      <c r="D60" s="106"/>
      <c r="E60" s="83">
        <v>46</v>
      </c>
      <c r="F60" s="204"/>
      <c r="G60" s="204"/>
      <c r="H60" s="204"/>
      <c r="I60" s="204"/>
      <c r="J60" s="102"/>
      <c r="K60" s="204"/>
      <c r="L60" s="204"/>
      <c r="M60" s="204"/>
      <c r="N60" s="204"/>
      <c r="O60" s="204"/>
      <c r="P60" s="204"/>
      <c r="Q60" s="287"/>
      <c r="R60" s="287"/>
      <c r="S60" s="110"/>
      <c r="T60" s="86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:36" ht="30" customHeight="1" x14ac:dyDescent="0.2">
      <c r="A61" s="106"/>
      <c r="B61" s="133"/>
      <c r="C61" s="106"/>
      <c r="D61" s="106"/>
      <c r="E61" s="83">
        <v>47</v>
      </c>
      <c r="F61" s="204"/>
      <c r="G61" s="204"/>
      <c r="H61" s="204"/>
      <c r="I61" s="204"/>
      <c r="J61" s="102"/>
      <c r="K61" s="204"/>
      <c r="L61" s="204"/>
      <c r="M61" s="204"/>
      <c r="N61" s="204"/>
      <c r="O61" s="204"/>
      <c r="P61" s="204"/>
      <c r="Q61" s="287"/>
      <c r="R61" s="287"/>
      <c r="S61" s="110"/>
      <c r="T61" s="86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:36" ht="30" customHeight="1" x14ac:dyDescent="0.2">
      <c r="A62" s="106"/>
      <c r="B62" s="133"/>
      <c r="C62" s="106"/>
      <c r="D62" s="106"/>
      <c r="E62" s="83">
        <v>48</v>
      </c>
      <c r="F62" s="204"/>
      <c r="G62" s="204"/>
      <c r="H62" s="204"/>
      <c r="I62" s="204"/>
      <c r="J62" s="102"/>
      <c r="K62" s="204"/>
      <c r="L62" s="204"/>
      <c r="M62" s="204"/>
      <c r="N62" s="204"/>
      <c r="O62" s="204"/>
      <c r="P62" s="204"/>
      <c r="Q62" s="287"/>
      <c r="R62" s="287"/>
      <c r="S62" s="110"/>
      <c r="T62" s="86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ht="30" customHeight="1" x14ac:dyDescent="0.2">
      <c r="A63" s="106"/>
      <c r="B63" s="133"/>
      <c r="C63" s="106"/>
      <c r="D63" s="106"/>
      <c r="E63" s="83">
        <v>49</v>
      </c>
      <c r="F63" s="204"/>
      <c r="G63" s="204"/>
      <c r="H63" s="204"/>
      <c r="I63" s="204"/>
      <c r="J63" s="102"/>
      <c r="K63" s="204"/>
      <c r="L63" s="204"/>
      <c r="M63" s="204"/>
      <c r="N63" s="204"/>
      <c r="O63" s="204"/>
      <c r="P63" s="204"/>
      <c r="Q63" s="287"/>
      <c r="R63" s="287"/>
      <c r="S63" s="110"/>
      <c r="T63" s="86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ht="30" customHeight="1" thickBot="1" x14ac:dyDescent="0.25">
      <c r="A64" s="106"/>
      <c r="B64" s="133"/>
      <c r="C64" s="106"/>
      <c r="D64" s="106"/>
      <c r="E64" s="84">
        <v>50</v>
      </c>
      <c r="F64" s="205"/>
      <c r="G64" s="205"/>
      <c r="H64" s="205"/>
      <c r="I64" s="205"/>
      <c r="J64" s="103"/>
      <c r="K64" s="205"/>
      <c r="L64" s="205"/>
      <c r="M64" s="205"/>
      <c r="N64" s="205"/>
      <c r="O64" s="205"/>
      <c r="P64" s="205"/>
      <c r="Q64" s="288"/>
      <c r="R64" s="288"/>
      <c r="S64" s="112"/>
      <c r="T64" s="86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:36" ht="15.75" thickBot="1" x14ac:dyDescent="0.3">
      <c r="A65" s="106"/>
      <c r="B65" s="134"/>
      <c r="C65" s="174"/>
      <c r="D65" s="174"/>
      <c r="E65" s="36"/>
      <c r="F65" s="37"/>
      <c r="G65" s="37"/>
      <c r="H65" s="38"/>
      <c r="I65" s="39"/>
      <c r="J65" s="40"/>
      <c r="K65" s="41"/>
      <c r="L65" s="41"/>
      <c r="M65" s="42" t="str">
        <f>IFERROR(ABS(J65)/#REF!*100," ")</f>
        <v xml:space="preserve"> </v>
      </c>
      <c r="N65" s="41"/>
      <c r="O65" s="43"/>
      <c r="P65" s="43"/>
      <c r="Q65" s="87"/>
      <c r="R65" s="87"/>
      <c r="S65" s="87"/>
      <c r="T65" s="88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:36" ht="15" customHeight="1" x14ac:dyDescent="0.25">
      <c r="A66" s="106"/>
      <c r="B66" s="104"/>
      <c r="C66" s="104"/>
      <c r="D66" s="104"/>
      <c r="E66" s="49"/>
      <c r="F66" s="49"/>
      <c r="G66" s="49"/>
      <c r="H66" s="49"/>
      <c r="I66" s="49"/>
      <c r="J66" s="49"/>
      <c r="K66" s="49"/>
      <c r="L66" s="49"/>
      <c r="M66" s="49"/>
      <c r="O66" s="79"/>
      <c r="P66" s="79"/>
      <c r="Q66" s="105" t="s">
        <v>47</v>
      </c>
      <c r="R66" s="105"/>
      <c r="S66" s="105"/>
      <c r="T66" s="105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:36" ht="15" customHeight="1" x14ac:dyDescent="0.2">
      <c r="A67" s="106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:36" ht="15" customHeight="1" x14ac:dyDescent="0.2">
      <c r="A68" s="106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:36" ht="15.75" customHeight="1" x14ac:dyDescent="0.2">
      <c r="A69" s="106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:36" ht="15" customHeight="1" x14ac:dyDescent="0.2">
      <c r="A70" s="106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:36" ht="15" customHeight="1" x14ac:dyDescent="0.2">
      <c r="A71" s="106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:36" ht="15" customHeight="1" x14ac:dyDescent="0.2">
      <c r="A72" s="106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:36" ht="15" customHeight="1" x14ac:dyDescent="0.2">
      <c r="A73" s="106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:36" ht="15" customHeight="1" x14ac:dyDescent="0.2">
      <c r="A74" s="106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5" customHeight="1" x14ac:dyDescent="0.2">
      <c r="A75" s="106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5" customHeight="1" x14ac:dyDescent="0.2">
      <c r="A76" s="106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ht="15" customHeight="1" x14ac:dyDescent="0.2">
      <c r="A77" s="106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ht="15" customHeight="1" x14ac:dyDescent="0.2">
      <c r="A78" s="106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5" customHeight="1" x14ac:dyDescent="0.2">
      <c r="A79" s="106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ht="15" customHeight="1" x14ac:dyDescent="0.2">
      <c r="A80" s="106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5" customHeight="1" x14ac:dyDescent="0.2">
      <c r="A81" s="106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15" customHeight="1" x14ac:dyDescent="0.2">
      <c r="A82" s="106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ht="15" customHeight="1" x14ac:dyDescent="0.2">
      <c r="A83" s="106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5" customHeight="1" x14ac:dyDescent="0.2">
      <c r="A84" s="106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ht="15" customHeight="1" x14ac:dyDescent="0.2">
      <c r="A85" s="10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ht="15" customHeight="1" x14ac:dyDescent="0.2">
      <c r="A86" s="106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15" customHeight="1" x14ac:dyDescent="0.2">
      <c r="A87" s="106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ht="15" customHeight="1" x14ac:dyDescent="0.2">
      <c r="A88" s="106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ht="15" customHeight="1" x14ac:dyDescent="0.2">
      <c r="A89" s="10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ht="15" customHeight="1" x14ac:dyDescent="0.2">
      <c r="A90" s="106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15" customHeight="1" x14ac:dyDescent="0.2">
      <c r="A91" s="106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ht="15" customHeight="1" x14ac:dyDescent="0.2">
      <c r="A92" s="106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ht="15" customHeight="1" x14ac:dyDescent="0.2">
      <c r="A93" s="106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5" customHeight="1" x14ac:dyDescent="0.2">
      <c r="A94" s="106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5" customHeight="1" x14ac:dyDescent="0.2">
      <c r="A95" s="106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5" customHeight="1" x14ac:dyDescent="0.2">
      <c r="A96" s="106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5" customHeight="1" x14ac:dyDescent="0.2">
      <c r="A97" s="106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ht="15" customHeight="1" x14ac:dyDescent="0.2">
      <c r="A98" s="106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5" customHeight="1" x14ac:dyDescent="0.2">
      <c r="A99" s="106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ht="15" customHeight="1" x14ac:dyDescent="0.2">
      <c r="A100" s="106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5" customHeight="1" x14ac:dyDescent="0.2">
      <c r="A101" s="106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5" customHeight="1" x14ac:dyDescent="0.2">
      <c r="A102" s="106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5" customHeight="1" x14ac:dyDescent="0.2">
      <c r="A103" s="106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5" customHeight="1" x14ac:dyDescent="0.2">
      <c r="A104" s="106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5" customHeight="1" x14ac:dyDescent="0.2">
      <c r="A105" s="106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5" customHeight="1" x14ac:dyDescent="0.2">
      <c r="A106" s="106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5" customHeight="1" x14ac:dyDescent="0.2">
      <c r="A107" s="106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5" customHeight="1" x14ac:dyDescent="0.2">
      <c r="A108" s="106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5" customHeight="1" x14ac:dyDescent="0.2">
      <c r="A109" s="106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x14ac:dyDescent="0.2">
      <c r="A110" s="106"/>
    </row>
    <row r="111" spans="1:36" x14ac:dyDescent="0.2">
      <c r="A111" s="106"/>
    </row>
    <row r="112" spans="1:36" x14ac:dyDescent="0.2">
      <c r="A112" s="106"/>
    </row>
    <row r="113" spans="1:1" x14ac:dyDescent="0.2">
      <c r="A113" s="106"/>
    </row>
    <row r="114" spans="1:1" x14ac:dyDescent="0.2">
      <c r="A114" s="106"/>
    </row>
    <row r="115" spans="1:1" x14ac:dyDescent="0.2">
      <c r="A115" s="106"/>
    </row>
    <row r="116" spans="1:1" x14ac:dyDescent="0.2">
      <c r="A116" s="106"/>
    </row>
    <row r="117" spans="1:1" x14ac:dyDescent="0.2">
      <c r="A117" s="106"/>
    </row>
    <row r="118" spans="1:1" x14ac:dyDescent="0.2">
      <c r="A118" s="106"/>
    </row>
    <row r="119" spans="1:1" x14ac:dyDescent="0.2">
      <c r="A119" s="106"/>
    </row>
    <row r="120" spans="1:1" x14ac:dyDescent="0.2">
      <c r="A120" s="106"/>
    </row>
    <row r="121" spans="1:1" x14ac:dyDescent="0.2">
      <c r="A121" s="106"/>
    </row>
    <row r="122" spans="1:1" x14ac:dyDescent="0.2">
      <c r="A122" s="106"/>
    </row>
  </sheetData>
  <sheetProtection formatCells="0"/>
  <protectedRanges>
    <protectedRange sqref="J65" name="Rango1_3_2"/>
    <protectedRange sqref="J16:J18 J20:J22 J24:J26 J28:J30 J32:J34 J36:J38 J40:J42 J44:J46 J48:J50 J52:J54 J56:J58 J60:J62 E65:I65 E15:I64 J64" name="Rango1_2"/>
  </protectedRanges>
  <mergeCells count="297">
    <mergeCell ref="F64:G64"/>
    <mergeCell ref="H64:I64"/>
    <mergeCell ref="K64:M64"/>
    <mergeCell ref="N64:P64"/>
    <mergeCell ref="Q64:S64"/>
    <mergeCell ref="F62:G62"/>
    <mergeCell ref="H62:I62"/>
    <mergeCell ref="K62:M62"/>
    <mergeCell ref="N62:P62"/>
    <mergeCell ref="Q62:S62"/>
    <mergeCell ref="F63:G63"/>
    <mergeCell ref="H63:I63"/>
    <mergeCell ref="K63:M63"/>
    <mergeCell ref="N63:P63"/>
    <mergeCell ref="Q63:S63"/>
    <mergeCell ref="F60:G60"/>
    <mergeCell ref="H60:I60"/>
    <mergeCell ref="K60:M60"/>
    <mergeCell ref="N60:P60"/>
    <mergeCell ref="Q60:S60"/>
    <mergeCell ref="F61:G61"/>
    <mergeCell ref="H61:I61"/>
    <mergeCell ref="K61:M61"/>
    <mergeCell ref="N61:P61"/>
    <mergeCell ref="Q61:S61"/>
    <mergeCell ref="F58:G58"/>
    <mergeCell ref="H58:I58"/>
    <mergeCell ref="K58:M58"/>
    <mergeCell ref="N58:P58"/>
    <mergeCell ref="Q58:S58"/>
    <mergeCell ref="F59:G59"/>
    <mergeCell ref="H59:I59"/>
    <mergeCell ref="K59:M59"/>
    <mergeCell ref="N59:P59"/>
    <mergeCell ref="Q59:S59"/>
    <mergeCell ref="F56:G56"/>
    <mergeCell ref="H56:I56"/>
    <mergeCell ref="K56:M56"/>
    <mergeCell ref="N56:P56"/>
    <mergeCell ref="Q56:S56"/>
    <mergeCell ref="F57:G57"/>
    <mergeCell ref="H57:I57"/>
    <mergeCell ref="K57:M57"/>
    <mergeCell ref="N57:P57"/>
    <mergeCell ref="Q57:S57"/>
    <mergeCell ref="F54:G54"/>
    <mergeCell ref="H54:I54"/>
    <mergeCell ref="K54:M54"/>
    <mergeCell ref="N54:P54"/>
    <mergeCell ref="Q54:S54"/>
    <mergeCell ref="F55:G55"/>
    <mergeCell ref="H55:I55"/>
    <mergeCell ref="K55:M55"/>
    <mergeCell ref="N55:P55"/>
    <mergeCell ref="Q55:S55"/>
    <mergeCell ref="F52:G52"/>
    <mergeCell ref="H52:I52"/>
    <mergeCell ref="K52:M52"/>
    <mergeCell ref="N52:P52"/>
    <mergeCell ref="Q52:S52"/>
    <mergeCell ref="F53:G53"/>
    <mergeCell ref="H53:I53"/>
    <mergeCell ref="K53:M53"/>
    <mergeCell ref="N53:P53"/>
    <mergeCell ref="Q53:S53"/>
    <mergeCell ref="F50:G50"/>
    <mergeCell ref="H50:I50"/>
    <mergeCell ref="K50:M50"/>
    <mergeCell ref="N50:P50"/>
    <mergeCell ref="Q50:S50"/>
    <mergeCell ref="F51:G51"/>
    <mergeCell ref="H51:I51"/>
    <mergeCell ref="K51:M51"/>
    <mergeCell ref="N51:P51"/>
    <mergeCell ref="Q51:S51"/>
    <mergeCell ref="F48:G48"/>
    <mergeCell ref="H48:I48"/>
    <mergeCell ref="K48:M48"/>
    <mergeCell ref="N48:P48"/>
    <mergeCell ref="Q48:S48"/>
    <mergeCell ref="F49:G49"/>
    <mergeCell ref="H49:I49"/>
    <mergeCell ref="K49:M49"/>
    <mergeCell ref="N49:P49"/>
    <mergeCell ref="Q49:S49"/>
    <mergeCell ref="F46:G46"/>
    <mergeCell ref="H46:I46"/>
    <mergeCell ref="K46:M46"/>
    <mergeCell ref="N46:P46"/>
    <mergeCell ref="Q46:S46"/>
    <mergeCell ref="F47:G47"/>
    <mergeCell ref="H47:I47"/>
    <mergeCell ref="K47:M47"/>
    <mergeCell ref="N47:P47"/>
    <mergeCell ref="Q47:S47"/>
    <mergeCell ref="F44:G44"/>
    <mergeCell ref="H44:I44"/>
    <mergeCell ref="K44:M44"/>
    <mergeCell ref="N44:P44"/>
    <mergeCell ref="Q44:S44"/>
    <mergeCell ref="F45:G45"/>
    <mergeCell ref="H45:I45"/>
    <mergeCell ref="K45:M45"/>
    <mergeCell ref="N45:P45"/>
    <mergeCell ref="Q45:S45"/>
    <mergeCell ref="F42:G42"/>
    <mergeCell ref="H42:I42"/>
    <mergeCell ref="K42:M42"/>
    <mergeCell ref="N42:P42"/>
    <mergeCell ref="Q42:S42"/>
    <mergeCell ref="F43:G43"/>
    <mergeCell ref="H43:I43"/>
    <mergeCell ref="K43:M43"/>
    <mergeCell ref="N43:P43"/>
    <mergeCell ref="Q43:S43"/>
    <mergeCell ref="F40:G40"/>
    <mergeCell ref="H40:I40"/>
    <mergeCell ref="K40:M40"/>
    <mergeCell ref="N40:P40"/>
    <mergeCell ref="Q40:S40"/>
    <mergeCell ref="F41:G41"/>
    <mergeCell ref="H41:I41"/>
    <mergeCell ref="K41:M41"/>
    <mergeCell ref="N41:P41"/>
    <mergeCell ref="Q41:S41"/>
    <mergeCell ref="F38:G38"/>
    <mergeCell ref="H38:I38"/>
    <mergeCell ref="K38:M38"/>
    <mergeCell ref="N38:P38"/>
    <mergeCell ref="Q38:S38"/>
    <mergeCell ref="F39:G39"/>
    <mergeCell ref="H39:I39"/>
    <mergeCell ref="K39:M39"/>
    <mergeCell ref="N39:P39"/>
    <mergeCell ref="Q39:S39"/>
    <mergeCell ref="F36:G36"/>
    <mergeCell ref="H36:I36"/>
    <mergeCell ref="K36:M36"/>
    <mergeCell ref="N36:P36"/>
    <mergeCell ref="Q36:S36"/>
    <mergeCell ref="F37:G37"/>
    <mergeCell ref="H37:I37"/>
    <mergeCell ref="K37:M37"/>
    <mergeCell ref="N37:P37"/>
    <mergeCell ref="Q37:S37"/>
    <mergeCell ref="K32:M32"/>
    <mergeCell ref="N32:P32"/>
    <mergeCell ref="Q32:S32"/>
    <mergeCell ref="F33:G33"/>
    <mergeCell ref="H33:I33"/>
    <mergeCell ref="K33:M33"/>
    <mergeCell ref="N33:P33"/>
    <mergeCell ref="Q33:S33"/>
    <mergeCell ref="F34:G34"/>
    <mergeCell ref="H34:I34"/>
    <mergeCell ref="K34:M34"/>
    <mergeCell ref="N34:P34"/>
    <mergeCell ref="Q34:S34"/>
    <mergeCell ref="K29:M29"/>
    <mergeCell ref="N29:P29"/>
    <mergeCell ref="Q29:S29"/>
    <mergeCell ref="F30:G30"/>
    <mergeCell ref="H30:I30"/>
    <mergeCell ref="K30:M30"/>
    <mergeCell ref="N30:P30"/>
    <mergeCell ref="Q30:S30"/>
    <mergeCell ref="F31:G31"/>
    <mergeCell ref="H31:I31"/>
    <mergeCell ref="K31:M31"/>
    <mergeCell ref="N31:P31"/>
    <mergeCell ref="Q31:S31"/>
    <mergeCell ref="K26:M26"/>
    <mergeCell ref="N26:P26"/>
    <mergeCell ref="Q26:S26"/>
    <mergeCell ref="F27:G27"/>
    <mergeCell ref="H27:I27"/>
    <mergeCell ref="K27:M27"/>
    <mergeCell ref="N27:P27"/>
    <mergeCell ref="Q27:S27"/>
    <mergeCell ref="F28:G28"/>
    <mergeCell ref="H28:I28"/>
    <mergeCell ref="K28:M28"/>
    <mergeCell ref="N28:P28"/>
    <mergeCell ref="Q28:S28"/>
    <mergeCell ref="K23:M23"/>
    <mergeCell ref="N23:P23"/>
    <mergeCell ref="Q23:S23"/>
    <mergeCell ref="F24:G24"/>
    <mergeCell ref="H24:I24"/>
    <mergeCell ref="K24:M24"/>
    <mergeCell ref="N24:P24"/>
    <mergeCell ref="Q24:S24"/>
    <mergeCell ref="F25:G25"/>
    <mergeCell ref="H25:I25"/>
    <mergeCell ref="K25:M25"/>
    <mergeCell ref="N25:P25"/>
    <mergeCell ref="Q25:S25"/>
    <mergeCell ref="N17:P17"/>
    <mergeCell ref="Q17:S17"/>
    <mergeCell ref="F18:G18"/>
    <mergeCell ref="H18:I18"/>
    <mergeCell ref="K18:M18"/>
    <mergeCell ref="N18:P18"/>
    <mergeCell ref="Q18:S18"/>
    <mergeCell ref="F15:G15"/>
    <mergeCell ref="H15:I15"/>
    <mergeCell ref="K15:M15"/>
    <mergeCell ref="N15:P15"/>
    <mergeCell ref="Q15:S15"/>
    <mergeCell ref="F16:G16"/>
    <mergeCell ref="H16:I16"/>
    <mergeCell ref="K16:M16"/>
    <mergeCell ref="N16:P16"/>
    <mergeCell ref="Q16:S16"/>
    <mergeCell ref="Q20:S20"/>
    <mergeCell ref="Q21:S21"/>
    <mergeCell ref="Q22:S22"/>
    <mergeCell ref="Q35:S35"/>
    <mergeCell ref="A1:AL2"/>
    <mergeCell ref="A3:A122"/>
    <mergeCell ref="B3:C6"/>
    <mergeCell ref="D3:P6"/>
    <mergeCell ref="Q3:T3"/>
    <mergeCell ref="Q4:T4"/>
    <mergeCell ref="Q5:T5"/>
    <mergeCell ref="Q6:T6"/>
    <mergeCell ref="B7:B65"/>
    <mergeCell ref="C7:T7"/>
    <mergeCell ref="M8:M10"/>
    <mergeCell ref="N8:N10"/>
    <mergeCell ref="O8:R9"/>
    <mergeCell ref="S8:S10"/>
    <mergeCell ref="C9:F9"/>
    <mergeCell ref="G9:H9"/>
    <mergeCell ref="C10:F10"/>
    <mergeCell ref="F17:G17"/>
    <mergeCell ref="H17:I17"/>
    <mergeCell ref="K17:M17"/>
    <mergeCell ref="G10:H10"/>
    <mergeCell ref="C8:F8"/>
    <mergeCell ref="G8:H8"/>
    <mergeCell ref="I8:I12"/>
    <mergeCell ref="J8:J10"/>
    <mergeCell ref="K8:K10"/>
    <mergeCell ref="L8:L10"/>
    <mergeCell ref="C11:F11"/>
    <mergeCell ref="G11:H11"/>
    <mergeCell ref="J11:J12"/>
    <mergeCell ref="K11:K12"/>
    <mergeCell ref="R11:R12"/>
    <mergeCell ref="S11:S12"/>
    <mergeCell ref="C12:F12"/>
    <mergeCell ref="G12:H12"/>
    <mergeCell ref="C13:D65"/>
    <mergeCell ref="E13:P13"/>
    <mergeCell ref="L11:L12"/>
    <mergeCell ref="M11:M12"/>
    <mergeCell ref="N11:N12"/>
    <mergeCell ref="O11:O12"/>
    <mergeCell ref="P11:P12"/>
    <mergeCell ref="Q11:Q12"/>
    <mergeCell ref="N19:P19"/>
    <mergeCell ref="K20:M20"/>
    <mergeCell ref="N20:P20"/>
    <mergeCell ref="K21:M21"/>
    <mergeCell ref="N21:P21"/>
    <mergeCell ref="K22:M22"/>
    <mergeCell ref="N22:P22"/>
    <mergeCell ref="K35:M35"/>
    <mergeCell ref="N35:P35"/>
    <mergeCell ref="F19:G19"/>
    <mergeCell ref="Q14:S14"/>
    <mergeCell ref="Q19:S19"/>
    <mergeCell ref="B66:D66"/>
    <mergeCell ref="Q66:T66"/>
    <mergeCell ref="F14:G14"/>
    <mergeCell ref="H14:I14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6:G26"/>
    <mergeCell ref="H26:I26"/>
    <mergeCell ref="F29:G29"/>
    <mergeCell ref="H29:I29"/>
    <mergeCell ref="F32:G32"/>
    <mergeCell ref="H32:I32"/>
    <mergeCell ref="F35:G35"/>
    <mergeCell ref="H35:I35"/>
    <mergeCell ref="K14:M14"/>
    <mergeCell ref="N14:P14"/>
    <mergeCell ref="K19:M19"/>
  </mergeCells>
  <conditionalFormatting sqref="J15:J64">
    <cfRule type="cellIs" dxfId="1" priority="1" operator="lessThan">
      <formula>$P$11</formula>
    </cfRule>
    <cfRule type="cellIs" dxfId="0" priority="2" operator="greaterThan">
      <formula>$R$11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  <headerFooter alignWithMargins="0">
    <oddFooter>&amp;R&amp;7FO-GAG-PC03-11
V1
02/03/2021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EXACTITUD</vt:lpstr>
      <vt:lpstr>PRECISIÓN </vt:lpstr>
      <vt:lpstr>BLANCOS</vt:lpstr>
      <vt:lpstr>PATRÓN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Dueñas Moreno</dc:creator>
  <cp:lastModifiedBy>user</cp:lastModifiedBy>
  <cp:lastPrinted>2020-07-24T20:03:38Z</cp:lastPrinted>
  <dcterms:created xsi:type="dcterms:W3CDTF">2017-11-21T15:52:08Z</dcterms:created>
  <dcterms:modified xsi:type="dcterms:W3CDTF">2023-08-15T16:13:52Z</dcterms:modified>
</cp:coreProperties>
</file>