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6D7760EB-C8BE-4F85-B28E-FCD8FF1CFC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27" sheetId="1" r:id="rId1"/>
  </sheets>
  <definedNames>
    <definedName name="_xlnm.Print_Area" localSheetId="0">'FO-AGR-PC01-127'!$A$1:$W$77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I46" i="1"/>
  <c r="F14" i="1"/>
  <c r="L46" i="1"/>
  <c r="O46" i="1"/>
  <c r="D14" i="1"/>
  <c r="D50" i="1" s="1"/>
  <c r="A71" i="1"/>
  <c r="E71" i="1" s="1"/>
  <c r="G71" i="1" s="1"/>
  <c r="A70" i="1"/>
  <c r="E70" i="1" s="1"/>
  <c r="G70" i="1" s="1"/>
  <c r="A69" i="1"/>
  <c r="E69" i="1" s="1"/>
  <c r="G69" i="1" s="1"/>
  <c r="A68" i="1"/>
  <c r="E68" i="1" s="1"/>
  <c r="G68" i="1" s="1"/>
  <c r="A67" i="1"/>
  <c r="A66" i="1"/>
  <c r="E66" i="1" s="1"/>
  <c r="G66" i="1" s="1"/>
  <c r="A65" i="1"/>
  <c r="A64" i="1"/>
  <c r="A63" i="1"/>
  <c r="E63" i="1" s="1"/>
  <c r="G63" i="1" s="1"/>
  <c r="A62" i="1"/>
  <c r="E62" i="1" s="1"/>
  <c r="G62" i="1" s="1"/>
  <c r="E61" i="1"/>
  <c r="G61" i="1" s="1"/>
  <c r="E64" i="1"/>
  <c r="G64" i="1" s="1"/>
  <c r="E65" i="1"/>
  <c r="G65" i="1" s="1"/>
  <c r="E67" i="1"/>
  <c r="G67" i="1"/>
  <c r="P53" i="1"/>
  <c r="M53" i="1"/>
  <c r="J53" i="1"/>
  <c r="U47" i="1" s="1"/>
  <c r="U48" i="1" s="1"/>
  <c r="U46" i="1" s="1"/>
  <c r="R44" i="1"/>
  <c r="F58" i="1" s="1"/>
  <c r="B46" i="1"/>
  <c r="F51" i="1"/>
  <c r="H51" i="1"/>
  <c r="F50" i="1"/>
  <c r="H50" i="1" s="1"/>
  <c r="F49" i="1"/>
  <c r="H49" i="1" s="1"/>
  <c r="F48" i="1"/>
  <c r="H48" i="1" s="1"/>
  <c r="V23" i="1"/>
  <c r="X23" i="1"/>
  <c r="V22" i="1"/>
  <c r="X22" i="1"/>
  <c r="V21" i="1"/>
  <c r="X21" i="1" s="1"/>
  <c r="V20" i="1"/>
  <c r="X20" i="1" s="1"/>
  <c r="N23" i="1"/>
  <c r="P23" i="1"/>
  <c r="N22" i="1"/>
  <c r="P22" i="1"/>
  <c r="N21" i="1"/>
  <c r="P21" i="1" s="1"/>
  <c r="N20" i="1"/>
  <c r="P20" i="1" s="1"/>
  <c r="F23" i="1"/>
  <c r="H23" i="1" s="1"/>
  <c r="F22" i="1"/>
  <c r="H22" i="1"/>
  <c r="F21" i="1"/>
  <c r="H21" i="1" s="1"/>
  <c r="F20" i="1"/>
  <c r="H20" i="1" s="1"/>
  <c r="O7" i="1"/>
  <c r="Q10" i="1"/>
  <c r="Q11" i="1"/>
  <c r="O8" i="1"/>
  <c r="O6" i="1"/>
  <c r="Q9" i="1"/>
  <c r="B18" i="1"/>
  <c r="J18" i="1" s="1"/>
  <c r="R18" i="1"/>
  <c r="O26" i="1" l="1"/>
  <c r="N26" i="1" s="1"/>
  <c r="N25" i="1" s="1"/>
  <c r="G26" i="1"/>
  <c r="F26" i="1" s="1"/>
  <c r="F25" i="1" s="1"/>
  <c r="W26" i="1"/>
  <c r="V27" i="1" s="1"/>
  <c r="H71" i="1"/>
  <c r="E72" i="1" s="1"/>
  <c r="G54" i="1"/>
  <c r="D23" i="1"/>
  <c r="D22" i="1"/>
  <c r="D19" i="1"/>
  <c r="D47" i="1"/>
  <c r="T22" i="1"/>
  <c r="T21" i="1"/>
  <c r="L22" i="1"/>
  <c r="D21" i="1"/>
  <c r="D20" i="1"/>
  <c r="D49" i="1"/>
  <c r="D48" i="1"/>
  <c r="T19" i="1"/>
  <c r="L23" i="1"/>
  <c r="T23" i="1"/>
  <c r="T20" i="1"/>
  <c r="L21" i="1"/>
  <c r="D51" i="1"/>
  <c r="L19" i="1"/>
  <c r="L20" i="1"/>
  <c r="V26" i="1" l="1"/>
  <c r="V25" i="1" s="1"/>
  <c r="F27" i="1"/>
  <c r="N27" i="1"/>
  <c r="F55" i="1"/>
  <c r="F54" i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FAMILIA</author>
  </authors>
  <commentList>
    <comment ref="O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 no hay dato del fabricante se asume igual a (d)</t>
        </r>
      </text>
    </comment>
    <comment ref="O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Normalmente es 10 veces (d)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Cambiar el valor si no se utiliza el valor calculado</t>
        </r>
      </text>
    </comment>
  </commentList>
</comments>
</file>

<file path=xl/sharedStrings.xml><?xml version="1.0" encoding="utf-8"?>
<sst xmlns="http://schemas.openxmlformats.org/spreadsheetml/2006/main" count="134" uniqueCount="85">
  <si>
    <t>IDENTIFICACIÓN EQUIPO</t>
  </si>
  <si>
    <t xml:space="preserve">Descripción: </t>
  </si>
  <si>
    <t>No. Serie:</t>
  </si>
  <si>
    <t>Marca:</t>
  </si>
  <si>
    <t>Área:</t>
  </si>
  <si>
    <t>RESPEL</t>
  </si>
  <si>
    <t>BIOLOGIA</t>
  </si>
  <si>
    <t>QUIMICA</t>
  </si>
  <si>
    <t>FISICA</t>
  </si>
  <si>
    <t>MINERALOGÍA</t>
  </si>
  <si>
    <t>PECIG</t>
  </si>
  <si>
    <t>INVERNADERO</t>
  </si>
  <si>
    <t>BALANZA DIGITAL</t>
  </si>
  <si>
    <t>BALANZA ANALOLÓGICA</t>
  </si>
  <si>
    <t>No. Metrológico:</t>
  </si>
  <si>
    <t>SEMANA 1</t>
  </si>
  <si>
    <t>PRUEBA DE EXCENTRICIDAD</t>
  </si>
  <si>
    <t>LADO</t>
  </si>
  <si>
    <t>INDICACIÓN</t>
  </si>
  <si>
    <t>Unidad de indicación:</t>
  </si>
  <si>
    <t>kg</t>
  </si>
  <si>
    <t>g</t>
  </si>
  <si>
    <t>(Diferencia l_i-l_1)</t>
  </si>
  <si>
    <t>ERROR</t>
  </si>
  <si>
    <t>-</t>
  </si>
  <si>
    <t>DATOS METROLÓGICOS</t>
  </si>
  <si>
    <t>Desviación estandar fabricante (s):</t>
  </si>
  <si>
    <t>Escalon de verificación ( e):</t>
  </si>
  <si>
    <t>Capacidad Minima (Min):</t>
  </si>
  <si>
    <t>División de escala (d):</t>
  </si>
  <si>
    <t>Carga = 1/3 * Máx</t>
  </si>
  <si>
    <t>TIPO INSTRUMENTO</t>
  </si>
  <si>
    <t>UNIDAD</t>
  </si>
  <si>
    <t>AREA</t>
  </si>
  <si>
    <t>ERROR INDICACIÓN</t>
  </si>
  <si>
    <t>Error Excentricidad</t>
  </si>
  <si>
    <t>SEMANA 2</t>
  </si>
  <si>
    <t>SEMANA 3</t>
  </si>
  <si>
    <t>MENSUAL</t>
  </si>
  <si>
    <t>Tolerancia de proceso:</t>
  </si>
  <si>
    <t>CUMPLE?</t>
  </si>
  <si>
    <t>Capacidad Máxima (Máx):</t>
  </si>
  <si>
    <t>PRUEBA DE REPETIBILIDAD</t>
  </si>
  <si>
    <t>(s)</t>
  </si>
  <si>
    <t>Observaciones.</t>
  </si>
  <si>
    <t>Pág. 1 de 2</t>
  </si>
  <si>
    <t>Pág. 2 de 2</t>
  </si>
  <si>
    <t>PATRÓN DE CALIBRACIÓN</t>
  </si>
  <si>
    <t>ERROR DE INDICACIÓN</t>
  </si>
  <si>
    <t>Realizado por: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</si>
  <si>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</si>
  <si>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</si>
  <si>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</si>
  <si>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</si>
  <si>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</si>
  <si>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</si>
  <si>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</si>
  <si>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</si>
  <si>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</si>
  <si>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</si>
  <si>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</si>
  <si>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</si>
  <si>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</si>
  <si>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</si>
  <si>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</si>
  <si>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</si>
  <si>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</si>
  <si>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</si>
  <si>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</si>
  <si>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</si>
  <si>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</si>
  <si>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</si>
  <si>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</si>
  <si>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</si>
  <si>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</si>
  <si>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</si>
  <si>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</si>
  <si>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</si>
  <si>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</si>
  <si>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Fecha Informe</t>
  </si>
  <si>
    <t>PRUEBA PARA LOS ERRORES DE LAS INDICACIÓNES</t>
  </si>
  <si>
    <t>¿CUMPLE?</t>
  </si>
  <si>
    <r>
      <t xml:space="preserve">INFORME VERIFICACIÓN DE BALANZAS (según guia SIM MWG7/cg-01/v.00)
</t>
    </r>
    <r>
      <rPr>
        <sz val="8"/>
        <rFont val="Arial"/>
        <family val="2"/>
      </rPr>
      <t>GESTION AGROLÓGICA</t>
    </r>
  </si>
  <si>
    <t>Observaciones. Ninguna.</t>
  </si>
  <si>
    <t>FO-AGR-PC01-127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</si>
</sst>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3" applyFont="1" applyAlignment="1">
      <alignment horizontal="right" vertical="center"/>
    </xf>
    <xf numFmtId="49" fontId="0" fillId="0" borderId="0" xfId="0" applyNumberFormat="1" applyAlignment="1">
      <alignment horizontal="center"/>
    </xf>
    <xf numFmtId="18" fontId="0" fillId="0" borderId="0" xfId="0" applyNumberFormat="1"/>
    <xf numFmtId="165" fontId="0" fillId="0" borderId="0" xfId="0" applyNumberFormat="1"/>
    <xf numFmtId="165" fontId="9" fillId="0" borderId="0" xfId="0" applyNumberFormat="1" applyFont="1"/>
    <xf numFmtId="0" fontId="0" fillId="0" borderId="1" xfId="0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4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3" fillId="0" borderId="2" xfId="3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0" borderId="2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14" fillId="0" borderId="10" xfId="0" applyFont="1" applyBorder="1" applyAlignment="1">
      <alignment horizontal="center" textRotation="90"/>
    </xf>
    <xf numFmtId="0" fontId="14" fillId="0" borderId="11" xfId="0" applyFont="1" applyBorder="1" applyAlignment="1">
      <alignment horizontal="center" textRotation="9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64" fontId="14" fillId="3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4" fillId="0" borderId="12" xfId="0" applyFont="1" applyBorder="1" applyAlignment="1">
      <alignment horizontal="right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165" fontId="14" fillId="2" borderId="9" xfId="0" applyNumberFormat="1" applyFont="1" applyFill="1" applyBorder="1" applyAlignment="1" applyProtection="1">
      <alignment horizontal="center"/>
      <protection locked="0"/>
    </xf>
    <xf numFmtId="165" fontId="14" fillId="3" borderId="7" xfId="0" applyNumberFormat="1" applyFont="1" applyFill="1" applyBorder="1" applyAlignment="1">
      <alignment horizontal="center"/>
    </xf>
    <xf numFmtId="165" fontId="14" fillId="3" borderId="9" xfId="0" applyNumberFormat="1" applyFont="1" applyFill="1" applyBorder="1" applyAlignment="1">
      <alignment horizontal="center"/>
    </xf>
    <xf numFmtId="2" fontId="14" fillId="3" borderId="7" xfId="0" applyNumberFormat="1" applyFont="1" applyFill="1" applyBorder="1" applyAlignment="1">
      <alignment horizontal="center"/>
    </xf>
    <xf numFmtId="2" fontId="14" fillId="3" borderId="9" xfId="0" applyNumberFormat="1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 vertical="top"/>
      <protection locked="0"/>
    </xf>
    <xf numFmtId="0" fontId="14" fillId="0" borderId="13" xfId="0" applyFont="1" applyBorder="1" applyAlignment="1" applyProtection="1">
      <alignment horizontal="center" vertical="top"/>
      <protection locked="0"/>
    </xf>
    <xf numFmtId="0" fontId="14" fillId="0" borderId="6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 applyProtection="1">
      <alignment horizontal="center"/>
      <protection locked="0"/>
    </xf>
    <xf numFmtId="165" fontId="14" fillId="2" borderId="2" xfId="0" applyNumberFormat="1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166" fontId="15" fillId="0" borderId="13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4" fillId="2" borderId="7" xfId="0" applyNumberFormat="1" applyFont="1" applyFill="1" applyBorder="1" applyAlignment="1" applyProtection="1">
      <alignment horizontal="center"/>
      <protection locked="0"/>
    </xf>
    <xf numFmtId="164" fontId="14" fillId="2" borderId="9" xfId="0" applyNumberFormat="1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horizontal="center" wrapText="1"/>
    </xf>
    <xf numFmtId="166" fontId="14" fillId="3" borderId="7" xfId="0" applyNumberFormat="1" applyFont="1" applyFill="1" applyBorder="1" applyAlignment="1">
      <alignment horizontal="center"/>
    </xf>
    <xf numFmtId="166" fontId="14" fillId="3" borderId="9" xfId="0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2</xdr:col>
      <xdr:colOff>28575</xdr:colOff>
      <xdr:row>2</xdr:row>
      <xdr:rowOff>104775</xdr:rowOff>
    </xdr:to>
    <xdr:pic>
      <xdr:nvPicPr>
        <xdr:cNvPr id="104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396C06D-25A3-4DC1-97FB-241DC11B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47625"/>
          <a:ext cx="571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38</xdr:row>
      <xdr:rowOff>47625</xdr:rowOff>
    </xdr:from>
    <xdr:to>
      <xdr:col>2</xdr:col>
      <xdr:colOff>28575</xdr:colOff>
      <xdr:row>40</xdr:row>
      <xdr:rowOff>104775</xdr:rowOff>
    </xdr:to>
    <xdr:pic>
      <xdr:nvPicPr>
        <xdr:cNvPr id="104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6A191BFD-3148-4689-96D1-BF7EDC62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7058025"/>
          <a:ext cx="571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7"/>
  <sheetViews>
    <sheetView showGridLines="0" tabSelected="1" view="pageBreakPreview" zoomScaleNormal="100" zoomScaleSheetLayoutView="100" workbookViewId="0">
      <selection activeCell="D1" sqref="D1:W3"/>
    </sheetView>
  </sheetViews>
  <sheetFormatPr baseColWidth="10" defaultRowHeight="15" x14ac:dyDescent="0.25"/>
  <cols>
    <col min="1" max="1" width="3.7109375" customWidth="1"/>
    <col min="2" max="2" width="8.140625" customWidth="1"/>
    <col min="3" max="8" width="5.7109375" customWidth="1"/>
    <col min="9" max="9" width="3.7109375" customWidth="1"/>
    <col min="10" max="11" width="6.28515625" customWidth="1"/>
    <col min="12" max="15" width="5.7109375" customWidth="1"/>
    <col min="16" max="16" width="2.7109375" customWidth="1"/>
    <col min="17" max="17" width="3.7109375" customWidth="1"/>
    <col min="18" max="23" width="5.7109375" customWidth="1"/>
    <col min="24" max="34" width="5.7109375" hidden="1" customWidth="1"/>
    <col min="35" max="112" width="5.7109375" customWidth="1"/>
  </cols>
  <sheetData>
    <row r="1" spans="1:33" ht="15" customHeight="1" x14ac:dyDescent="0.25">
      <c r="A1" s="40"/>
      <c r="B1" s="40"/>
      <c r="C1" s="40"/>
      <c r="D1" s="44" t="s">
        <v>82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3" x14ac:dyDescent="0.25">
      <c r="A2" s="40"/>
      <c r="B2" s="40"/>
      <c r="C2" s="40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3" x14ac:dyDescent="0.25">
      <c r="A3" s="40"/>
      <c r="B3" s="40"/>
      <c r="C3" s="40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33" x14ac:dyDescent="0.25">
      <c r="A4" s="1"/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V4" s="7"/>
      <c r="W4" s="11" t="s">
        <v>45</v>
      </c>
    </row>
    <row r="5" spans="1:33" x14ac:dyDescent="0.25">
      <c r="A5" s="18" t="s">
        <v>0</v>
      </c>
      <c r="B5" s="17"/>
      <c r="C5" s="17"/>
      <c r="D5" s="17"/>
      <c r="I5" s="18" t="s">
        <v>25</v>
      </c>
      <c r="J5" s="18"/>
      <c r="K5" s="18"/>
      <c r="L5" s="18"/>
      <c r="Y5" s="5" t="s">
        <v>31</v>
      </c>
      <c r="AD5" s="5" t="s">
        <v>33</v>
      </c>
      <c r="AG5" s="5" t="s">
        <v>32</v>
      </c>
    </row>
    <row r="6" spans="1:33" x14ac:dyDescent="0.25">
      <c r="A6" s="24" t="s">
        <v>1</v>
      </c>
      <c r="B6" s="24"/>
      <c r="C6" s="41"/>
      <c r="D6" s="42"/>
      <c r="E6" s="42"/>
      <c r="F6" s="42"/>
      <c r="G6" s="43"/>
      <c r="I6" s="24" t="s">
        <v>41</v>
      </c>
      <c r="J6" s="24"/>
      <c r="K6" s="24"/>
      <c r="L6" s="24"/>
      <c r="M6" s="41"/>
      <c r="N6" s="43"/>
      <c r="O6" s="4">
        <f>$T$6</f>
        <v>0</v>
      </c>
      <c r="P6" s="24"/>
      <c r="Q6" s="24"/>
      <c r="R6" s="24"/>
      <c r="S6" s="25" t="s">
        <v>19</v>
      </c>
      <c r="T6" s="52"/>
      <c r="U6" s="53"/>
      <c r="Y6" t="s">
        <v>12</v>
      </c>
      <c r="AD6" t="s">
        <v>5</v>
      </c>
      <c r="AG6" t="s">
        <v>20</v>
      </c>
    </row>
    <row r="7" spans="1:33" x14ac:dyDescent="0.25">
      <c r="A7" s="24" t="s">
        <v>14</v>
      </c>
      <c r="B7" s="24"/>
      <c r="C7" s="24"/>
      <c r="D7" s="41"/>
      <c r="E7" s="42"/>
      <c r="F7" s="42"/>
      <c r="G7" s="43"/>
      <c r="I7" s="24" t="s">
        <v>28</v>
      </c>
      <c r="J7" s="24"/>
      <c r="K7" s="24"/>
      <c r="L7" s="24"/>
      <c r="M7" s="41"/>
      <c r="N7" s="43"/>
      <c r="O7" s="4">
        <f>$T$6</f>
        <v>0</v>
      </c>
      <c r="Y7" t="s">
        <v>13</v>
      </c>
      <c r="AD7" t="s">
        <v>6</v>
      </c>
      <c r="AG7" t="s">
        <v>21</v>
      </c>
    </row>
    <row r="8" spans="1:33" x14ac:dyDescent="0.25">
      <c r="A8" s="24" t="s">
        <v>2</v>
      </c>
      <c r="B8" s="24"/>
      <c r="C8" s="24"/>
      <c r="D8" s="41"/>
      <c r="E8" s="42"/>
      <c r="F8" s="42"/>
      <c r="G8" s="43"/>
      <c r="I8" s="24" t="s">
        <v>29</v>
      </c>
      <c r="J8" s="24"/>
      <c r="K8" s="26"/>
      <c r="L8" s="24"/>
      <c r="M8" s="41"/>
      <c r="N8" s="43"/>
      <c r="O8" s="4">
        <f>$T$6</f>
        <v>0</v>
      </c>
      <c r="AD8" t="s">
        <v>7</v>
      </c>
    </row>
    <row r="9" spans="1:33" x14ac:dyDescent="0.25">
      <c r="A9" s="24" t="s">
        <v>3</v>
      </c>
      <c r="B9" s="24"/>
      <c r="C9" s="24"/>
      <c r="D9" s="41"/>
      <c r="E9" s="42"/>
      <c r="F9" s="42"/>
      <c r="G9" s="43"/>
      <c r="I9" s="24" t="s">
        <v>26</v>
      </c>
      <c r="J9" s="24"/>
      <c r="K9" s="24"/>
      <c r="L9" s="27"/>
      <c r="M9" s="24"/>
      <c r="N9" s="24"/>
      <c r="O9" s="41"/>
      <c r="P9" s="43"/>
      <c r="Q9" s="4">
        <f>O6</f>
        <v>0</v>
      </c>
      <c r="AD9" t="s">
        <v>8</v>
      </c>
    </row>
    <row r="10" spans="1:33" x14ac:dyDescent="0.25">
      <c r="A10" s="24" t="s">
        <v>4</v>
      </c>
      <c r="B10" s="24"/>
      <c r="C10" s="24"/>
      <c r="D10" s="47"/>
      <c r="E10" s="48"/>
      <c r="F10" s="48"/>
      <c r="G10" s="49"/>
      <c r="I10" s="24" t="s">
        <v>27</v>
      </c>
      <c r="J10" s="24"/>
      <c r="K10" s="24"/>
      <c r="L10" s="24"/>
      <c r="M10" s="24"/>
      <c r="N10" s="24"/>
      <c r="O10" s="41"/>
      <c r="P10" s="43"/>
      <c r="Q10" s="4">
        <f>O7</f>
        <v>0</v>
      </c>
      <c r="AD10" t="s">
        <v>9</v>
      </c>
    </row>
    <row r="11" spans="1:33" x14ac:dyDescent="0.25">
      <c r="I11" s="24" t="s">
        <v>39</v>
      </c>
      <c r="J11" s="24"/>
      <c r="K11" s="24"/>
      <c r="L11" s="24"/>
      <c r="M11" s="24"/>
      <c r="N11" s="24"/>
      <c r="O11" s="41"/>
      <c r="P11" s="43"/>
      <c r="Q11" s="4">
        <f>Q10</f>
        <v>0</v>
      </c>
      <c r="AD11" t="s">
        <v>10</v>
      </c>
    </row>
    <row r="12" spans="1:33" x14ac:dyDescent="0.25">
      <c r="AD12" t="s">
        <v>11</v>
      </c>
    </row>
    <row r="14" spans="1:33" x14ac:dyDescent="0.25">
      <c r="A14" s="24" t="s">
        <v>30</v>
      </c>
      <c r="B14" s="24"/>
      <c r="C14" s="24"/>
      <c r="D14" s="54">
        <f>M6/3</f>
        <v>0</v>
      </c>
      <c r="E14" s="54"/>
      <c r="F14" s="24">
        <f>T6</f>
        <v>0</v>
      </c>
    </row>
    <row r="15" spans="1:33" x14ac:dyDescent="0.25">
      <c r="A15" s="18" t="s">
        <v>15</v>
      </c>
      <c r="B15" s="18"/>
      <c r="D15" s="28"/>
      <c r="E15" s="28"/>
      <c r="F15" s="28"/>
      <c r="I15" s="18" t="s">
        <v>36</v>
      </c>
      <c r="J15" s="18"/>
      <c r="L15" s="28"/>
      <c r="M15" s="28"/>
      <c r="N15" s="28"/>
      <c r="Q15" s="18" t="s">
        <v>37</v>
      </c>
      <c r="R15" s="18"/>
      <c r="T15" s="28"/>
      <c r="U15" s="28"/>
      <c r="V15" s="28"/>
    </row>
    <row r="16" spans="1:33" x14ac:dyDescent="0.25">
      <c r="A16" s="24" t="s">
        <v>16</v>
      </c>
      <c r="B16" s="24"/>
      <c r="C16" s="24"/>
      <c r="D16" s="24"/>
      <c r="I16" s="24" t="s">
        <v>16</v>
      </c>
      <c r="J16" s="24"/>
      <c r="K16" s="24"/>
      <c r="L16" s="24"/>
      <c r="Q16" s="24" t="s">
        <v>16</v>
      </c>
      <c r="R16" s="24"/>
      <c r="S16" s="24"/>
      <c r="T16" s="24"/>
      <c r="U16" s="24"/>
    </row>
    <row r="17" spans="1:24" x14ac:dyDescent="0.25">
      <c r="A17" s="50" t="s">
        <v>17</v>
      </c>
      <c r="B17" s="34" t="s">
        <v>18</v>
      </c>
      <c r="C17" s="35"/>
      <c r="D17" s="36" t="s">
        <v>34</v>
      </c>
      <c r="E17" s="37"/>
      <c r="F17" s="34" t="s">
        <v>23</v>
      </c>
      <c r="G17" s="35"/>
      <c r="H17" s="4"/>
      <c r="I17" s="50" t="s">
        <v>17</v>
      </c>
      <c r="J17" s="34" t="s">
        <v>18</v>
      </c>
      <c r="K17" s="35"/>
      <c r="L17" s="36" t="s">
        <v>34</v>
      </c>
      <c r="M17" s="37"/>
      <c r="N17" s="34" t="s">
        <v>23</v>
      </c>
      <c r="O17" s="35"/>
      <c r="P17" s="4"/>
      <c r="Q17" s="50" t="s">
        <v>17</v>
      </c>
      <c r="R17" s="34" t="s">
        <v>18</v>
      </c>
      <c r="S17" s="35"/>
      <c r="T17" s="36" t="s">
        <v>34</v>
      </c>
      <c r="U17" s="37"/>
      <c r="V17" s="34" t="s">
        <v>23</v>
      </c>
      <c r="W17" s="35"/>
    </row>
    <row r="18" spans="1:24" ht="24" customHeight="1" x14ac:dyDescent="0.25">
      <c r="A18" s="51"/>
      <c r="B18" s="45" t="str">
        <f>"("&amp;T6&amp;")"</f>
        <v>()</v>
      </c>
      <c r="C18" s="46"/>
      <c r="D18" s="38"/>
      <c r="E18" s="39"/>
      <c r="F18" s="38" t="s">
        <v>22</v>
      </c>
      <c r="G18" s="39"/>
      <c r="H18" s="4"/>
      <c r="I18" s="51"/>
      <c r="J18" s="45" t="str">
        <f>B18</f>
        <v>()</v>
      </c>
      <c r="K18" s="46"/>
      <c r="L18" s="38"/>
      <c r="M18" s="39"/>
      <c r="N18" s="38" t="s">
        <v>22</v>
      </c>
      <c r="O18" s="39"/>
      <c r="P18" s="4"/>
      <c r="Q18" s="51"/>
      <c r="R18" s="45" t="str">
        <f>B18</f>
        <v>()</v>
      </c>
      <c r="S18" s="46"/>
      <c r="T18" s="38"/>
      <c r="U18" s="39"/>
      <c r="V18" s="38" t="s">
        <v>22</v>
      </c>
      <c r="W18" s="39"/>
    </row>
    <row r="19" spans="1:24" x14ac:dyDescent="0.25">
      <c r="A19" s="29">
        <v>1</v>
      </c>
      <c r="B19" s="57"/>
      <c r="C19" s="58"/>
      <c r="D19" s="59">
        <f>B19-$D$14</f>
        <v>0</v>
      </c>
      <c r="E19" s="60"/>
      <c r="F19" s="59" t="s">
        <v>24</v>
      </c>
      <c r="G19" s="60"/>
      <c r="I19" s="29">
        <v>1</v>
      </c>
      <c r="J19" s="57"/>
      <c r="K19" s="58"/>
      <c r="L19" s="59">
        <f>J19-$D$14</f>
        <v>0</v>
      </c>
      <c r="M19" s="60"/>
      <c r="N19" s="63" t="s">
        <v>24</v>
      </c>
      <c r="O19" s="63"/>
      <c r="P19" s="14"/>
      <c r="Q19" s="29">
        <v>1</v>
      </c>
      <c r="R19" s="57"/>
      <c r="S19" s="58"/>
      <c r="T19" s="59">
        <f>R19-$D$14</f>
        <v>0</v>
      </c>
      <c r="U19" s="60"/>
      <c r="V19" s="63" t="s">
        <v>24</v>
      </c>
      <c r="W19" s="63"/>
      <c r="X19" s="8"/>
    </row>
    <row r="20" spans="1:24" x14ac:dyDescent="0.25">
      <c r="A20" s="29">
        <v>2</v>
      </c>
      <c r="B20" s="57"/>
      <c r="C20" s="58"/>
      <c r="D20" s="59">
        <f>B20-$D$14</f>
        <v>0</v>
      </c>
      <c r="E20" s="60"/>
      <c r="F20" s="59">
        <f>B20-B19</f>
        <v>0</v>
      </c>
      <c r="G20" s="60"/>
      <c r="H20" s="9">
        <f>ABS(F20)</f>
        <v>0</v>
      </c>
      <c r="I20" s="29">
        <v>2</v>
      </c>
      <c r="J20" s="57"/>
      <c r="K20" s="58"/>
      <c r="L20" s="59">
        <f>J20-$D$14</f>
        <v>0</v>
      </c>
      <c r="M20" s="60"/>
      <c r="N20" s="63">
        <f>J20-J19</f>
        <v>0</v>
      </c>
      <c r="O20" s="63"/>
      <c r="P20" s="15">
        <f>ABS(N20)</f>
        <v>0</v>
      </c>
      <c r="Q20" s="29">
        <v>2</v>
      </c>
      <c r="R20" s="57"/>
      <c r="S20" s="58"/>
      <c r="T20" s="59">
        <f>R20-$D$14</f>
        <v>0</v>
      </c>
      <c r="U20" s="60"/>
      <c r="V20" s="63">
        <f>R20-R19</f>
        <v>0</v>
      </c>
      <c r="W20" s="63"/>
      <c r="X20" s="8">
        <f>ABS(V20)</f>
        <v>0</v>
      </c>
    </row>
    <row r="21" spans="1:24" x14ac:dyDescent="0.25">
      <c r="A21" s="29">
        <v>3</v>
      </c>
      <c r="B21" s="57"/>
      <c r="C21" s="58"/>
      <c r="D21" s="59">
        <f>B21-$D$14</f>
        <v>0</v>
      </c>
      <c r="E21" s="60"/>
      <c r="F21" s="59">
        <f>B21-B19</f>
        <v>0</v>
      </c>
      <c r="G21" s="60"/>
      <c r="H21" s="9">
        <f>ABS(F21)</f>
        <v>0</v>
      </c>
      <c r="I21" s="29">
        <v>3</v>
      </c>
      <c r="J21" s="57"/>
      <c r="K21" s="58"/>
      <c r="L21" s="59">
        <f>J21-$D$14</f>
        <v>0</v>
      </c>
      <c r="M21" s="60"/>
      <c r="N21" s="63">
        <f>J21-J19</f>
        <v>0</v>
      </c>
      <c r="O21" s="63"/>
      <c r="P21" s="15">
        <f>ABS(N21)</f>
        <v>0</v>
      </c>
      <c r="Q21" s="29">
        <v>3</v>
      </c>
      <c r="R21" s="57"/>
      <c r="S21" s="58"/>
      <c r="T21" s="59">
        <f>R21-$D$14</f>
        <v>0</v>
      </c>
      <c r="U21" s="60"/>
      <c r="V21" s="63">
        <f>R21-R19</f>
        <v>0</v>
      </c>
      <c r="W21" s="63"/>
      <c r="X21" s="8">
        <f>ABS(V21)</f>
        <v>0</v>
      </c>
    </row>
    <row r="22" spans="1:24" x14ac:dyDescent="0.25">
      <c r="A22" s="29">
        <v>4</v>
      </c>
      <c r="B22" s="57"/>
      <c r="C22" s="58"/>
      <c r="D22" s="59">
        <f>B22-$D$14</f>
        <v>0</v>
      </c>
      <c r="E22" s="60"/>
      <c r="F22" s="59">
        <f>B22-B19</f>
        <v>0</v>
      </c>
      <c r="G22" s="60"/>
      <c r="H22" s="9">
        <f>ABS(F22)</f>
        <v>0</v>
      </c>
      <c r="I22" s="29">
        <v>4</v>
      </c>
      <c r="J22" s="57"/>
      <c r="K22" s="58"/>
      <c r="L22" s="59">
        <f>J22-$D$14</f>
        <v>0</v>
      </c>
      <c r="M22" s="60"/>
      <c r="N22" s="63">
        <f>J22-J19</f>
        <v>0</v>
      </c>
      <c r="O22" s="63"/>
      <c r="P22" s="15">
        <f>ABS(N22)</f>
        <v>0</v>
      </c>
      <c r="Q22" s="29">
        <v>4</v>
      </c>
      <c r="R22" s="57"/>
      <c r="S22" s="58"/>
      <c r="T22" s="59">
        <f>R22-$D$14</f>
        <v>0</v>
      </c>
      <c r="U22" s="60"/>
      <c r="V22" s="63">
        <f>R22-R19</f>
        <v>0</v>
      </c>
      <c r="W22" s="63"/>
      <c r="X22" s="8">
        <f>ABS(V22)</f>
        <v>0</v>
      </c>
    </row>
    <row r="23" spans="1:24" x14ac:dyDescent="0.25">
      <c r="A23" s="29">
        <v>5</v>
      </c>
      <c r="B23" s="57"/>
      <c r="C23" s="58"/>
      <c r="D23" s="59">
        <f>B23-$D$14</f>
        <v>0</v>
      </c>
      <c r="E23" s="60"/>
      <c r="F23" s="59">
        <f>B23-B19</f>
        <v>0</v>
      </c>
      <c r="G23" s="60"/>
      <c r="H23" s="9">
        <f>ABS(F23)</f>
        <v>0</v>
      </c>
      <c r="I23" s="29">
        <v>5</v>
      </c>
      <c r="J23" s="57"/>
      <c r="K23" s="58"/>
      <c r="L23" s="59">
        <f>J23-$D$14</f>
        <v>0</v>
      </c>
      <c r="M23" s="60"/>
      <c r="N23" s="63">
        <f>J23-J19</f>
        <v>0</v>
      </c>
      <c r="O23" s="63"/>
      <c r="P23" s="15">
        <f>ABS(N23)</f>
        <v>0</v>
      </c>
      <c r="Q23" s="29">
        <v>5</v>
      </c>
      <c r="R23" s="57"/>
      <c r="S23" s="58"/>
      <c r="T23" s="59">
        <f>R23-$D$14</f>
        <v>0</v>
      </c>
      <c r="U23" s="60"/>
      <c r="V23" s="63">
        <f>R23-R19</f>
        <v>0</v>
      </c>
      <c r="W23" s="63"/>
      <c r="X23" s="8">
        <f>ABS(V23)</f>
        <v>0</v>
      </c>
    </row>
    <row r="24" spans="1:24" ht="3" customHeight="1" x14ac:dyDescent="0.25"/>
    <row r="25" spans="1:24" x14ac:dyDescent="0.25">
      <c r="A25" s="55" t="s">
        <v>35</v>
      </c>
      <c r="B25" s="55"/>
      <c r="C25" s="55"/>
      <c r="D25" s="55"/>
      <c r="E25" s="56"/>
      <c r="F25" s="61">
        <f>F26</f>
        <v>0</v>
      </c>
      <c r="G25" s="62"/>
      <c r="I25" s="55" t="s">
        <v>35</v>
      </c>
      <c r="J25" s="55"/>
      <c r="K25" s="55"/>
      <c r="L25" s="55"/>
      <c r="M25" s="56"/>
      <c r="N25" s="61">
        <f>N26</f>
        <v>0</v>
      </c>
      <c r="O25" s="62"/>
      <c r="Q25" s="55" t="s">
        <v>35</v>
      </c>
      <c r="R25" s="55"/>
      <c r="S25" s="55"/>
      <c r="T25" s="55"/>
      <c r="U25" s="56"/>
      <c r="V25" s="61">
        <f>V26</f>
        <v>0</v>
      </c>
      <c r="W25" s="62"/>
    </row>
    <row r="26" spans="1:24" hidden="1" x14ac:dyDescent="0.25">
      <c r="A26" s="4"/>
      <c r="B26" s="4"/>
      <c r="C26" s="4"/>
      <c r="D26" s="4"/>
      <c r="E26" s="4"/>
      <c r="F26" s="2">
        <f>IF($G$26=H20,F20,IF($G$26=H21,F21,IF($G$26=H22,F22,IF($G$26=H23,F23,""))))</f>
        <v>0</v>
      </c>
      <c r="G26" s="2">
        <f>MAX(H20:H23)</f>
        <v>0</v>
      </c>
      <c r="I26" s="4"/>
      <c r="J26" s="4"/>
      <c r="K26" s="4"/>
      <c r="L26" s="4"/>
      <c r="M26" s="4"/>
      <c r="N26" s="2">
        <f>IF($O$26=P20,N20,IF($O$26=P21,N21,IF($O$26=P22,N22,IF($O$26=P23,N23,""))))</f>
        <v>0</v>
      </c>
      <c r="O26" s="2">
        <f>MAX(P20:P23)</f>
        <v>0</v>
      </c>
      <c r="Q26" s="4"/>
      <c r="R26" s="4"/>
      <c r="S26" s="4"/>
      <c r="T26" s="4"/>
      <c r="U26" s="4"/>
      <c r="V26" s="2">
        <f>IF($W$26=X20,V20,IF($W$26=X21,V21,IF($W$26=X22,V22,IF($W$26=X23,V23,""))))</f>
        <v>0</v>
      </c>
      <c r="W26" s="2">
        <f>MAX(X20:X23)</f>
        <v>0</v>
      </c>
    </row>
    <row r="27" spans="1:24" x14ac:dyDescent="0.25">
      <c r="A27" s="4"/>
      <c r="B27" s="4"/>
      <c r="C27" s="4"/>
      <c r="D27" s="24"/>
      <c r="E27" s="25" t="s">
        <v>81</v>
      </c>
      <c r="F27" s="61" t="str">
        <f>IF(G26&lt;$O$11,"SI","NO")</f>
        <v>NO</v>
      </c>
      <c r="G27" s="62"/>
      <c r="I27" s="4"/>
      <c r="J27" s="4"/>
      <c r="K27" s="4"/>
      <c r="L27" s="24"/>
      <c r="M27" s="25" t="s">
        <v>81</v>
      </c>
      <c r="N27" s="61" t="str">
        <f>IF(O26&lt;$O$11,"SI","NO")</f>
        <v>NO</v>
      </c>
      <c r="O27" s="62"/>
      <c r="Q27" s="4"/>
      <c r="R27" s="4"/>
      <c r="S27" s="24"/>
      <c r="T27" s="24"/>
      <c r="U27" s="25" t="s">
        <v>81</v>
      </c>
      <c r="V27" s="61" t="str">
        <f>IF(W26&lt;$O$11,"SI","NO")</f>
        <v>NO</v>
      </c>
      <c r="W27" s="62"/>
    </row>
    <row r="29" spans="1:24" x14ac:dyDescent="0.25">
      <c r="A29" s="70" t="s">
        <v>83</v>
      </c>
      <c r="B29" s="71"/>
      <c r="C29" s="71"/>
      <c r="D29" s="71"/>
      <c r="E29" s="71"/>
      <c r="F29" s="71"/>
      <c r="G29" s="72"/>
      <c r="I29" s="70" t="s">
        <v>83</v>
      </c>
      <c r="J29" s="71"/>
      <c r="K29" s="71"/>
      <c r="L29" s="71"/>
      <c r="M29" s="71"/>
      <c r="N29" s="71"/>
      <c r="O29" s="72"/>
      <c r="Q29" s="70" t="s">
        <v>83</v>
      </c>
      <c r="R29" s="71"/>
      <c r="S29" s="71"/>
      <c r="T29" s="71"/>
      <c r="U29" s="71"/>
      <c r="V29" s="71"/>
      <c r="W29" s="72"/>
    </row>
    <row r="30" spans="1:24" x14ac:dyDescent="0.25">
      <c r="A30" s="73"/>
      <c r="B30" s="74"/>
      <c r="C30" s="74"/>
      <c r="D30" s="74"/>
      <c r="E30" s="74"/>
      <c r="F30" s="74"/>
      <c r="G30" s="75"/>
      <c r="I30" s="73"/>
      <c r="J30" s="74"/>
      <c r="K30" s="74"/>
      <c r="L30" s="74"/>
      <c r="M30" s="74"/>
      <c r="N30" s="74"/>
      <c r="O30" s="75"/>
      <c r="Q30" s="73"/>
      <c r="R30" s="74"/>
      <c r="S30" s="74"/>
      <c r="T30" s="74"/>
      <c r="U30" s="74"/>
      <c r="V30" s="74"/>
      <c r="W30" s="75"/>
    </row>
    <row r="31" spans="1:24" x14ac:dyDescent="0.25">
      <c r="A31" s="70"/>
      <c r="B31" s="71"/>
      <c r="C31" s="71"/>
      <c r="D31" s="71"/>
      <c r="E31" s="71"/>
      <c r="F31" s="71"/>
      <c r="G31" s="72"/>
      <c r="I31" s="70"/>
      <c r="J31" s="71"/>
      <c r="K31" s="71"/>
      <c r="L31" s="71"/>
      <c r="M31" s="71"/>
      <c r="N31" s="71"/>
      <c r="O31" s="72"/>
      <c r="Q31" s="70"/>
      <c r="R31" s="71"/>
      <c r="S31" s="71"/>
      <c r="T31" s="71"/>
      <c r="U31" s="71"/>
      <c r="V31" s="71"/>
      <c r="W31" s="72"/>
    </row>
    <row r="32" spans="1:24" x14ac:dyDescent="0.25">
      <c r="A32" s="73"/>
      <c r="B32" s="74"/>
      <c r="C32" s="74"/>
      <c r="D32" s="74"/>
      <c r="E32" s="74"/>
      <c r="F32" s="74"/>
      <c r="G32" s="75"/>
      <c r="I32" s="73"/>
      <c r="J32" s="74"/>
      <c r="K32" s="74"/>
      <c r="L32" s="74"/>
      <c r="M32" s="74"/>
      <c r="N32" s="74"/>
      <c r="O32" s="75"/>
      <c r="Q32" s="73"/>
      <c r="R32" s="74"/>
      <c r="S32" s="74"/>
      <c r="T32" s="74"/>
      <c r="U32" s="74"/>
      <c r="V32" s="74"/>
      <c r="W32" s="75"/>
    </row>
    <row r="33" spans="1:23" x14ac:dyDescent="0.25">
      <c r="A33" s="64"/>
      <c r="B33" s="65"/>
      <c r="C33" s="65"/>
      <c r="D33" s="65"/>
      <c r="E33" s="65"/>
      <c r="F33" s="65"/>
      <c r="G33" s="66"/>
      <c r="I33" s="64"/>
      <c r="J33" s="65"/>
      <c r="K33" s="65"/>
      <c r="L33" s="65"/>
      <c r="M33" s="65"/>
      <c r="N33" s="65"/>
      <c r="O33" s="66"/>
      <c r="Q33" s="64"/>
      <c r="R33" s="65"/>
      <c r="S33" s="65"/>
      <c r="T33" s="65"/>
      <c r="U33" s="65"/>
      <c r="V33" s="65"/>
      <c r="W33" s="66"/>
    </row>
    <row r="34" spans="1:23" x14ac:dyDescent="0.25">
      <c r="A34" s="67"/>
      <c r="B34" s="68"/>
      <c r="C34" s="68"/>
      <c r="D34" s="68"/>
      <c r="E34" s="68"/>
      <c r="F34" s="68"/>
      <c r="G34" s="69"/>
      <c r="I34" s="67"/>
      <c r="J34" s="68"/>
      <c r="K34" s="68"/>
      <c r="L34" s="68"/>
      <c r="M34" s="68"/>
      <c r="N34" s="68"/>
      <c r="O34" s="69"/>
      <c r="Q34" s="67"/>
      <c r="R34" s="68"/>
      <c r="S34" s="68"/>
      <c r="T34" s="68"/>
      <c r="U34" s="68"/>
      <c r="V34" s="68"/>
      <c r="W34" s="69"/>
    </row>
    <row r="38" spans="1:23" x14ac:dyDescent="0.25">
      <c r="A38" s="33" t="s">
        <v>84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" customHeight="1" x14ac:dyDescent="0.25">
      <c r="A39" s="40"/>
      <c r="B39" s="40"/>
      <c r="C39" s="40"/>
      <c r="D39" s="44" t="s">
        <v>82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x14ac:dyDescent="0.25">
      <c r="A40" s="40"/>
      <c r="B40" s="40"/>
      <c r="C40" s="4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x14ac:dyDescent="0.25">
      <c r="A41" s="40"/>
      <c r="B41" s="40"/>
      <c r="C41" s="4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x14ac:dyDescent="0.25">
      <c r="A42" s="1"/>
      <c r="B42" s="1"/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1" t="s">
        <v>46</v>
      </c>
    </row>
    <row r="43" spans="1:23" x14ac:dyDescent="0.25">
      <c r="A43" s="17" t="s">
        <v>38</v>
      </c>
      <c r="B43" s="17"/>
      <c r="C43" s="17"/>
      <c r="D43" s="17"/>
      <c r="G43" s="13"/>
    </row>
    <row r="44" spans="1:23" x14ac:dyDescent="0.25">
      <c r="A44" s="18" t="s">
        <v>16</v>
      </c>
      <c r="B44" s="17"/>
      <c r="C44" s="17"/>
      <c r="D44" s="17"/>
      <c r="I44" s="18" t="s">
        <v>42</v>
      </c>
      <c r="J44" s="21"/>
      <c r="K44" s="17"/>
      <c r="L44" s="22"/>
      <c r="M44" s="21"/>
      <c r="N44" s="20"/>
      <c r="O44" s="23"/>
      <c r="P44" s="18"/>
      <c r="Q44" s="18"/>
      <c r="R44" s="19" t="str">
        <f>"Unidad"&amp;" ("&amp;T6&amp;")"</f>
        <v>Unidad ()</v>
      </c>
    </row>
    <row r="45" spans="1:23" x14ac:dyDescent="0.25">
      <c r="A45" s="50" t="s">
        <v>17</v>
      </c>
      <c r="B45" s="34" t="s">
        <v>18</v>
      </c>
      <c r="C45" s="35"/>
      <c r="D45" s="36" t="s">
        <v>34</v>
      </c>
      <c r="E45" s="37"/>
      <c r="F45" s="34" t="s">
        <v>23</v>
      </c>
      <c r="G45" s="35"/>
      <c r="H45" s="4"/>
      <c r="I45" s="34" t="s">
        <v>18</v>
      </c>
      <c r="J45" s="79"/>
      <c r="K45" s="35"/>
      <c r="L45" s="34" t="s">
        <v>18</v>
      </c>
      <c r="M45" s="79"/>
      <c r="N45" s="35"/>
      <c r="O45" s="76" t="s">
        <v>18</v>
      </c>
      <c r="P45" s="76"/>
      <c r="Q45" s="76"/>
      <c r="R45" s="76"/>
      <c r="S45" s="24"/>
      <c r="T45" s="24"/>
      <c r="U45" s="24"/>
      <c r="V45" s="24"/>
    </row>
    <row r="46" spans="1:23" ht="24" customHeight="1" x14ac:dyDescent="0.25">
      <c r="A46" s="51"/>
      <c r="B46" s="45" t="str">
        <f>"("&amp;T6&amp;")"</f>
        <v>()</v>
      </c>
      <c r="C46" s="46"/>
      <c r="D46" s="38"/>
      <c r="E46" s="39"/>
      <c r="F46" s="38" t="s">
        <v>22</v>
      </c>
      <c r="G46" s="39"/>
      <c r="H46" s="4"/>
      <c r="I46" s="80">
        <f>+M7</f>
        <v>0</v>
      </c>
      <c r="J46" s="81"/>
      <c r="K46" s="82"/>
      <c r="L46" s="80">
        <f>+M6*0.5</f>
        <v>0</v>
      </c>
      <c r="M46" s="81"/>
      <c r="N46" s="82"/>
      <c r="O46" s="77">
        <f>+M6</f>
        <v>0</v>
      </c>
      <c r="P46" s="77"/>
      <c r="Q46" s="77"/>
      <c r="R46" s="77"/>
      <c r="S46" s="24"/>
      <c r="T46" s="25" t="s">
        <v>40</v>
      </c>
      <c r="U46" s="88" t="e">
        <f>IF(U48&gt;O9,"NO","SI")</f>
        <v>#DIV/0!</v>
      </c>
      <c r="V46" s="89"/>
    </row>
    <row r="47" spans="1:23" x14ac:dyDescent="0.25">
      <c r="A47" s="29">
        <v>1</v>
      </c>
      <c r="B47" s="57"/>
      <c r="C47" s="58"/>
      <c r="D47" s="59">
        <f>B47-$D$14</f>
        <v>0</v>
      </c>
      <c r="E47" s="60"/>
      <c r="F47" s="63" t="s">
        <v>24</v>
      </c>
      <c r="G47" s="63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24"/>
      <c r="T47" s="24"/>
      <c r="U47" s="83" t="e">
        <f>MAX(J53,M53,P53)</f>
        <v>#DIV/0!</v>
      </c>
      <c r="V47" s="83"/>
    </row>
    <row r="48" spans="1:23" x14ac:dyDescent="0.25">
      <c r="A48" s="29">
        <v>2</v>
      </c>
      <c r="B48" s="57"/>
      <c r="C48" s="58"/>
      <c r="D48" s="59">
        <f>B48-$D$14</f>
        <v>0</v>
      </c>
      <c r="E48" s="60"/>
      <c r="F48" s="63">
        <f>B48-B47</f>
        <v>0</v>
      </c>
      <c r="G48" s="63"/>
      <c r="H48" s="6">
        <f>ABS(F48)</f>
        <v>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24"/>
      <c r="T48" s="24"/>
      <c r="U48" s="84" t="e">
        <f>ROUND(U47,4)</f>
        <v>#DIV/0!</v>
      </c>
      <c r="V48" s="85"/>
    </row>
    <row r="49" spans="1:37" x14ac:dyDescent="0.25">
      <c r="A49" s="29">
        <v>3</v>
      </c>
      <c r="B49" s="57"/>
      <c r="C49" s="58"/>
      <c r="D49" s="59">
        <f>B49-$D$14</f>
        <v>0</v>
      </c>
      <c r="E49" s="60"/>
      <c r="F49" s="63">
        <f>B49-B47</f>
        <v>0</v>
      </c>
      <c r="G49" s="63"/>
      <c r="H49" s="6">
        <f>ABS(F49)</f>
        <v>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24"/>
      <c r="T49" s="24"/>
      <c r="U49" s="24"/>
      <c r="V49" s="24"/>
    </row>
    <row r="50" spans="1:37" x14ac:dyDescent="0.25">
      <c r="A50" s="29">
        <v>4</v>
      </c>
      <c r="B50" s="57"/>
      <c r="C50" s="58"/>
      <c r="D50" s="59">
        <f>B50-$D$14</f>
        <v>0</v>
      </c>
      <c r="E50" s="60"/>
      <c r="F50" s="63">
        <f>B50-B47</f>
        <v>0</v>
      </c>
      <c r="G50" s="63"/>
      <c r="H50" s="6">
        <f>ABS(F50)</f>
        <v>0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24"/>
      <c r="T50" s="24"/>
      <c r="U50" s="24"/>
      <c r="V50" s="24"/>
    </row>
    <row r="51" spans="1:37" x14ac:dyDescent="0.25">
      <c r="A51" s="29">
        <v>5</v>
      </c>
      <c r="B51" s="57"/>
      <c r="C51" s="58"/>
      <c r="D51" s="59">
        <f>B51-$D$14</f>
        <v>0</v>
      </c>
      <c r="E51" s="60"/>
      <c r="F51" s="63">
        <f>B51-B47</f>
        <v>0</v>
      </c>
      <c r="G51" s="63"/>
      <c r="H51" s="6">
        <f>ABS(F51)</f>
        <v>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24"/>
      <c r="T51" s="24"/>
      <c r="U51" s="24"/>
      <c r="V51" s="24"/>
    </row>
    <row r="52" spans="1:37" ht="3" customHeight="1" x14ac:dyDescent="0.25">
      <c r="A52" s="24"/>
      <c r="B52" s="24"/>
      <c r="C52" s="24"/>
      <c r="D52" s="24"/>
      <c r="E52" s="24"/>
      <c r="F52" s="24"/>
      <c r="G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37" x14ac:dyDescent="0.25">
      <c r="A53" s="55" t="s">
        <v>35</v>
      </c>
      <c r="B53" s="55"/>
      <c r="C53" s="55"/>
      <c r="D53" s="55"/>
      <c r="E53" s="56"/>
      <c r="F53" s="61">
        <f>F54</f>
        <v>0</v>
      </c>
      <c r="G53" s="62"/>
      <c r="I53" s="25" t="s">
        <v>43</v>
      </c>
      <c r="J53" s="92" t="e">
        <f>STDEVA(I47:K51)</f>
        <v>#DIV/0!</v>
      </c>
      <c r="K53" s="93"/>
      <c r="L53" s="25" t="s">
        <v>43</v>
      </c>
      <c r="M53" s="92" t="e">
        <f>STDEVA(L47:N51)</f>
        <v>#DIV/0!</v>
      </c>
      <c r="N53" s="93"/>
      <c r="O53" s="25" t="s">
        <v>43</v>
      </c>
      <c r="P53" s="96" t="e">
        <f>STDEVA(O47:Q51)</f>
        <v>#DIV/0!</v>
      </c>
      <c r="Q53" s="96"/>
      <c r="R53" s="96"/>
      <c r="S53" s="24"/>
      <c r="T53" s="24"/>
      <c r="U53" s="24"/>
      <c r="V53" s="24"/>
    </row>
    <row r="54" spans="1:37" hidden="1" x14ac:dyDescent="0.25">
      <c r="A54" s="24"/>
      <c r="B54" s="24"/>
      <c r="C54" s="24"/>
      <c r="D54" s="24"/>
      <c r="E54" s="24"/>
      <c r="F54" s="30">
        <f>IF($G$54=H48,F48,IF($G$54=H49,F49,IF($G$54=H50,F50,IF($G$54=H51,F51,""))))</f>
        <v>0</v>
      </c>
      <c r="G54" s="30">
        <f>MAX(H48:H51)</f>
        <v>0</v>
      </c>
      <c r="W54" s="3"/>
    </row>
    <row r="55" spans="1:37" x14ac:dyDescent="0.25">
      <c r="A55" s="24"/>
      <c r="B55" s="24"/>
      <c r="C55" s="24"/>
      <c r="D55" s="24"/>
      <c r="E55" s="25" t="s">
        <v>81</v>
      </c>
      <c r="F55" s="61" t="str">
        <f>IF(G54&lt;$O$11,"SI","NO")</f>
        <v>NO</v>
      </c>
      <c r="G55" s="62"/>
      <c r="O55" s="10"/>
      <c r="P55" s="10"/>
      <c r="Q55" s="10"/>
      <c r="R55" s="10"/>
    </row>
    <row r="57" spans="1:37" x14ac:dyDescent="0.25">
      <c r="A57" s="18" t="s">
        <v>80</v>
      </c>
      <c r="B57" s="17"/>
      <c r="C57" s="17"/>
      <c r="D57" s="17"/>
      <c r="E57" s="17"/>
      <c r="F57" s="17"/>
      <c r="G57" s="17"/>
    </row>
    <row r="58" spans="1:37" x14ac:dyDescent="0.25">
      <c r="A58" s="4"/>
      <c r="E58" s="18"/>
      <c r="F58" s="19" t="str">
        <f>R44</f>
        <v>Unidad ()</v>
      </c>
    </row>
    <row r="59" spans="1:37" ht="18" customHeight="1" x14ac:dyDescent="0.25">
      <c r="A59" s="91" t="s">
        <v>47</v>
      </c>
      <c r="B59" s="91"/>
      <c r="C59" s="91" t="s">
        <v>18</v>
      </c>
      <c r="D59" s="91"/>
      <c r="E59" s="91" t="s">
        <v>48</v>
      </c>
      <c r="F59" s="91"/>
      <c r="H59" s="70" t="s">
        <v>44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2"/>
      <c r="W59" s="31"/>
      <c r="Y59" s="2">
        <v>2015</v>
      </c>
      <c r="Z59" s="12" t="s">
        <v>50</v>
      </c>
      <c r="AA59" s="12" t="s">
        <v>50</v>
      </c>
    </row>
    <row r="60" spans="1:37" ht="18" customHeight="1" x14ac:dyDescent="0.25">
      <c r="A60" s="91"/>
      <c r="B60" s="91"/>
      <c r="C60" s="91"/>
      <c r="D60" s="91"/>
      <c r="E60" s="91"/>
      <c r="F60" s="91"/>
      <c r="H60" s="73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  <c r="W60" s="31"/>
      <c r="Y60" s="2">
        <v>2016</v>
      </c>
      <c r="Z60" s="12" t="s">
        <v>51</v>
      </c>
      <c r="AA60" s="12" t="s">
        <v>51</v>
      </c>
      <c r="AK60" s="2"/>
    </row>
    <row r="61" spans="1:37" x14ac:dyDescent="0.25">
      <c r="A61" s="86">
        <f>M7</f>
        <v>0</v>
      </c>
      <c r="B61" s="87"/>
      <c r="C61" s="57"/>
      <c r="D61" s="58"/>
      <c r="E61" s="63">
        <f>C61-A61</f>
        <v>0</v>
      </c>
      <c r="F61" s="63"/>
      <c r="G61" s="6">
        <f>ABS(E61)</f>
        <v>0</v>
      </c>
      <c r="H61" s="64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31"/>
      <c r="Y61" s="2">
        <v>2017</v>
      </c>
      <c r="Z61" s="12" t="s">
        <v>52</v>
      </c>
      <c r="AA61" s="12" t="s">
        <v>52</v>
      </c>
      <c r="AK61" s="2"/>
    </row>
    <row r="62" spans="1:37" x14ac:dyDescent="0.25">
      <c r="A62" s="86">
        <f>$M$6*0.1</f>
        <v>0</v>
      </c>
      <c r="B62" s="87"/>
      <c r="C62" s="57"/>
      <c r="D62" s="58"/>
      <c r="E62" s="63">
        <f t="shared" ref="E62:E70" si="0">C62-A62</f>
        <v>0</v>
      </c>
      <c r="F62" s="63"/>
      <c r="G62" s="6">
        <f t="shared" ref="G62:G71" si="1">ABS(E62)</f>
        <v>0</v>
      </c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9"/>
      <c r="W62" s="31"/>
      <c r="Y62" s="2">
        <v>2018</v>
      </c>
      <c r="Z62" s="12" t="s">
        <v>53</v>
      </c>
      <c r="AA62" s="12" t="s">
        <v>53</v>
      </c>
      <c r="AK62" s="2"/>
    </row>
    <row r="63" spans="1:37" x14ac:dyDescent="0.25">
      <c r="A63" s="86">
        <f>$M$6*0.2</f>
        <v>0</v>
      </c>
      <c r="B63" s="87"/>
      <c r="C63" s="57"/>
      <c r="D63" s="58"/>
      <c r="E63" s="63">
        <f t="shared" si="0"/>
        <v>0</v>
      </c>
      <c r="F63" s="63"/>
      <c r="G63" s="6">
        <f t="shared" si="1"/>
        <v>0</v>
      </c>
      <c r="H63" s="64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6"/>
      <c r="W63" s="31"/>
      <c r="Y63" s="2">
        <v>2019</v>
      </c>
      <c r="Z63" s="12" t="s">
        <v>54</v>
      </c>
      <c r="AA63" s="12" t="s">
        <v>54</v>
      </c>
      <c r="AK63" s="2"/>
    </row>
    <row r="64" spans="1:37" x14ac:dyDescent="0.25">
      <c r="A64" s="86">
        <f>$M$6*0.3</f>
        <v>0</v>
      </c>
      <c r="B64" s="87"/>
      <c r="C64" s="57"/>
      <c r="D64" s="58"/>
      <c r="E64" s="63">
        <f t="shared" si="0"/>
        <v>0</v>
      </c>
      <c r="F64" s="63"/>
      <c r="G64" s="6">
        <f t="shared" si="1"/>
        <v>0</v>
      </c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9"/>
      <c r="W64" s="31"/>
      <c r="Z64" s="12" t="s">
        <v>55</v>
      </c>
      <c r="AA64" s="12" t="s">
        <v>55</v>
      </c>
      <c r="AK64" s="2"/>
    </row>
    <row r="65" spans="1:37" x14ac:dyDescent="0.25">
      <c r="A65" s="86">
        <f>$M$6*0.4</f>
        <v>0</v>
      </c>
      <c r="B65" s="87"/>
      <c r="C65" s="57"/>
      <c r="D65" s="58"/>
      <c r="E65" s="63">
        <f t="shared" si="0"/>
        <v>0</v>
      </c>
      <c r="F65" s="63"/>
      <c r="G65" s="6">
        <f t="shared" si="1"/>
        <v>0</v>
      </c>
      <c r="H65" s="64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6"/>
      <c r="W65" s="31"/>
      <c r="Z65" s="12" t="s">
        <v>56</v>
      </c>
      <c r="AA65" s="12" t="s">
        <v>56</v>
      </c>
      <c r="AK65" s="2"/>
    </row>
    <row r="66" spans="1:37" x14ac:dyDescent="0.25">
      <c r="A66" s="86">
        <f>$M$6*0.5</f>
        <v>0</v>
      </c>
      <c r="B66" s="87"/>
      <c r="C66" s="57"/>
      <c r="D66" s="58"/>
      <c r="E66" s="63">
        <f t="shared" si="0"/>
        <v>0</v>
      </c>
      <c r="F66" s="63"/>
      <c r="G66" s="6">
        <f t="shared" si="1"/>
        <v>0</v>
      </c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9"/>
      <c r="W66" s="31"/>
      <c r="Z66" s="12" t="s">
        <v>57</v>
      </c>
      <c r="AA66" s="12" t="s">
        <v>57</v>
      </c>
      <c r="AK66" s="2"/>
    </row>
    <row r="67" spans="1:37" x14ac:dyDescent="0.25">
      <c r="A67" s="86">
        <f>$M$6*0.6</f>
        <v>0</v>
      </c>
      <c r="B67" s="87"/>
      <c r="C67" s="57"/>
      <c r="D67" s="58"/>
      <c r="E67" s="63">
        <f t="shared" si="0"/>
        <v>0</v>
      </c>
      <c r="F67" s="63"/>
      <c r="G67" s="6">
        <f t="shared" si="1"/>
        <v>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1"/>
      <c r="Z67" s="12" t="s">
        <v>58</v>
      </c>
      <c r="AA67" s="12" t="s">
        <v>58</v>
      </c>
      <c r="AK67" s="2"/>
    </row>
    <row r="68" spans="1:37" x14ac:dyDescent="0.25">
      <c r="A68" s="86">
        <f>$M$6*0.7</f>
        <v>0</v>
      </c>
      <c r="B68" s="87"/>
      <c r="C68" s="57"/>
      <c r="D68" s="58"/>
      <c r="E68" s="63">
        <f t="shared" si="0"/>
        <v>0</v>
      </c>
      <c r="F68" s="63"/>
      <c r="G68" s="6">
        <f t="shared" si="1"/>
        <v>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31"/>
      <c r="Z68" s="12" t="s">
        <v>59</v>
      </c>
      <c r="AA68" s="12" t="s">
        <v>59</v>
      </c>
      <c r="AK68" s="2"/>
    </row>
    <row r="69" spans="1:37" x14ac:dyDescent="0.25">
      <c r="A69" s="86">
        <f>$M$6*0.8</f>
        <v>0</v>
      </c>
      <c r="B69" s="87"/>
      <c r="C69" s="57"/>
      <c r="D69" s="58"/>
      <c r="E69" s="63">
        <f t="shared" si="0"/>
        <v>0</v>
      </c>
      <c r="F69" s="63"/>
      <c r="G69" s="6">
        <f t="shared" si="1"/>
        <v>0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1"/>
      <c r="Z69" s="12" t="s">
        <v>60</v>
      </c>
      <c r="AA69" s="12" t="s">
        <v>60</v>
      </c>
      <c r="AK69" s="2"/>
    </row>
    <row r="70" spans="1:37" x14ac:dyDescent="0.25">
      <c r="A70" s="86">
        <f>$M$6*0.9</f>
        <v>0</v>
      </c>
      <c r="B70" s="87"/>
      <c r="C70" s="78"/>
      <c r="D70" s="78"/>
      <c r="E70" s="63">
        <f t="shared" si="0"/>
        <v>0</v>
      </c>
      <c r="F70" s="63"/>
      <c r="G70" s="6">
        <f t="shared" si="1"/>
        <v>0</v>
      </c>
      <c r="AA70" s="12" t="s">
        <v>61</v>
      </c>
    </row>
    <row r="71" spans="1:37" x14ac:dyDescent="0.25">
      <c r="A71" s="86">
        <f>M6</f>
        <v>0</v>
      </c>
      <c r="B71" s="87"/>
      <c r="C71" s="78"/>
      <c r="D71" s="78"/>
      <c r="E71" s="63">
        <f>C71-A71</f>
        <v>0</v>
      </c>
      <c r="F71" s="63"/>
      <c r="G71" s="6">
        <f t="shared" si="1"/>
        <v>0</v>
      </c>
      <c r="H71" s="6">
        <f>MAX(G61:G71)</f>
        <v>0</v>
      </c>
      <c r="AA71" s="12" t="s">
        <v>62</v>
      </c>
    </row>
    <row r="72" spans="1:37" x14ac:dyDescent="0.25">
      <c r="A72" s="24"/>
      <c r="B72" s="24"/>
      <c r="C72" s="24"/>
      <c r="D72" s="25" t="s">
        <v>81</v>
      </c>
      <c r="E72" s="94" t="str">
        <f>IF(H71&lt;O11,"SI","NO")</f>
        <v>NO</v>
      </c>
      <c r="F72" s="95"/>
      <c r="AA72" s="12" t="s">
        <v>63</v>
      </c>
    </row>
    <row r="73" spans="1:37" x14ac:dyDescent="0.25">
      <c r="AA73" s="12" t="s">
        <v>64</v>
      </c>
    </row>
    <row r="74" spans="1:37" x14ac:dyDescent="0.25">
      <c r="AA74" s="12" t="s">
        <v>65</v>
      </c>
    </row>
    <row r="75" spans="1:37" x14ac:dyDescent="0.25">
      <c r="J75" s="28"/>
      <c r="K75" s="28"/>
      <c r="L75" s="28"/>
      <c r="AA75" s="12" t="s">
        <v>66</v>
      </c>
    </row>
    <row r="76" spans="1:37" x14ac:dyDescent="0.25">
      <c r="A76" s="24" t="s">
        <v>49</v>
      </c>
      <c r="D76" s="16"/>
      <c r="E76" s="16"/>
      <c r="F76" s="16"/>
      <c r="G76" s="16"/>
      <c r="H76" s="16"/>
      <c r="J76" s="24" t="s">
        <v>79</v>
      </c>
      <c r="L76" s="16"/>
      <c r="M76" s="16"/>
      <c r="N76" s="16"/>
      <c r="O76" s="16"/>
      <c r="AA76" s="12" t="s">
        <v>67</v>
      </c>
    </row>
    <row r="77" spans="1:37" x14ac:dyDescent="0.25">
      <c r="A77" s="33" t="s">
        <v>84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AA77" s="12" t="s">
        <v>68</v>
      </c>
    </row>
    <row r="78" spans="1:37" x14ac:dyDescent="0.25">
      <c r="AA78" s="12" t="s">
        <v>69</v>
      </c>
    </row>
    <row r="79" spans="1:37" x14ac:dyDescent="0.25">
      <c r="AA79" s="12" t="s">
        <v>70</v>
      </c>
    </row>
    <row r="80" spans="1:37" x14ac:dyDescent="0.25">
      <c r="AA80" s="12" t="s">
        <v>71</v>
      </c>
    </row>
    <row r="81" spans="27:27" x14ac:dyDescent="0.25">
      <c r="AA81" s="12" t="s">
        <v>72</v>
      </c>
    </row>
    <row r="82" spans="27:27" x14ac:dyDescent="0.25">
      <c r="AA82" s="12" t="s">
        <v>73</v>
      </c>
    </row>
    <row r="83" spans="27:27" x14ac:dyDescent="0.25">
      <c r="AA83" s="12" t="s">
        <v>74</v>
      </c>
    </row>
    <row r="84" spans="27:27" x14ac:dyDescent="0.25">
      <c r="AA84" s="12" t="s">
        <v>75</v>
      </c>
    </row>
    <row r="85" spans="27:27" x14ac:dyDescent="0.25">
      <c r="AA85" s="12" t="s">
        <v>76</v>
      </c>
    </row>
    <row r="86" spans="27:27" x14ac:dyDescent="0.25">
      <c r="AA86" s="12" t="s">
        <v>77</v>
      </c>
    </row>
    <row r="87" spans="27:27" x14ac:dyDescent="0.25">
      <c r="AA87" s="12" t="s">
        <v>78</v>
      </c>
    </row>
  </sheetData>
  <sheetProtection formatCells="0" selectLockedCells="1"/>
  <mergeCells count="193">
    <mergeCell ref="A77:W77"/>
    <mergeCell ref="E72:F72"/>
    <mergeCell ref="E61:F61"/>
    <mergeCell ref="E62:F62"/>
    <mergeCell ref="E63:F63"/>
    <mergeCell ref="E64:F64"/>
    <mergeCell ref="E65:F65"/>
    <mergeCell ref="E71:F71"/>
    <mergeCell ref="O51:R51"/>
    <mergeCell ref="P53:R53"/>
    <mergeCell ref="A53:E53"/>
    <mergeCell ref="F53:G53"/>
    <mergeCell ref="A66:B66"/>
    <mergeCell ref="A67:B67"/>
    <mergeCell ref="E66:F66"/>
    <mergeCell ref="E67:F67"/>
    <mergeCell ref="J53:K53"/>
    <mergeCell ref="L51:N51"/>
    <mergeCell ref="A68:B68"/>
    <mergeCell ref="A59:B60"/>
    <mergeCell ref="I51:K51"/>
    <mergeCell ref="F55:G55"/>
    <mergeCell ref="H61:V62"/>
    <mergeCell ref="H63:V64"/>
    <mergeCell ref="H65:V66"/>
    <mergeCell ref="C71:D71"/>
    <mergeCell ref="A71:B71"/>
    <mergeCell ref="B49:C49"/>
    <mergeCell ref="D49:E49"/>
    <mergeCell ref="A70:B70"/>
    <mergeCell ref="C65:D65"/>
    <mergeCell ref="C66:D66"/>
    <mergeCell ref="C67:D67"/>
    <mergeCell ref="E69:F69"/>
    <mergeCell ref="B50:C50"/>
    <mergeCell ref="E70:F70"/>
    <mergeCell ref="E59:F60"/>
    <mergeCell ref="C59:D60"/>
    <mergeCell ref="C70:D70"/>
    <mergeCell ref="F51:G51"/>
    <mergeCell ref="F49:G49"/>
    <mergeCell ref="M53:N53"/>
    <mergeCell ref="L50:N50"/>
    <mergeCell ref="O50:R50"/>
    <mergeCell ref="A39:C41"/>
    <mergeCell ref="D39:W41"/>
    <mergeCell ref="U47:V47"/>
    <mergeCell ref="U48:V48"/>
    <mergeCell ref="A45:A46"/>
    <mergeCell ref="A69:B69"/>
    <mergeCell ref="C61:D61"/>
    <mergeCell ref="C62:D62"/>
    <mergeCell ref="C63:D63"/>
    <mergeCell ref="C64:D64"/>
    <mergeCell ref="U46:V46"/>
    <mergeCell ref="I50:K50"/>
    <mergeCell ref="H67:V68"/>
    <mergeCell ref="H59:V60"/>
    <mergeCell ref="C68:D68"/>
    <mergeCell ref="C69:D69"/>
    <mergeCell ref="A61:B61"/>
    <mergeCell ref="A62:B62"/>
    <mergeCell ref="A63:B63"/>
    <mergeCell ref="A64:B64"/>
    <mergeCell ref="A65:B65"/>
    <mergeCell ref="E68:F68"/>
    <mergeCell ref="B51:C51"/>
    <mergeCell ref="D51:E51"/>
    <mergeCell ref="B45:C45"/>
    <mergeCell ref="D45:E46"/>
    <mergeCell ref="F45:G45"/>
    <mergeCell ref="B46:C46"/>
    <mergeCell ref="F46:G46"/>
    <mergeCell ref="B47:C47"/>
    <mergeCell ref="D47:E47"/>
    <mergeCell ref="F47:G47"/>
    <mergeCell ref="B48:C48"/>
    <mergeCell ref="O45:R45"/>
    <mergeCell ref="O46:R46"/>
    <mergeCell ref="O47:R47"/>
    <mergeCell ref="O48:R48"/>
    <mergeCell ref="O49:R49"/>
    <mergeCell ref="L49:N49"/>
    <mergeCell ref="D50:E50"/>
    <mergeCell ref="F50:G50"/>
    <mergeCell ref="D48:E48"/>
    <mergeCell ref="F48:G48"/>
    <mergeCell ref="I45:K45"/>
    <mergeCell ref="I46:K46"/>
    <mergeCell ref="I47:K47"/>
    <mergeCell ref="I48:K48"/>
    <mergeCell ref="I49:K49"/>
    <mergeCell ref="L45:N45"/>
    <mergeCell ref="L46:N46"/>
    <mergeCell ref="L47:N47"/>
    <mergeCell ref="L48:N48"/>
    <mergeCell ref="I33:O34"/>
    <mergeCell ref="Q29:W30"/>
    <mergeCell ref="Q31:W32"/>
    <mergeCell ref="Q33:W34"/>
    <mergeCell ref="A29:G30"/>
    <mergeCell ref="A31:G32"/>
    <mergeCell ref="A33:G34"/>
    <mergeCell ref="I29:O30"/>
    <mergeCell ref="I31:O32"/>
    <mergeCell ref="V19:W19"/>
    <mergeCell ref="R20:S20"/>
    <mergeCell ref="T20:U20"/>
    <mergeCell ref="V20:W20"/>
    <mergeCell ref="O11:P11"/>
    <mergeCell ref="F27:G27"/>
    <mergeCell ref="N27:O27"/>
    <mergeCell ref="V27:W27"/>
    <mergeCell ref="V17:W17"/>
    <mergeCell ref="V18:W18"/>
    <mergeCell ref="R19:S19"/>
    <mergeCell ref="T19:U19"/>
    <mergeCell ref="V23:W23"/>
    <mergeCell ref="V25:W25"/>
    <mergeCell ref="N19:O19"/>
    <mergeCell ref="J20:K20"/>
    <mergeCell ref="L20:M20"/>
    <mergeCell ref="N20:O20"/>
    <mergeCell ref="J21:K21"/>
    <mergeCell ref="R23:S23"/>
    <mergeCell ref="T23:U23"/>
    <mergeCell ref="L21:M21"/>
    <mergeCell ref="R21:S21"/>
    <mergeCell ref="T21:U21"/>
    <mergeCell ref="F20:G20"/>
    <mergeCell ref="V21:W21"/>
    <mergeCell ref="R22:S22"/>
    <mergeCell ref="T22:U22"/>
    <mergeCell ref="V22:W22"/>
    <mergeCell ref="F21:G21"/>
    <mergeCell ref="F22:G22"/>
    <mergeCell ref="F23:G23"/>
    <mergeCell ref="F25:G25"/>
    <mergeCell ref="N21:O21"/>
    <mergeCell ref="J22:K22"/>
    <mergeCell ref="L22:M22"/>
    <mergeCell ref="N22:O22"/>
    <mergeCell ref="J23:K23"/>
    <mergeCell ref="L23:M23"/>
    <mergeCell ref="N23:O23"/>
    <mergeCell ref="F17:G17"/>
    <mergeCell ref="R18:S18"/>
    <mergeCell ref="Q17:Q18"/>
    <mergeCell ref="A25:E25"/>
    <mergeCell ref="I17:I18"/>
    <mergeCell ref="B17:C17"/>
    <mergeCell ref="B18:C18"/>
    <mergeCell ref="B19:C19"/>
    <mergeCell ref="B20:C20"/>
    <mergeCell ref="B21:C21"/>
    <mergeCell ref="B22:C22"/>
    <mergeCell ref="B23:C23"/>
    <mergeCell ref="D19:E19"/>
    <mergeCell ref="I25:M25"/>
    <mergeCell ref="D20:E20"/>
    <mergeCell ref="D21:E21"/>
    <mergeCell ref="D22:E22"/>
    <mergeCell ref="D23:E23"/>
    <mergeCell ref="D17:E18"/>
    <mergeCell ref="J19:K19"/>
    <mergeCell ref="L19:M19"/>
    <mergeCell ref="N25:O25"/>
    <mergeCell ref="Q25:U25"/>
    <mergeCell ref="F19:G19"/>
    <mergeCell ref="A38:W38"/>
    <mergeCell ref="R17:S17"/>
    <mergeCell ref="T17:U18"/>
    <mergeCell ref="A1:C3"/>
    <mergeCell ref="C6:G6"/>
    <mergeCell ref="D7:G7"/>
    <mergeCell ref="D8:G8"/>
    <mergeCell ref="D9:G9"/>
    <mergeCell ref="D1:W3"/>
    <mergeCell ref="F18:G18"/>
    <mergeCell ref="J17:K17"/>
    <mergeCell ref="L17:M18"/>
    <mergeCell ref="N17:O17"/>
    <mergeCell ref="J18:K18"/>
    <mergeCell ref="N18:O18"/>
    <mergeCell ref="D10:G10"/>
    <mergeCell ref="A17:A18"/>
    <mergeCell ref="T6:U6"/>
    <mergeCell ref="D14:E14"/>
    <mergeCell ref="M6:N6"/>
    <mergeCell ref="M7:N7"/>
    <mergeCell ref="M8:N8"/>
    <mergeCell ref="O9:P9"/>
    <mergeCell ref="O10:P10"/>
  </mergeCells>
  <dataValidations disablePrompts="1" count="6">
    <dataValidation type="list" allowBlank="1" showInputMessage="1" showErrorMessage="1" sqref="C6:G6" xr:uid="{00000000-0002-0000-0000-000000000000}">
      <formula1>$Y$6:$Y$7</formula1>
    </dataValidation>
    <dataValidation type="list" allowBlank="1" showInputMessage="1" showErrorMessage="1" sqref="T6:U6" xr:uid="{00000000-0002-0000-0000-000001000000}">
      <formula1>$AG$6:$AG$7</formula1>
    </dataValidation>
    <dataValidation type="list" allowBlank="1" showInputMessage="1" showErrorMessage="1" sqref="D10:G10" xr:uid="{00000000-0002-0000-0000-000002000000}">
      <formula1>$AD$6:$AD$12</formula1>
    </dataValidation>
    <dataValidation type="list" allowBlank="1" showInputMessage="1" showErrorMessage="1" sqref="J75 D15 L15 T15" xr:uid="{00000000-0002-0000-0000-000003000000}">
      <formula1>$Y$59:$Y$63</formula1>
    </dataValidation>
    <dataValidation type="list" allowBlank="1" showInputMessage="1" showErrorMessage="1" sqref="K75 E15 M15 U15" xr:uid="{00000000-0002-0000-0000-000004000000}">
      <formula1>$Z$59:$Z$69</formula1>
    </dataValidation>
    <dataValidation type="list" allowBlank="1" showInputMessage="1" showErrorMessage="1" sqref="L75 V15 N15 F15" xr:uid="{00000000-0002-0000-0000-000005000000}">
      <formula1>$AA$59:$AA$87</formula1>
    </dataValidation>
  </dataValidations>
  <printOptions horizontalCentered="1" verticalCentered="1"/>
  <pageMargins left="0.59055118110236227" right="0.59055118110236227" top="0.39370078740157483" bottom="0.74803149606299213" header="0.31496062992125984" footer="0.31496062992125984"/>
  <pageSetup scale="92" orientation="landscape" r:id="rId1"/>
  <headerFooter>
    <oddFooter xml:space="preserve">&amp;R&amp;7FO-GAG-PC03-76 V1. 02/03/2021
</oddFooter>
  </headerFooter>
  <rowBreaks count="1" manualBreakCount="1">
    <brk id="38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FO-AGR-PC01-127</vt:lpstr>
      <vt:lpstr>'FO-AGR-PC01-127'!Área_de_impresión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user</cp:lastModifiedBy>
  <cp:lastPrinted>2021-03-15T20:28:52Z</cp:lastPrinted>
  <dcterms:created xsi:type="dcterms:W3CDTF">2015-04-04T21:44:58Z</dcterms:created>
  <dcterms:modified xsi:type="dcterms:W3CDTF">2023-08-24T01:41:51Z</dcterms:modified>
</cp:coreProperties>
</file>